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04BF90DB-3AB2-4E24-BEA5-05A281FB4A0E}" xr6:coauthVersionLast="47" xr6:coauthVersionMax="47" xr10:uidLastSave="{00000000-0000-0000-0000-000000000000}"/>
  <bookViews>
    <workbookView xWindow="-110" yWindow="-110" windowWidth="19420" windowHeight="10420" activeTab="1" xr2:uid="{7F5F527C-FDA3-417D-B529-66D896C165A6}"/>
  </bookViews>
  <sheets>
    <sheet name="3a. Moving Average" sheetId="1" r:id="rId1"/>
    <sheet name="3b.  Exponential Smoothing" sheetId="3" r:id="rId2"/>
  </sheets>
  <definedNames>
    <definedName name="alpha" localSheetId="1">'3b.  Exponential Smoothing'!$L$3</definedName>
    <definedName name="solver_adj" localSheetId="1" hidden="1">'3b.  Exponential Smoothing'!$L$3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'3b.  Exponential Smoothing'!$L$3</definedName>
    <definedName name="solver_lhs2" localSheetId="1" hidden="1">'3b.  Exponential Smoothing'!$L$3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'3b.  Exponential Smoothing'!$Q$3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0.99</definedName>
    <definedName name="solver_rhs2" localSheetId="1" hidden="1">0.1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1" i="1" l="1"/>
  <c r="J1261" i="1" s="1"/>
  <c r="L1261" i="1" s="1"/>
  <c r="N1261" i="1"/>
  <c r="P1261" i="1" s="1"/>
  <c r="O1261" i="1"/>
  <c r="Q1261" i="1" s="1"/>
  <c r="I1262" i="1"/>
  <c r="J1262" i="1" s="1"/>
  <c r="L1262" i="1" s="1"/>
  <c r="N1262" i="1"/>
  <c r="O1262" i="1" s="1"/>
  <c r="Q1262" i="1" s="1"/>
  <c r="I1263" i="1"/>
  <c r="J1263" i="1" s="1"/>
  <c r="L1263" i="1" s="1"/>
  <c r="N1263" i="1"/>
  <c r="O1263" i="1" s="1"/>
  <c r="Q1263" i="1" s="1"/>
  <c r="N1264" i="1"/>
  <c r="O1264" i="1" s="1"/>
  <c r="Q1264" i="1" s="1"/>
  <c r="N1265" i="1"/>
  <c r="P1265" i="1" s="1"/>
  <c r="N1266" i="1"/>
  <c r="O1266" i="1" s="1"/>
  <c r="Q1266" i="1" s="1"/>
  <c r="K1261" i="1" l="1"/>
  <c r="O1265" i="1"/>
  <c r="Q1265" i="1" s="1"/>
  <c r="K1262" i="1"/>
  <c r="P1266" i="1"/>
  <c r="P1263" i="1"/>
  <c r="P1262" i="1"/>
  <c r="P1264" i="1"/>
  <c r="K1263" i="1"/>
  <c r="D3" i="3" l="1"/>
  <c r="E3" i="3" s="1"/>
  <c r="N1260" i="1"/>
  <c r="I1260" i="1"/>
  <c r="J1260" i="1" s="1"/>
  <c r="L1260" i="1" s="1"/>
  <c r="M1260" i="1" s="1"/>
  <c r="D1260" i="1"/>
  <c r="F1260" i="1" s="1"/>
  <c r="N1259" i="1"/>
  <c r="I1259" i="1"/>
  <c r="D1259" i="1"/>
  <c r="N1258" i="1"/>
  <c r="I1258" i="1"/>
  <c r="K1258" i="1" s="1"/>
  <c r="D1258" i="1"/>
  <c r="F1258" i="1" s="1"/>
  <c r="O1257" i="1"/>
  <c r="Q1257" i="1" s="1"/>
  <c r="R1257" i="1" s="1"/>
  <c r="N1257" i="1"/>
  <c r="P1257" i="1" s="1"/>
  <c r="I1257" i="1"/>
  <c r="D1257" i="1"/>
  <c r="N1256" i="1"/>
  <c r="I1256" i="1"/>
  <c r="D1256" i="1"/>
  <c r="N1255" i="1"/>
  <c r="P1255" i="1" s="1"/>
  <c r="K1255" i="1"/>
  <c r="I1255" i="1"/>
  <c r="J1255" i="1" s="1"/>
  <c r="L1255" i="1" s="1"/>
  <c r="M1255" i="1" s="1"/>
  <c r="D1255" i="1"/>
  <c r="N1254" i="1"/>
  <c r="P1254" i="1" s="1"/>
  <c r="I1254" i="1"/>
  <c r="D1254" i="1"/>
  <c r="N1253" i="1"/>
  <c r="I1253" i="1"/>
  <c r="D1253" i="1"/>
  <c r="F1253" i="1" s="1"/>
  <c r="N1252" i="1"/>
  <c r="I1252" i="1"/>
  <c r="K1252" i="1" s="1"/>
  <c r="D1252" i="1"/>
  <c r="E1252" i="1" s="1"/>
  <c r="G1252" i="1" s="1"/>
  <c r="H1252" i="1" s="1"/>
  <c r="N1251" i="1"/>
  <c r="I1251" i="1"/>
  <c r="K1251" i="1" s="1"/>
  <c r="D1251" i="1"/>
  <c r="N1250" i="1"/>
  <c r="I1250" i="1"/>
  <c r="K1250" i="1" s="1"/>
  <c r="D1250" i="1"/>
  <c r="N1249" i="1"/>
  <c r="P1249" i="1" s="1"/>
  <c r="I1249" i="1"/>
  <c r="K1249" i="1" s="1"/>
  <c r="D1249" i="1"/>
  <c r="F1249" i="1" s="1"/>
  <c r="N1248" i="1"/>
  <c r="P1248" i="1" s="1"/>
  <c r="I1248" i="1"/>
  <c r="D1248" i="1"/>
  <c r="N1247" i="1"/>
  <c r="P1247" i="1" s="1"/>
  <c r="I1247" i="1"/>
  <c r="D1247" i="1"/>
  <c r="E1247" i="1" s="1"/>
  <c r="G1247" i="1" s="1"/>
  <c r="H1247" i="1" s="1"/>
  <c r="N1246" i="1"/>
  <c r="P1246" i="1" s="1"/>
  <c r="I1246" i="1"/>
  <c r="K1246" i="1" s="1"/>
  <c r="D1246" i="1"/>
  <c r="N1245" i="1"/>
  <c r="I1245" i="1"/>
  <c r="D1245" i="1"/>
  <c r="F1245" i="1" s="1"/>
  <c r="N1244" i="1"/>
  <c r="I1244" i="1"/>
  <c r="J1244" i="1" s="1"/>
  <c r="L1244" i="1" s="1"/>
  <c r="M1244" i="1" s="1"/>
  <c r="D1244" i="1"/>
  <c r="E1244" i="1" s="1"/>
  <c r="G1244" i="1" s="1"/>
  <c r="H1244" i="1" s="1"/>
  <c r="N1243" i="1"/>
  <c r="P1243" i="1" s="1"/>
  <c r="I1243" i="1"/>
  <c r="J1243" i="1" s="1"/>
  <c r="L1243" i="1" s="1"/>
  <c r="M1243" i="1" s="1"/>
  <c r="D1243" i="1"/>
  <c r="F1243" i="1" s="1"/>
  <c r="N1242" i="1"/>
  <c r="I1242" i="1"/>
  <c r="K1242" i="1" s="1"/>
  <c r="D1242" i="1"/>
  <c r="N1241" i="1"/>
  <c r="O1241" i="1" s="1"/>
  <c r="Q1241" i="1" s="1"/>
  <c r="R1241" i="1" s="1"/>
  <c r="I1241" i="1"/>
  <c r="K1241" i="1" s="1"/>
  <c r="D1241" i="1"/>
  <c r="N1240" i="1"/>
  <c r="I1240" i="1"/>
  <c r="J1240" i="1" s="1"/>
  <c r="L1240" i="1" s="1"/>
  <c r="M1240" i="1" s="1"/>
  <c r="D1240" i="1"/>
  <c r="N1239" i="1"/>
  <c r="P1239" i="1" s="1"/>
  <c r="I1239" i="1"/>
  <c r="D1239" i="1"/>
  <c r="N1238" i="1"/>
  <c r="P1238" i="1" s="1"/>
  <c r="I1238" i="1"/>
  <c r="K1238" i="1" s="1"/>
  <c r="D1238" i="1"/>
  <c r="N1237" i="1"/>
  <c r="I1237" i="1"/>
  <c r="D1237" i="1"/>
  <c r="F1237" i="1" s="1"/>
  <c r="N1236" i="1"/>
  <c r="O1236" i="1" s="1"/>
  <c r="Q1236" i="1" s="1"/>
  <c r="R1236" i="1" s="1"/>
  <c r="I1236" i="1"/>
  <c r="K1236" i="1" s="1"/>
  <c r="D1236" i="1"/>
  <c r="F1236" i="1" s="1"/>
  <c r="N1235" i="1"/>
  <c r="P1235" i="1" s="1"/>
  <c r="I1235" i="1"/>
  <c r="D1235" i="1"/>
  <c r="N1234" i="1"/>
  <c r="I1234" i="1"/>
  <c r="K1234" i="1" s="1"/>
  <c r="D1234" i="1"/>
  <c r="F1234" i="1" s="1"/>
  <c r="N1233" i="1"/>
  <c r="P1233" i="1" s="1"/>
  <c r="I1233" i="1"/>
  <c r="K1233" i="1" s="1"/>
  <c r="D1233" i="1"/>
  <c r="N1232" i="1"/>
  <c r="P1232" i="1" s="1"/>
  <c r="I1232" i="1"/>
  <c r="K1232" i="1" s="1"/>
  <c r="D1232" i="1"/>
  <c r="N1231" i="1"/>
  <c r="P1231" i="1" s="1"/>
  <c r="I1231" i="1"/>
  <c r="K1231" i="1" s="1"/>
  <c r="D1231" i="1"/>
  <c r="F1231" i="1" s="1"/>
  <c r="N1230" i="1"/>
  <c r="P1230" i="1" s="1"/>
  <c r="I1230" i="1"/>
  <c r="D1230" i="1"/>
  <c r="N1229" i="1"/>
  <c r="P1229" i="1" s="1"/>
  <c r="I1229" i="1"/>
  <c r="D1229" i="1"/>
  <c r="F1229" i="1" s="1"/>
  <c r="N1228" i="1"/>
  <c r="O1228" i="1" s="1"/>
  <c r="Q1228" i="1" s="1"/>
  <c r="R1228" i="1" s="1"/>
  <c r="I1228" i="1"/>
  <c r="K1228" i="1" s="1"/>
  <c r="D1228" i="1"/>
  <c r="F1228" i="1" s="1"/>
  <c r="N1227" i="1"/>
  <c r="I1227" i="1"/>
  <c r="D1227" i="1"/>
  <c r="F1227" i="1" s="1"/>
  <c r="N1226" i="1"/>
  <c r="I1226" i="1"/>
  <c r="K1226" i="1" s="1"/>
  <c r="D1226" i="1"/>
  <c r="N1225" i="1"/>
  <c r="P1225" i="1" s="1"/>
  <c r="I1225" i="1"/>
  <c r="K1225" i="1" s="1"/>
  <c r="D1225" i="1"/>
  <c r="F1225" i="1" s="1"/>
  <c r="N1224" i="1"/>
  <c r="O1224" i="1" s="1"/>
  <c r="Q1224" i="1" s="1"/>
  <c r="R1224" i="1" s="1"/>
  <c r="I1224" i="1"/>
  <c r="D1224" i="1"/>
  <c r="N1223" i="1"/>
  <c r="P1223" i="1" s="1"/>
  <c r="I1223" i="1"/>
  <c r="D1223" i="1"/>
  <c r="E1223" i="1" s="1"/>
  <c r="G1223" i="1" s="1"/>
  <c r="H1223" i="1" s="1"/>
  <c r="N1222" i="1"/>
  <c r="P1222" i="1" s="1"/>
  <c r="I1222" i="1"/>
  <c r="D1222" i="1"/>
  <c r="N1221" i="1"/>
  <c r="I1221" i="1"/>
  <c r="K1221" i="1" s="1"/>
  <c r="D1221" i="1"/>
  <c r="N1220" i="1"/>
  <c r="O1220" i="1" s="1"/>
  <c r="Q1220" i="1" s="1"/>
  <c r="R1220" i="1" s="1"/>
  <c r="I1220" i="1"/>
  <c r="D1220" i="1"/>
  <c r="F1220" i="1" s="1"/>
  <c r="N1219" i="1"/>
  <c r="P1219" i="1" s="1"/>
  <c r="I1219" i="1"/>
  <c r="D1219" i="1"/>
  <c r="N1218" i="1"/>
  <c r="P1218" i="1" s="1"/>
  <c r="I1218" i="1"/>
  <c r="K1218" i="1" s="1"/>
  <c r="D1218" i="1"/>
  <c r="N1217" i="1"/>
  <c r="P1217" i="1" s="1"/>
  <c r="I1217" i="1"/>
  <c r="J1217" i="1" s="1"/>
  <c r="L1217" i="1" s="1"/>
  <c r="M1217" i="1" s="1"/>
  <c r="D1217" i="1"/>
  <c r="N1216" i="1"/>
  <c r="O1216" i="1" s="1"/>
  <c r="Q1216" i="1" s="1"/>
  <c r="R1216" i="1" s="1"/>
  <c r="I1216" i="1"/>
  <c r="K1216" i="1" s="1"/>
  <c r="D1216" i="1"/>
  <c r="F1216" i="1" s="1"/>
  <c r="N1215" i="1"/>
  <c r="I1215" i="1"/>
  <c r="J1215" i="1" s="1"/>
  <c r="L1215" i="1" s="1"/>
  <c r="M1215" i="1" s="1"/>
  <c r="D1215" i="1"/>
  <c r="N1214" i="1"/>
  <c r="P1214" i="1" s="1"/>
  <c r="I1214" i="1"/>
  <c r="K1214" i="1" s="1"/>
  <c r="D1214" i="1"/>
  <c r="N1213" i="1"/>
  <c r="P1213" i="1" s="1"/>
  <c r="I1213" i="1"/>
  <c r="K1213" i="1" s="1"/>
  <c r="D1213" i="1"/>
  <c r="N1212" i="1"/>
  <c r="O1212" i="1" s="1"/>
  <c r="Q1212" i="1" s="1"/>
  <c r="R1212" i="1" s="1"/>
  <c r="I1212" i="1"/>
  <c r="D1212" i="1"/>
  <c r="N1211" i="1"/>
  <c r="I1211" i="1"/>
  <c r="D1211" i="1"/>
  <c r="F1211" i="1" s="1"/>
  <c r="N1210" i="1"/>
  <c r="P1210" i="1" s="1"/>
  <c r="I1210" i="1"/>
  <c r="D1210" i="1"/>
  <c r="N1209" i="1"/>
  <c r="O1209" i="1" s="1"/>
  <c r="Q1209" i="1" s="1"/>
  <c r="R1209" i="1" s="1"/>
  <c r="I1209" i="1"/>
  <c r="J1209" i="1" s="1"/>
  <c r="L1209" i="1" s="1"/>
  <c r="M1209" i="1" s="1"/>
  <c r="D1209" i="1"/>
  <c r="N1208" i="1"/>
  <c r="I1208" i="1"/>
  <c r="K1208" i="1" s="1"/>
  <c r="D1208" i="1"/>
  <c r="F1208" i="1" s="1"/>
  <c r="N1207" i="1"/>
  <c r="I1207" i="1"/>
  <c r="D1207" i="1"/>
  <c r="E1207" i="1" s="1"/>
  <c r="G1207" i="1" s="1"/>
  <c r="H1207" i="1" s="1"/>
  <c r="N1206" i="1"/>
  <c r="I1206" i="1"/>
  <c r="D1206" i="1"/>
  <c r="F1206" i="1" s="1"/>
  <c r="N1205" i="1"/>
  <c r="P1205" i="1" s="1"/>
  <c r="I1205" i="1"/>
  <c r="K1205" i="1" s="1"/>
  <c r="D1205" i="1"/>
  <c r="N1204" i="1"/>
  <c r="I1204" i="1"/>
  <c r="J1204" i="1" s="1"/>
  <c r="L1204" i="1" s="1"/>
  <c r="M1204" i="1" s="1"/>
  <c r="D1204" i="1"/>
  <c r="F1204" i="1" s="1"/>
  <c r="N1203" i="1"/>
  <c r="I1203" i="1"/>
  <c r="D1203" i="1"/>
  <c r="F1203" i="1" s="1"/>
  <c r="N1202" i="1"/>
  <c r="P1202" i="1" s="1"/>
  <c r="I1202" i="1"/>
  <c r="D1202" i="1"/>
  <c r="N1201" i="1"/>
  <c r="I1201" i="1"/>
  <c r="K1201" i="1" s="1"/>
  <c r="D1201" i="1"/>
  <c r="N1200" i="1"/>
  <c r="P1200" i="1" s="1"/>
  <c r="I1200" i="1"/>
  <c r="K1200" i="1" s="1"/>
  <c r="D1200" i="1"/>
  <c r="F1200" i="1" s="1"/>
  <c r="N1199" i="1"/>
  <c r="I1199" i="1"/>
  <c r="D1199" i="1"/>
  <c r="E1199" i="1" s="1"/>
  <c r="G1199" i="1" s="1"/>
  <c r="H1199" i="1" s="1"/>
  <c r="N1198" i="1"/>
  <c r="P1198" i="1" s="1"/>
  <c r="I1198" i="1"/>
  <c r="D1198" i="1"/>
  <c r="F1198" i="1" s="1"/>
  <c r="N1197" i="1"/>
  <c r="P1197" i="1" s="1"/>
  <c r="I1197" i="1"/>
  <c r="K1197" i="1" s="1"/>
  <c r="D1197" i="1"/>
  <c r="N1196" i="1"/>
  <c r="I1196" i="1"/>
  <c r="D1196" i="1"/>
  <c r="F1196" i="1" s="1"/>
  <c r="N1195" i="1"/>
  <c r="P1195" i="1" s="1"/>
  <c r="I1195" i="1"/>
  <c r="D1195" i="1"/>
  <c r="F1195" i="1" s="1"/>
  <c r="N1194" i="1"/>
  <c r="P1194" i="1" s="1"/>
  <c r="I1194" i="1"/>
  <c r="D1194" i="1"/>
  <c r="E1194" i="1" s="1"/>
  <c r="G1194" i="1" s="1"/>
  <c r="H1194" i="1" s="1"/>
  <c r="N1193" i="1"/>
  <c r="O1193" i="1" s="1"/>
  <c r="Q1193" i="1" s="1"/>
  <c r="R1193" i="1" s="1"/>
  <c r="I1193" i="1"/>
  <c r="K1193" i="1" s="1"/>
  <c r="D1193" i="1"/>
  <c r="F1193" i="1" s="1"/>
  <c r="N1192" i="1"/>
  <c r="P1192" i="1" s="1"/>
  <c r="I1192" i="1"/>
  <c r="K1192" i="1" s="1"/>
  <c r="D1192" i="1"/>
  <c r="F1192" i="1" s="1"/>
  <c r="N1191" i="1"/>
  <c r="I1191" i="1"/>
  <c r="J1191" i="1" s="1"/>
  <c r="L1191" i="1" s="1"/>
  <c r="M1191" i="1" s="1"/>
  <c r="D1191" i="1"/>
  <c r="N1190" i="1"/>
  <c r="P1190" i="1" s="1"/>
  <c r="I1190" i="1"/>
  <c r="D1190" i="1"/>
  <c r="E1190" i="1" s="1"/>
  <c r="G1190" i="1" s="1"/>
  <c r="H1190" i="1" s="1"/>
  <c r="N1189" i="1"/>
  <c r="P1189" i="1" s="1"/>
  <c r="I1189" i="1"/>
  <c r="K1189" i="1" s="1"/>
  <c r="D1189" i="1"/>
  <c r="N1188" i="1"/>
  <c r="I1188" i="1"/>
  <c r="D1188" i="1"/>
  <c r="N1187" i="1"/>
  <c r="I1187" i="1"/>
  <c r="K1187" i="1" s="1"/>
  <c r="D1187" i="1"/>
  <c r="F1187" i="1" s="1"/>
  <c r="N1186" i="1"/>
  <c r="P1186" i="1" s="1"/>
  <c r="I1186" i="1"/>
  <c r="D1186" i="1"/>
  <c r="N1185" i="1"/>
  <c r="O1185" i="1" s="1"/>
  <c r="Q1185" i="1" s="1"/>
  <c r="R1185" i="1" s="1"/>
  <c r="I1185" i="1"/>
  <c r="D1185" i="1"/>
  <c r="E1185" i="1" s="1"/>
  <c r="G1185" i="1" s="1"/>
  <c r="H1185" i="1" s="1"/>
  <c r="N1184" i="1"/>
  <c r="I1184" i="1"/>
  <c r="K1184" i="1" s="1"/>
  <c r="D1184" i="1"/>
  <c r="F1184" i="1" s="1"/>
  <c r="N1183" i="1"/>
  <c r="I1183" i="1"/>
  <c r="K1183" i="1" s="1"/>
  <c r="D1183" i="1"/>
  <c r="N1182" i="1"/>
  <c r="I1182" i="1"/>
  <c r="J1182" i="1" s="1"/>
  <c r="L1182" i="1" s="1"/>
  <c r="M1182" i="1" s="1"/>
  <c r="D1182" i="1"/>
  <c r="N1181" i="1"/>
  <c r="P1181" i="1" s="1"/>
  <c r="I1181" i="1"/>
  <c r="K1181" i="1" s="1"/>
  <c r="D1181" i="1"/>
  <c r="N1180" i="1"/>
  <c r="P1180" i="1" s="1"/>
  <c r="I1180" i="1"/>
  <c r="D1180" i="1"/>
  <c r="E1180" i="1" s="1"/>
  <c r="G1180" i="1" s="1"/>
  <c r="H1180" i="1" s="1"/>
  <c r="N1179" i="1"/>
  <c r="I1179" i="1"/>
  <c r="D1179" i="1"/>
  <c r="F1179" i="1" s="1"/>
  <c r="N1178" i="1"/>
  <c r="P1178" i="1" s="1"/>
  <c r="I1178" i="1"/>
  <c r="D1178" i="1"/>
  <c r="F1178" i="1" s="1"/>
  <c r="N1177" i="1"/>
  <c r="I1177" i="1"/>
  <c r="K1177" i="1" s="1"/>
  <c r="D1177" i="1"/>
  <c r="N1176" i="1"/>
  <c r="I1176" i="1"/>
  <c r="K1176" i="1" s="1"/>
  <c r="D1176" i="1"/>
  <c r="N1175" i="1"/>
  <c r="I1175" i="1"/>
  <c r="K1175" i="1" s="1"/>
  <c r="D1175" i="1"/>
  <c r="N1174" i="1"/>
  <c r="I1174" i="1"/>
  <c r="D1174" i="1"/>
  <c r="E1174" i="1" s="1"/>
  <c r="G1174" i="1" s="1"/>
  <c r="H1174" i="1" s="1"/>
  <c r="N1173" i="1"/>
  <c r="P1173" i="1" s="1"/>
  <c r="I1173" i="1"/>
  <c r="D1173" i="1"/>
  <c r="N1172" i="1"/>
  <c r="P1172" i="1" s="1"/>
  <c r="I1172" i="1"/>
  <c r="J1172" i="1" s="1"/>
  <c r="L1172" i="1" s="1"/>
  <c r="M1172" i="1" s="1"/>
  <c r="D1172" i="1"/>
  <c r="F1172" i="1" s="1"/>
  <c r="N1171" i="1"/>
  <c r="I1171" i="1"/>
  <c r="D1171" i="1"/>
  <c r="F1171" i="1" s="1"/>
  <c r="N1170" i="1"/>
  <c r="I1170" i="1"/>
  <c r="D1170" i="1"/>
  <c r="F1170" i="1" s="1"/>
  <c r="N1169" i="1"/>
  <c r="O1169" i="1" s="1"/>
  <c r="Q1169" i="1" s="1"/>
  <c r="R1169" i="1" s="1"/>
  <c r="I1169" i="1"/>
  <c r="K1169" i="1" s="1"/>
  <c r="D1169" i="1"/>
  <c r="F1169" i="1" s="1"/>
  <c r="N1168" i="1"/>
  <c r="I1168" i="1"/>
  <c r="K1168" i="1" s="1"/>
  <c r="D1168" i="1"/>
  <c r="F1168" i="1" s="1"/>
  <c r="N1167" i="1"/>
  <c r="I1167" i="1"/>
  <c r="K1167" i="1" s="1"/>
  <c r="D1167" i="1"/>
  <c r="N1166" i="1"/>
  <c r="P1166" i="1" s="1"/>
  <c r="I1166" i="1"/>
  <c r="K1166" i="1" s="1"/>
  <c r="D1166" i="1"/>
  <c r="F1166" i="1" s="1"/>
  <c r="N1165" i="1"/>
  <c r="P1165" i="1" s="1"/>
  <c r="I1165" i="1"/>
  <c r="D1165" i="1"/>
  <c r="N1164" i="1"/>
  <c r="P1164" i="1" s="1"/>
  <c r="I1164" i="1"/>
  <c r="D1164" i="1"/>
  <c r="E1164" i="1" s="1"/>
  <c r="G1164" i="1" s="1"/>
  <c r="H1164" i="1" s="1"/>
  <c r="N1163" i="1"/>
  <c r="I1163" i="1"/>
  <c r="J1163" i="1" s="1"/>
  <c r="L1163" i="1" s="1"/>
  <c r="M1163" i="1" s="1"/>
  <c r="D1163" i="1"/>
  <c r="F1163" i="1" s="1"/>
  <c r="N1162" i="1"/>
  <c r="P1162" i="1" s="1"/>
  <c r="I1162" i="1"/>
  <c r="D1162" i="1"/>
  <c r="F1162" i="1" s="1"/>
  <c r="N1161" i="1"/>
  <c r="I1161" i="1"/>
  <c r="J1161" i="1" s="1"/>
  <c r="L1161" i="1" s="1"/>
  <c r="M1161" i="1" s="1"/>
  <c r="D1161" i="1"/>
  <c r="N1160" i="1"/>
  <c r="O1160" i="1" s="1"/>
  <c r="Q1160" i="1" s="1"/>
  <c r="R1160" i="1" s="1"/>
  <c r="I1160" i="1"/>
  <c r="K1160" i="1" s="1"/>
  <c r="D1160" i="1"/>
  <c r="N1159" i="1"/>
  <c r="I1159" i="1"/>
  <c r="K1159" i="1" s="1"/>
  <c r="D1159" i="1"/>
  <c r="E1159" i="1" s="1"/>
  <c r="G1159" i="1" s="1"/>
  <c r="H1159" i="1" s="1"/>
  <c r="N1158" i="1"/>
  <c r="P1158" i="1" s="1"/>
  <c r="I1158" i="1"/>
  <c r="D1158" i="1"/>
  <c r="F1158" i="1" s="1"/>
  <c r="N1157" i="1"/>
  <c r="P1157" i="1" s="1"/>
  <c r="I1157" i="1"/>
  <c r="D1157" i="1"/>
  <c r="N1156" i="1"/>
  <c r="P1156" i="1" s="1"/>
  <c r="I1156" i="1"/>
  <c r="J1156" i="1" s="1"/>
  <c r="L1156" i="1" s="1"/>
  <c r="M1156" i="1" s="1"/>
  <c r="D1156" i="1"/>
  <c r="F1156" i="1" s="1"/>
  <c r="N1155" i="1"/>
  <c r="I1155" i="1"/>
  <c r="J1155" i="1" s="1"/>
  <c r="L1155" i="1" s="1"/>
  <c r="M1155" i="1" s="1"/>
  <c r="D1155" i="1"/>
  <c r="N1154" i="1"/>
  <c r="P1154" i="1" s="1"/>
  <c r="I1154" i="1"/>
  <c r="D1154" i="1"/>
  <c r="F1154" i="1" s="1"/>
  <c r="N1153" i="1"/>
  <c r="I1153" i="1"/>
  <c r="J1153" i="1" s="1"/>
  <c r="L1153" i="1" s="1"/>
  <c r="M1153" i="1" s="1"/>
  <c r="D1153" i="1"/>
  <c r="F1153" i="1" s="1"/>
  <c r="N1152" i="1"/>
  <c r="I1152" i="1"/>
  <c r="K1152" i="1" s="1"/>
  <c r="D1152" i="1"/>
  <c r="F1152" i="1" s="1"/>
  <c r="N1151" i="1"/>
  <c r="I1151" i="1"/>
  <c r="K1151" i="1" s="1"/>
  <c r="D1151" i="1"/>
  <c r="N1150" i="1"/>
  <c r="I1150" i="1"/>
  <c r="K1150" i="1" s="1"/>
  <c r="D1150" i="1"/>
  <c r="N1149" i="1"/>
  <c r="P1149" i="1" s="1"/>
  <c r="I1149" i="1"/>
  <c r="D1149" i="1"/>
  <c r="N1148" i="1"/>
  <c r="P1148" i="1" s="1"/>
  <c r="I1148" i="1"/>
  <c r="D1148" i="1"/>
  <c r="N1147" i="1"/>
  <c r="P1147" i="1" s="1"/>
  <c r="I1147" i="1"/>
  <c r="K1147" i="1" s="1"/>
  <c r="D1147" i="1"/>
  <c r="N1146" i="1"/>
  <c r="I1146" i="1"/>
  <c r="D1146" i="1"/>
  <c r="N1145" i="1"/>
  <c r="I1145" i="1"/>
  <c r="D1145" i="1"/>
  <c r="F1145" i="1" s="1"/>
  <c r="N1144" i="1"/>
  <c r="I1144" i="1"/>
  <c r="D1144" i="1"/>
  <c r="F1144" i="1" s="1"/>
  <c r="N1143" i="1"/>
  <c r="I1143" i="1"/>
  <c r="D1143" i="1"/>
  <c r="E1143" i="1" s="1"/>
  <c r="G1143" i="1" s="1"/>
  <c r="H1143" i="1" s="1"/>
  <c r="N1142" i="1"/>
  <c r="I1142" i="1"/>
  <c r="D1142" i="1"/>
  <c r="F1142" i="1" s="1"/>
  <c r="N1141" i="1"/>
  <c r="P1141" i="1" s="1"/>
  <c r="I1141" i="1"/>
  <c r="D1141" i="1"/>
  <c r="N1140" i="1"/>
  <c r="I1140" i="1"/>
  <c r="D1140" i="1"/>
  <c r="N1139" i="1"/>
  <c r="I1139" i="1"/>
  <c r="D1139" i="1"/>
  <c r="F1139" i="1" s="1"/>
  <c r="N1138" i="1"/>
  <c r="I1138" i="1"/>
  <c r="J1138" i="1" s="1"/>
  <c r="L1138" i="1" s="1"/>
  <c r="M1138" i="1" s="1"/>
  <c r="D1138" i="1"/>
  <c r="N1137" i="1"/>
  <c r="I1137" i="1"/>
  <c r="K1137" i="1" s="1"/>
  <c r="D1137" i="1"/>
  <c r="F1137" i="1" s="1"/>
  <c r="N1136" i="1"/>
  <c r="I1136" i="1"/>
  <c r="K1136" i="1" s="1"/>
  <c r="D1136" i="1"/>
  <c r="F1136" i="1" s="1"/>
  <c r="N1135" i="1"/>
  <c r="I1135" i="1"/>
  <c r="J1135" i="1" s="1"/>
  <c r="L1135" i="1" s="1"/>
  <c r="M1135" i="1" s="1"/>
  <c r="D1135" i="1"/>
  <c r="N1134" i="1"/>
  <c r="O1134" i="1" s="1"/>
  <c r="Q1134" i="1" s="1"/>
  <c r="R1134" i="1" s="1"/>
  <c r="I1134" i="1"/>
  <c r="D1134" i="1"/>
  <c r="N1133" i="1"/>
  <c r="I1133" i="1"/>
  <c r="D1133" i="1"/>
  <c r="E1133" i="1" s="1"/>
  <c r="G1133" i="1" s="1"/>
  <c r="H1133" i="1" s="1"/>
  <c r="N1132" i="1"/>
  <c r="I1132" i="1"/>
  <c r="J1132" i="1" s="1"/>
  <c r="L1132" i="1" s="1"/>
  <c r="M1132" i="1" s="1"/>
  <c r="D1132" i="1"/>
  <c r="F1132" i="1" s="1"/>
  <c r="N1131" i="1"/>
  <c r="O1131" i="1" s="1"/>
  <c r="Q1131" i="1" s="1"/>
  <c r="R1131" i="1" s="1"/>
  <c r="I1131" i="1"/>
  <c r="D1131" i="1"/>
  <c r="N1130" i="1"/>
  <c r="I1130" i="1"/>
  <c r="D1130" i="1"/>
  <c r="E1130" i="1" s="1"/>
  <c r="G1130" i="1" s="1"/>
  <c r="H1130" i="1" s="1"/>
  <c r="N1129" i="1"/>
  <c r="O1129" i="1" s="1"/>
  <c r="Q1129" i="1" s="1"/>
  <c r="R1129" i="1" s="1"/>
  <c r="I1129" i="1"/>
  <c r="K1129" i="1" s="1"/>
  <c r="D1129" i="1"/>
  <c r="F1129" i="1" s="1"/>
  <c r="N1128" i="1"/>
  <c r="I1128" i="1"/>
  <c r="K1128" i="1" s="1"/>
  <c r="D1128" i="1"/>
  <c r="E1128" i="1" s="1"/>
  <c r="G1128" i="1" s="1"/>
  <c r="H1128" i="1" s="1"/>
  <c r="N1127" i="1"/>
  <c r="I1127" i="1"/>
  <c r="D1127" i="1"/>
  <c r="N1126" i="1"/>
  <c r="I1126" i="1"/>
  <c r="K1126" i="1" s="1"/>
  <c r="D1126" i="1"/>
  <c r="N1125" i="1"/>
  <c r="P1125" i="1" s="1"/>
  <c r="I1125" i="1"/>
  <c r="J1125" i="1" s="1"/>
  <c r="L1125" i="1" s="1"/>
  <c r="M1125" i="1" s="1"/>
  <c r="D1125" i="1"/>
  <c r="N1124" i="1"/>
  <c r="P1124" i="1" s="1"/>
  <c r="I1124" i="1"/>
  <c r="D1124" i="1"/>
  <c r="N1123" i="1"/>
  <c r="P1123" i="1" s="1"/>
  <c r="I1123" i="1"/>
  <c r="D1123" i="1"/>
  <c r="F1123" i="1" s="1"/>
  <c r="N1122" i="1"/>
  <c r="I1122" i="1"/>
  <c r="D1122" i="1"/>
  <c r="N1121" i="1"/>
  <c r="I1121" i="1"/>
  <c r="K1121" i="1" s="1"/>
  <c r="D1121" i="1"/>
  <c r="F1121" i="1" s="1"/>
  <c r="N1120" i="1"/>
  <c r="I1120" i="1"/>
  <c r="K1120" i="1" s="1"/>
  <c r="D1120" i="1"/>
  <c r="F1120" i="1" s="1"/>
  <c r="N1119" i="1"/>
  <c r="I1119" i="1"/>
  <c r="K1119" i="1" s="1"/>
  <c r="D1119" i="1"/>
  <c r="N1118" i="1"/>
  <c r="I1118" i="1"/>
  <c r="K1118" i="1" s="1"/>
  <c r="D1118" i="1"/>
  <c r="N1117" i="1"/>
  <c r="P1117" i="1" s="1"/>
  <c r="I1117" i="1"/>
  <c r="K1117" i="1" s="1"/>
  <c r="D1117" i="1"/>
  <c r="N1116" i="1"/>
  <c r="I1116" i="1"/>
  <c r="D1116" i="1"/>
  <c r="N1115" i="1"/>
  <c r="P1115" i="1" s="1"/>
  <c r="I1115" i="1"/>
  <c r="D1115" i="1"/>
  <c r="F1115" i="1" s="1"/>
  <c r="N1114" i="1"/>
  <c r="P1114" i="1" s="1"/>
  <c r="I1114" i="1"/>
  <c r="D1114" i="1"/>
  <c r="N1113" i="1"/>
  <c r="I1113" i="1"/>
  <c r="D1113" i="1"/>
  <c r="F1113" i="1" s="1"/>
  <c r="N1112" i="1"/>
  <c r="I1112" i="1"/>
  <c r="K1112" i="1" s="1"/>
  <c r="D1112" i="1"/>
  <c r="N1111" i="1"/>
  <c r="I1111" i="1"/>
  <c r="D1111" i="1"/>
  <c r="N1110" i="1"/>
  <c r="P1110" i="1" s="1"/>
  <c r="I1110" i="1"/>
  <c r="K1110" i="1" s="1"/>
  <c r="D1110" i="1"/>
  <c r="N1109" i="1"/>
  <c r="P1109" i="1" s="1"/>
  <c r="I1109" i="1"/>
  <c r="D1109" i="1"/>
  <c r="N1108" i="1"/>
  <c r="I1108" i="1"/>
  <c r="D1108" i="1"/>
  <c r="N1107" i="1"/>
  <c r="P1107" i="1" s="1"/>
  <c r="I1107" i="1"/>
  <c r="D1107" i="1"/>
  <c r="F1107" i="1" s="1"/>
  <c r="N1106" i="1"/>
  <c r="I1106" i="1"/>
  <c r="D1106" i="1"/>
  <c r="F1106" i="1" s="1"/>
  <c r="N1105" i="1"/>
  <c r="I1105" i="1"/>
  <c r="D1105" i="1"/>
  <c r="F1105" i="1" s="1"/>
  <c r="N1104" i="1"/>
  <c r="I1104" i="1"/>
  <c r="K1104" i="1" s="1"/>
  <c r="D1104" i="1"/>
  <c r="F1104" i="1" s="1"/>
  <c r="N1103" i="1"/>
  <c r="P1103" i="1" s="1"/>
  <c r="I1103" i="1"/>
  <c r="K1103" i="1" s="1"/>
  <c r="D1103" i="1"/>
  <c r="N1102" i="1"/>
  <c r="O1102" i="1" s="1"/>
  <c r="Q1102" i="1" s="1"/>
  <c r="R1102" i="1" s="1"/>
  <c r="I1102" i="1"/>
  <c r="K1102" i="1" s="1"/>
  <c r="D1102" i="1"/>
  <c r="N1101" i="1"/>
  <c r="P1101" i="1" s="1"/>
  <c r="I1101" i="1"/>
  <c r="D1101" i="1"/>
  <c r="F1101" i="1" s="1"/>
  <c r="N1100" i="1"/>
  <c r="I1100" i="1"/>
  <c r="D1100" i="1"/>
  <c r="N1099" i="1"/>
  <c r="P1099" i="1" s="1"/>
  <c r="I1099" i="1"/>
  <c r="D1099" i="1"/>
  <c r="F1099" i="1" s="1"/>
  <c r="N1098" i="1"/>
  <c r="I1098" i="1"/>
  <c r="D1098" i="1"/>
  <c r="F1098" i="1" s="1"/>
  <c r="N1097" i="1"/>
  <c r="P1097" i="1" s="1"/>
  <c r="I1097" i="1"/>
  <c r="D1097" i="1"/>
  <c r="F1097" i="1" s="1"/>
  <c r="N1096" i="1"/>
  <c r="I1096" i="1"/>
  <c r="K1096" i="1" s="1"/>
  <c r="D1096" i="1"/>
  <c r="F1096" i="1" s="1"/>
  <c r="N1095" i="1"/>
  <c r="I1095" i="1"/>
  <c r="K1095" i="1" s="1"/>
  <c r="D1095" i="1"/>
  <c r="N1094" i="1"/>
  <c r="P1094" i="1" s="1"/>
  <c r="I1094" i="1"/>
  <c r="K1094" i="1" s="1"/>
  <c r="D1094" i="1"/>
  <c r="N1093" i="1"/>
  <c r="P1093" i="1" s="1"/>
  <c r="I1093" i="1"/>
  <c r="D1093" i="1"/>
  <c r="F1093" i="1" s="1"/>
  <c r="N1092" i="1"/>
  <c r="P1092" i="1" s="1"/>
  <c r="I1092" i="1"/>
  <c r="K1092" i="1" s="1"/>
  <c r="D1092" i="1"/>
  <c r="F1092" i="1" s="1"/>
  <c r="N1091" i="1"/>
  <c r="O1091" i="1" s="1"/>
  <c r="Q1091" i="1" s="1"/>
  <c r="R1091" i="1" s="1"/>
  <c r="I1091" i="1"/>
  <c r="D1091" i="1"/>
  <c r="F1091" i="1" s="1"/>
  <c r="N1090" i="1"/>
  <c r="P1090" i="1" s="1"/>
  <c r="I1090" i="1"/>
  <c r="K1090" i="1" s="1"/>
  <c r="D1090" i="1"/>
  <c r="F1090" i="1" s="1"/>
  <c r="N1089" i="1"/>
  <c r="I1089" i="1"/>
  <c r="J1089" i="1" s="1"/>
  <c r="L1089" i="1" s="1"/>
  <c r="M1089" i="1" s="1"/>
  <c r="D1089" i="1"/>
  <c r="E1089" i="1" s="1"/>
  <c r="G1089" i="1" s="1"/>
  <c r="H1089" i="1" s="1"/>
  <c r="N1088" i="1"/>
  <c r="I1088" i="1"/>
  <c r="K1088" i="1" s="1"/>
  <c r="D1088" i="1"/>
  <c r="F1088" i="1" s="1"/>
  <c r="N1087" i="1"/>
  <c r="I1087" i="1"/>
  <c r="K1087" i="1" s="1"/>
  <c r="D1087" i="1"/>
  <c r="F1087" i="1" s="1"/>
  <c r="N1086" i="1"/>
  <c r="P1086" i="1" s="1"/>
  <c r="I1086" i="1"/>
  <c r="J1086" i="1" s="1"/>
  <c r="L1086" i="1" s="1"/>
  <c r="M1086" i="1" s="1"/>
  <c r="D1086" i="1"/>
  <c r="N1085" i="1"/>
  <c r="P1085" i="1" s="1"/>
  <c r="I1085" i="1"/>
  <c r="K1085" i="1" s="1"/>
  <c r="D1085" i="1"/>
  <c r="F1085" i="1" s="1"/>
  <c r="N1084" i="1"/>
  <c r="P1084" i="1" s="1"/>
  <c r="I1084" i="1"/>
  <c r="K1084" i="1" s="1"/>
  <c r="D1084" i="1"/>
  <c r="N1083" i="1"/>
  <c r="O1083" i="1" s="1"/>
  <c r="Q1083" i="1" s="1"/>
  <c r="R1083" i="1" s="1"/>
  <c r="I1083" i="1"/>
  <c r="D1083" i="1"/>
  <c r="F1083" i="1" s="1"/>
  <c r="N1082" i="1"/>
  <c r="P1082" i="1" s="1"/>
  <c r="I1082" i="1"/>
  <c r="D1082" i="1"/>
  <c r="F1082" i="1" s="1"/>
  <c r="N1081" i="1"/>
  <c r="I1081" i="1"/>
  <c r="D1081" i="1"/>
  <c r="E1081" i="1" s="1"/>
  <c r="G1081" i="1" s="1"/>
  <c r="H1081" i="1" s="1"/>
  <c r="N1080" i="1"/>
  <c r="I1080" i="1"/>
  <c r="K1080" i="1" s="1"/>
  <c r="D1080" i="1"/>
  <c r="F1080" i="1" s="1"/>
  <c r="N1079" i="1"/>
  <c r="I1079" i="1"/>
  <c r="K1079" i="1" s="1"/>
  <c r="D1079" i="1"/>
  <c r="N1078" i="1"/>
  <c r="P1078" i="1" s="1"/>
  <c r="I1078" i="1"/>
  <c r="J1078" i="1" s="1"/>
  <c r="L1078" i="1" s="1"/>
  <c r="M1078" i="1" s="1"/>
  <c r="D1078" i="1"/>
  <c r="N1077" i="1"/>
  <c r="P1077" i="1" s="1"/>
  <c r="I1077" i="1"/>
  <c r="K1077" i="1" s="1"/>
  <c r="D1077" i="1"/>
  <c r="N1076" i="1"/>
  <c r="I1076" i="1"/>
  <c r="K1076" i="1" s="1"/>
  <c r="D1076" i="1"/>
  <c r="F1076" i="1" s="1"/>
  <c r="N1075" i="1"/>
  <c r="O1075" i="1" s="1"/>
  <c r="Q1075" i="1" s="1"/>
  <c r="R1075" i="1" s="1"/>
  <c r="I1075" i="1"/>
  <c r="D1075" i="1"/>
  <c r="F1075" i="1" s="1"/>
  <c r="N1074" i="1"/>
  <c r="I1074" i="1"/>
  <c r="D1074" i="1"/>
  <c r="N1073" i="1"/>
  <c r="P1073" i="1" s="1"/>
  <c r="I1073" i="1"/>
  <c r="K1073" i="1" s="1"/>
  <c r="D1073" i="1"/>
  <c r="E1073" i="1" s="1"/>
  <c r="G1073" i="1" s="1"/>
  <c r="H1073" i="1" s="1"/>
  <c r="N1072" i="1"/>
  <c r="I1072" i="1"/>
  <c r="K1072" i="1" s="1"/>
  <c r="D1072" i="1"/>
  <c r="F1072" i="1" s="1"/>
  <c r="N1071" i="1"/>
  <c r="I1071" i="1"/>
  <c r="K1071" i="1" s="1"/>
  <c r="D1071" i="1"/>
  <c r="F1071" i="1" s="1"/>
  <c r="N1070" i="1"/>
  <c r="I1070" i="1"/>
  <c r="J1070" i="1" s="1"/>
  <c r="L1070" i="1" s="1"/>
  <c r="M1070" i="1" s="1"/>
  <c r="D1070" i="1"/>
  <c r="N1069" i="1"/>
  <c r="P1069" i="1" s="1"/>
  <c r="I1069" i="1"/>
  <c r="D1069" i="1"/>
  <c r="N1068" i="1"/>
  <c r="P1068" i="1" s="1"/>
  <c r="I1068" i="1"/>
  <c r="K1068" i="1" s="1"/>
  <c r="D1068" i="1"/>
  <c r="F1068" i="1" s="1"/>
  <c r="N1067" i="1"/>
  <c r="O1067" i="1" s="1"/>
  <c r="Q1067" i="1" s="1"/>
  <c r="R1067" i="1" s="1"/>
  <c r="I1067" i="1"/>
  <c r="D1067" i="1"/>
  <c r="F1067" i="1" s="1"/>
  <c r="N1066" i="1"/>
  <c r="P1066" i="1" s="1"/>
  <c r="I1066" i="1"/>
  <c r="J1066" i="1" s="1"/>
  <c r="L1066" i="1" s="1"/>
  <c r="M1066" i="1" s="1"/>
  <c r="D1066" i="1"/>
  <c r="N1065" i="1"/>
  <c r="P1065" i="1" s="1"/>
  <c r="I1065" i="1"/>
  <c r="K1065" i="1" s="1"/>
  <c r="D1065" i="1"/>
  <c r="N1064" i="1"/>
  <c r="I1064" i="1"/>
  <c r="K1064" i="1" s="1"/>
  <c r="D1064" i="1"/>
  <c r="N1063" i="1"/>
  <c r="O1063" i="1" s="1"/>
  <c r="Q1063" i="1" s="1"/>
  <c r="R1063" i="1" s="1"/>
  <c r="I1063" i="1"/>
  <c r="D1063" i="1"/>
  <c r="F1063" i="1" s="1"/>
  <c r="N1062" i="1"/>
  <c r="I1062" i="1"/>
  <c r="D1062" i="1"/>
  <c r="N1061" i="1"/>
  <c r="P1061" i="1" s="1"/>
  <c r="I1061" i="1"/>
  <c r="D1061" i="1"/>
  <c r="E1061" i="1" s="1"/>
  <c r="G1061" i="1" s="1"/>
  <c r="H1061" i="1" s="1"/>
  <c r="N1060" i="1"/>
  <c r="P1060" i="1" s="1"/>
  <c r="I1060" i="1"/>
  <c r="D1060" i="1"/>
  <c r="F1060" i="1" s="1"/>
  <c r="N1059" i="1"/>
  <c r="I1059" i="1"/>
  <c r="D1059" i="1"/>
  <c r="F1059" i="1" s="1"/>
  <c r="N1058" i="1"/>
  <c r="P1058" i="1" s="1"/>
  <c r="I1058" i="1"/>
  <c r="J1058" i="1" s="1"/>
  <c r="L1058" i="1" s="1"/>
  <c r="M1058" i="1" s="1"/>
  <c r="D1058" i="1"/>
  <c r="N1057" i="1"/>
  <c r="P1057" i="1" s="1"/>
  <c r="I1057" i="1"/>
  <c r="K1057" i="1" s="1"/>
  <c r="D1057" i="1"/>
  <c r="E1057" i="1" s="1"/>
  <c r="G1057" i="1" s="1"/>
  <c r="H1057" i="1" s="1"/>
  <c r="N1056" i="1"/>
  <c r="I1056" i="1"/>
  <c r="K1056" i="1" s="1"/>
  <c r="D1056" i="1"/>
  <c r="F1056" i="1" s="1"/>
  <c r="N1055" i="1"/>
  <c r="O1055" i="1" s="1"/>
  <c r="Q1055" i="1" s="1"/>
  <c r="R1055" i="1" s="1"/>
  <c r="I1055" i="1"/>
  <c r="K1055" i="1" s="1"/>
  <c r="D1055" i="1"/>
  <c r="F1055" i="1" s="1"/>
  <c r="N1054" i="1"/>
  <c r="P1054" i="1" s="1"/>
  <c r="I1054" i="1"/>
  <c r="D1054" i="1"/>
  <c r="N1053" i="1"/>
  <c r="P1053" i="1" s="1"/>
  <c r="I1053" i="1"/>
  <c r="K1053" i="1" s="1"/>
  <c r="D1053" i="1"/>
  <c r="E1053" i="1" s="1"/>
  <c r="G1053" i="1" s="1"/>
  <c r="H1053" i="1" s="1"/>
  <c r="N1052" i="1"/>
  <c r="I1052" i="1"/>
  <c r="K1052" i="1" s="1"/>
  <c r="D1052" i="1"/>
  <c r="N1051" i="1"/>
  <c r="I1051" i="1"/>
  <c r="D1051" i="1"/>
  <c r="F1051" i="1" s="1"/>
  <c r="N1050" i="1"/>
  <c r="I1050" i="1"/>
  <c r="J1050" i="1" s="1"/>
  <c r="L1050" i="1" s="1"/>
  <c r="M1050" i="1" s="1"/>
  <c r="D1050" i="1"/>
  <c r="N1049" i="1"/>
  <c r="I1049" i="1"/>
  <c r="K1049" i="1" s="1"/>
  <c r="D1049" i="1"/>
  <c r="N1048" i="1"/>
  <c r="I1048" i="1"/>
  <c r="K1048" i="1" s="1"/>
  <c r="D1048" i="1"/>
  <c r="N1047" i="1"/>
  <c r="O1047" i="1" s="1"/>
  <c r="Q1047" i="1" s="1"/>
  <c r="R1047" i="1" s="1"/>
  <c r="I1047" i="1"/>
  <c r="D1047" i="1"/>
  <c r="F1047" i="1" s="1"/>
  <c r="N1046" i="1"/>
  <c r="I1046" i="1"/>
  <c r="D1046" i="1"/>
  <c r="N1045" i="1"/>
  <c r="P1045" i="1" s="1"/>
  <c r="I1045" i="1"/>
  <c r="K1045" i="1" s="1"/>
  <c r="D1045" i="1"/>
  <c r="N1044" i="1"/>
  <c r="O1044" i="1" s="1"/>
  <c r="Q1044" i="1" s="1"/>
  <c r="R1044" i="1" s="1"/>
  <c r="I1044" i="1"/>
  <c r="D1044" i="1"/>
  <c r="N1043" i="1"/>
  <c r="P1043" i="1" s="1"/>
  <c r="I1043" i="1"/>
  <c r="D1043" i="1"/>
  <c r="F1043" i="1" s="1"/>
  <c r="N1042" i="1"/>
  <c r="I1042" i="1"/>
  <c r="J1042" i="1" s="1"/>
  <c r="L1042" i="1" s="1"/>
  <c r="M1042" i="1" s="1"/>
  <c r="D1042" i="1"/>
  <c r="N1041" i="1"/>
  <c r="I1041" i="1"/>
  <c r="K1041" i="1" s="1"/>
  <c r="D1041" i="1"/>
  <c r="N1040" i="1"/>
  <c r="I1040" i="1"/>
  <c r="K1040" i="1" s="1"/>
  <c r="D1040" i="1"/>
  <c r="N1039" i="1"/>
  <c r="O1039" i="1" s="1"/>
  <c r="Q1039" i="1" s="1"/>
  <c r="R1039" i="1" s="1"/>
  <c r="I1039" i="1"/>
  <c r="K1039" i="1" s="1"/>
  <c r="D1039" i="1"/>
  <c r="N1038" i="1"/>
  <c r="P1038" i="1" s="1"/>
  <c r="I1038" i="1"/>
  <c r="K1038" i="1" s="1"/>
  <c r="D1038" i="1"/>
  <c r="N1037" i="1"/>
  <c r="P1037" i="1" s="1"/>
  <c r="I1037" i="1"/>
  <c r="K1037" i="1" s="1"/>
  <c r="D1037" i="1"/>
  <c r="F1037" i="1" s="1"/>
  <c r="N1036" i="1"/>
  <c r="I1036" i="1"/>
  <c r="K1036" i="1" s="1"/>
  <c r="D1036" i="1"/>
  <c r="F1036" i="1" s="1"/>
  <c r="N1035" i="1"/>
  <c r="P1035" i="1" s="1"/>
  <c r="I1035" i="1"/>
  <c r="D1035" i="1"/>
  <c r="F1035" i="1" s="1"/>
  <c r="N1034" i="1"/>
  <c r="I1034" i="1"/>
  <c r="D1034" i="1"/>
  <c r="N1033" i="1"/>
  <c r="I1033" i="1"/>
  <c r="D1033" i="1"/>
  <c r="N1032" i="1"/>
  <c r="I1032" i="1"/>
  <c r="D1032" i="1"/>
  <c r="N1031" i="1"/>
  <c r="I1031" i="1"/>
  <c r="D1031" i="1"/>
  <c r="F1031" i="1" s="1"/>
  <c r="N1030" i="1"/>
  <c r="P1030" i="1" s="1"/>
  <c r="I1030" i="1"/>
  <c r="K1030" i="1" s="1"/>
  <c r="D1030" i="1"/>
  <c r="N1029" i="1"/>
  <c r="I1029" i="1"/>
  <c r="D1029" i="1"/>
  <c r="N1028" i="1"/>
  <c r="P1028" i="1" s="1"/>
  <c r="I1028" i="1"/>
  <c r="K1028" i="1" s="1"/>
  <c r="D1028" i="1"/>
  <c r="F1028" i="1" s="1"/>
  <c r="N1027" i="1"/>
  <c r="P1027" i="1" s="1"/>
  <c r="I1027" i="1"/>
  <c r="K1027" i="1" s="1"/>
  <c r="D1027" i="1"/>
  <c r="E1027" i="1" s="1"/>
  <c r="G1027" i="1" s="1"/>
  <c r="H1027" i="1" s="1"/>
  <c r="N1026" i="1"/>
  <c r="I1026" i="1"/>
  <c r="K1026" i="1" s="1"/>
  <c r="D1026" i="1"/>
  <c r="F1026" i="1" s="1"/>
  <c r="N1025" i="1"/>
  <c r="I1025" i="1"/>
  <c r="K1025" i="1" s="1"/>
  <c r="D1025" i="1"/>
  <c r="F1025" i="1" s="1"/>
  <c r="N1024" i="1"/>
  <c r="P1024" i="1" s="1"/>
  <c r="I1024" i="1"/>
  <c r="K1024" i="1" s="1"/>
  <c r="D1024" i="1"/>
  <c r="N1023" i="1"/>
  <c r="P1023" i="1" s="1"/>
  <c r="I1023" i="1"/>
  <c r="D1023" i="1"/>
  <c r="N1022" i="1"/>
  <c r="O1022" i="1" s="1"/>
  <c r="Q1022" i="1" s="1"/>
  <c r="R1022" i="1" s="1"/>
  <c r="I1022" i="1"/>
  <c r="D1022" i="1"/>
  <c r="F1022" i="1" s="1"/>
  <c r="N1021" i="1"/>
  <c r="P1021" i="1" s="1"/>
  <c r="I1021" i="1"/>
  <c r="K1021" i="1" s="1"/>
  <c r="D1021" i="1"/>
  <c r="E1021" i="1" s="1"/>
  <c r="G1021" i="1" s="1"/>
  <c r="H1021" i="1" s="1"/>
  <c r="N1020" i="1"/>
  <c r="I1020" i="1"/>
  <c r="D1020" i="1"/>
  <c r="F1020" i="1" s="1"/>
  <c r="N1019" i="1"/>
  <c r="P1019" i="1" s="1"/>
  <c r="I1019" i="1"/>
  <c r="K1019" i="1" s="1"/>
  <c r="D1019" i="1"/>
  <c r="F1019" i="1" s="1"/>
  <c r="N1018" i="1"/>
  <c r="P1018" i="1" s="1"/>
  <c r="I1018" i="1"/>
  <c r="K1018" i="1" s="1"/>
  <c r="D1018" i="1"/>
  <c r="N1017" i="1"/>
  <c r="P1017" i="1" s="1"/>
  <c r="I1017" i="1"/>
  <c r="D1017" i="1"/>
  <c r="E1017" i="1" s="1"/>
  <c r="G1017" i="1" s="1"/>
  <c r="H1017" i="1" s="1"/>
  <c r="N1016" i="1"/>
  <c r="P1016" i="1" s="1"/>
  <c r="I1016" i="1"/>
  <c r="D1016" i="1"/>
  <c r="N1015" i="1"/>
  <c r="P1015" i="1" s="1"/>
  <c r="I1015" i="1"/>
  <c r="D1015" i="1"/>
  <c r="F1015" i="1" s="1"/>
  <c r="N1014" i="1"/>
  <c r="P1014" i="1" s="1"/>
  <c r="I1014" i="1"/>
  <c r="D1014" i="1"/>
  <c r="F1014" i="1" s="1"/>
  <c r="N1013" i="1"/>
  <c r="I1013" i="1"/>
  <c r="D1013" i="1"/>
  <c r="F1013" i="1" s="1"/>
  <c r="N1012" i="1"/>
  <c r="I1012" i="1"/>
  <c r="K1012" i="1" s="1"/>
  <c r="D1012" i="1"/>
  <c r="N1011" i="1"/>
  <c r="P1011" i="1" s="1"/>
  <c r="I1011" i="1"/>
  <c r="K1011" i="1" s="1"/>
  <c r="D1011" i="1"/>
  <c r="N1010" i="1"/>
  <c r="I1010" i="1"/>
  <c r="K1010" i="1" s="1"/>
  <c r="D1010" i="1"/>
  <c r="N1009" i="1"/>
  <c r="P1009" i="1" s="1"/>
  <c r="I1009" i="1"/>
  <c r="K1009" i="1" s="1"/>
  <c r="D1009" i="1"/>
  <c r="N1008" i="1"/>
  <c r="P1008" i="1" s="1"/>
  <c r="I1008" i="1"/>
  <c r="D1008" i="1"/>
  <c r="N1007" i="1"/>
  <c r="P1007" i="1" s="1"/>
  <c r="I1007" i="1"/>
  <c r="D1007" i="1"/>
  <c r="N1006" i="1"/>
  <c r="I1006" i="1"/>
  <c r="K1006" i="1" s="1"/>
  <c r="D1006" i="1"/>
  <c r="F1006" i="1" s="1"/>
  <c r="N1005" i="1"/>
  <c r="P1005" i="1" s="1"/>
  <c r="I1005" i="1"/>
  <c r="J1005" i="1" s="1"/>
  <c r="L1005" i="1" s="1"/>
  <c r="M1005" i="1" s="1"/>
  <c r="D1005" i="1"/>
  <c r="F1005" i="1" s="1"/>
  <c r="N1004" i="1"/>
  <c r="I1004" i="1"/>
  <c r="K1004" i="1" s="1"/>
  <c r="D1004" i="1"/>
  <c r="F1004" i="1" s="1"/>
  <c r="N1003" i="1"/>
  <c r="P1003" i="1" s="1"/>
  <c r="I1003" i="1"/>
  <c r="K1003" i="1" s="1"/>
  <c r="D1003" i="1"/>
  <c r="F1003" i="1" s="1"/>
  <c r="N1002" i="1"/>
  <c r="I1002" i="1"/>
  <c r="K1002" i="1" s="1"/>
  <c r="D1002" i="1"/>
  <c r="N1001" i="1"/>
  <c r="P1001" i="1" s="1"/>
  <c r="I1001" i="1"/>
  <c r="D1001" i="1"/>
  <c r="N1000" i="1"/>
  <c r="P1000" i="1" s="1"/>
  <c r="I1000" i="1"/>
  <c r="K1000" i="1" s="1"/>
  <c r="D1000" i="1"/>
  <c r="N999" i="1"/>
  <c r="P999" i="1" s="1"/>
  <c r="I999" i="1"/>
  <c r="D999" i="1"/>
  <c r="N998" i="1"/>
  <c r="I998" i="1"/>
  <c r="J998" i="1" s="1"/>
  <c r="L998" i="1" s="1"/>
  <c r="M998" i="1" s="1"/>
  <c r="D998" i="1"/>
  <c r="F998" i="1" s="1"/>
  <c r="N997" i="1"/>
  <c r="I997" i="1"/>
  <c r="K997" i="1" s="1"/>
  <c r="D997" i="1"/>
  <c r="F997" i="1" s="1"/>
  <c r="N996" i="1"/>
  <c r="I996" i="1"/>
  <c r="K996" i="1" s="1"/>
  <c r="D996" i="1"/>
  <c r="F996" i="1" s="1"/>
  <c r="N995" i="1"/>
  <c r="P995" i="1" s="1"/>
  <c r="I995" i="1"/>
  <c r="K995" i="1" s="1"/>
  <c r="D995" i="1"/>
  <c r="N994" i="1"/>
  <c r="P994" i="1" s="1"/>
  <c r="I994" i="1"/>
  <c r="K994" i="1" s="1"/>
  <c r="D994" i="1"/>
  <c r="N993" i="1"/>
  <c r="P993" i="1" s="1"/>
  <c r="I993" i="1"/>
  <c r="D993" i="1"/>
  <c r="F993" i="1" s="1"/>
  <c r="N992" i="1"/>
  <c r="P992" i="1" s="1"/>
  <c r="I992" i="1"/>
  <c r="K992" i="1" s="1"/>
  <c r="D992" i="1"/>
  <c r="F992" i="1" s="1"/>
  <c r="N991" i="1"/>
  <c r="P991" i="1" s="1"/>
  <c r="I991" i="1"/>
  <c r="D991" i="1"/>
  <c r="F991" i="1" s="1"/>
  <c r="N990" i="1"/>
  <c r="I990" i="1"/>
  <c r="D990" i="1"/>
  <c r="F990" i="1" s="1"/>
  <c r="N989" i="1"/>
  <c r="I989" i="1"/>
  <c r="K989" i="1" s="1"/>
  <c r="D989" i="1"/>
  <c r="F989" i="1" s="1"/>
  <c r="N988" i="1"/>
  <c r="I988" i="1"/>
  <c r="K988" i="1" s="1"/>
  <c r="D988" i="1"/>
  <c r="N987" i="1"/>
  <c r="I987" i="1"/>
  <c r="K987" i="1" s="1"/>
  <c r="D987" i="1"/>
  <c r="N986" i="1"/>
  <c r="I986" i="1"/>
  <c r="K986" i="1" s="1"/>
  <c r="D986" i="1"/>
  <c r="N985" i="1"/>
  <c r="P985" i="1" s="1"/>
  <c r="I985" i="1"/>
  <c r="D985" i="1"/>
  <c r="N984" i="1"/>
  <c r="P984" i="1" s="1"/>
  <c r="I984" i="1"/>
  <c r="D984" i="1"/>
  <c r="F984" i="1" s="1"/>
  <c r="N983" i="1"/>
  <c r="P983" i="1" s="1"/>
  <c r="I983" i="1"/>
  <c r="D983" i="1"/>
  <c r="F983" i="1" s="1"/>
  <c r="N982" i="1"/>
  <c r="P982" i="1" s="1"/>
  <c r="I982" i="1"/>
  <c r="K982" i="1" s="1"/>
  <c r="D982" i="1"/>
  <c r="F982" i="1" s="1"/>
  <c r="N981" i="1"/>
  <c r="P981" i="1" s="1"/>
  <c r="I981" i="1"/>
  <c r="D981" i="1"/>
  <c r="F981" i="1" s="1"/>
  <c r="N980" i="1"/>
  <c r="I980" i="1"/>
  <c r="K980" i="1" s="1"/>
  <c r="D980" i="1"/>
  <c r="F980" i="1" s="1"/>
  <c r="N979" i="1"/>
  <c r="I979" i="1"/>
  <c r="K979" i="1" s="1"/>
  <c r="D979" i="1"/>
  <c r="N978" i="1"/>
  <c r="O978" i="1" s="1"/>
  <c r="Q978" i="1" s="1"/>
  <c r="R978" i="1" s="1"/>
  <c r="I978" i="1"/>
  <c r="K978" i="1" s="1"/>
  <c r="D978" i="1"/>
  <c r="N977" i="1"/>
  <c r="P977" i="1" s="1"/>
  <c r="I977" i="1"/>
  <c r="K977" i="1" s="1"/>
  <c r="D977" i="1"/>
  <c r="F977" i="1" s="1"/>
  <c r="N976" i="1"/>
  <c r="P976" i="1" s="1"/>
  <c r="I976" i="1"/>
  <c r="K976" i="1" s="1"/>
  <c r="D976" i="1"/>
  <c r="N975" i="1"/>
  <c r="P975" i="1" s="1"/>
  <c r="I975" i="1"/>
  <c r="D975" i="1"/>
  <c r="F975" i="1" s="1"/>
  <c r="N974" i="1"/>
  <c r="O974" i="1" s="1"/>
  <c r="Q974" i="1" s="1"/>
  <c r="R974" i="1" s="1"/>
  <c r="I974" i="1"/>
  <c r="J974" i="1" s="1"/>
  <c r="L974" i="1" s="1"/>
  <c r="M974" i="1" s="1"/>
  <c r="D974" i="1"/>
  <c r="F974" i="1" s="1"/>
  <c r="N973" i="1"/>
  <c r="P973" i="1" s="1"/>
  <c r="I973" i="1"/>
  <c r="D973" i="1"/>
  <c r="F973" i="1" s="1"/>
  <c r="N972" i="1"/>
  <c r="I972" i="1"/>
  <c r="K972" i="1" s="1"/>
  <c r="D972" i="1"/>
  <c r="N971" i="1"/>
  <c r="O971" i="1" s="1"/>
  <c r="Q971" i="1" s="1"/>
  <c r="R971" i="1" s="1"/>
  <c r="I971" i="1"/>
  <c r="K971" i="1" s="1"/>
  <c r="D971" i="1"/>
  <c r="N970" i="1"/>
  <c r="I970" i="1"/>
  <c r="K970" i="1" s="1"/>
  <c r="D970" i="1"/>
  <c r="N969" i="1"/>
  <c r="P969" i="1" s="1"/>
  <c r="I969" i="1"/>
  <c r="D969" i="1"/>
  <c r="E969" i="1" s="1"/>
  <c r="G969" i="1" s="1"/>
  <c r="H969" i="1" s="1"/>
  <c r="N968" i="1"/>
  <c r="P968" i="1" s="1"/>
  <c r="I968" i="1"/>
  <c r="K968" i="1" s="1"/>
  <c r="D968" i="1"/>
  <c r="F968" i="1" s="1"/>
  <c r="N967" i="1"/>
  <c r="P967" i="1" s="1"/>
  <c r="I967" i="1"/>
  <c r="D967" i="1"/>
  <c r="F967" i="1" s="1"/>
  <c r="N966" i="1"/>
  <c r="I966" i="1"/>
  <c r="J966" i="1" s="1"/>
  <c r="L966" i="1" s="1"/>
  <c r="M966" i="1" s="1"/>
  <c r="D966" i="1"/>
  <c r="F966" i="1" s="1"/>
  <c r="N965" i="1"/>
  <c r="P965" i="1" s="1"/>
  <c r="I965" i="1"/>
  <c r="D965" i="1"/>
  <c r="F965" i="1" s="1"/>
  <c r="N964" i="1"/>
  <c r="I964" i="1"/>
  <c r="K964" i="1" s="1"/>
  <c r="D964" i="1"/>
  <c r="F964" i="1" s="1"/>
  <c r="N963" i="1"/>
  <c r="I963" i="1"/>
  <c r="K963" i="1" s="1"/>
  <c r="D963" i="1"/>
  <c r="F963" i="1" s="1"/>
  <c r="N962" i="1"/>
  <c r="P962" i="1" s="1"/>
  <c r="I962" i="1"/>
  <c r="K962" i="1" s="1"/>
  <c r="D962" i="1"/>
  <c r="N961" i="1"/>
  <c r="P961" i="1" s="1"/>
  <c r="I961" i="1"/>
  <c r="D961" i="1"/>
  <c r="E961" i="1" s="1"/>
  <c r="G961" i="1" s="1"/>
  <c r="H961" i="1" s="1"/>
  <c r="N960" i="1"/>
  <c r="P960" i="1" s="1"/>
  <c r="I960" i="1"/>
  <c r="K960" i="1" s="1"/>
  <c r="D960" i="1"/>
  <c r="N959" i="1"/>
  <c r="P959" i="1" s="1"/>
  <c r="I959" i="1"/>
  <c r="D959" i="1"/>
  <c r="N958" i="1"/>
  <c r="I958" i="1"/>
  <c r="J958" i="1" s="1"/>
  <c r="L958" i="1" s="1"/>
  <c r="M958" i="1" s="1"/>
  <c r="D958" i="1"/>
  <c r="F958" i="1" s="1"/>
  <c r="N957" i="1"/>
  <c r="I957" i="1"/>
  <c r="D957" i="1"/>
  <c r="F957" i="1" s="1"/>
  <c r="N956" i="1"/>
  <c r="I956" i="1"/>
  <c r="K956" i="1" s="1"/>
  <c r="D956" i="1"/>
  <c r="N955" i="1"/>
  <c r="O955" i="1" s="1"/>
  <c r="Q955" i="1" s="1"/>
  <c r="R955" i="1" s="1"/>
  <c r="I955" i="1"/>
  <c r="K955" i="1" s="1"/>
  <c r="D955" i="1"/>
  <c r="F955" i="1" s="1"/>
  <c r="N954" i="1"/>
  <c r="P954" i="1" s="1"/>
  <c r="I954" i="1"/>
  <c r="K954" i="1" s="1"/>
  <c r="D954" i="1"/>
  <c r="N953" i="1"/>
  <c r="P953" i="1" s="1"/>
  <c r="I953" i="1"/>
  <c r="D953" i="1"/>
  <c r="E953" i="1" s="1"/>
  <c r="G953" i="1" s="1"/>
  <c r="H953" i="1" s="1"/>
  <c r="N952" i="1"/>
  <c r="P952" i="1" s="1"/>
  <c r="I952" i="1"/>
  <c r="D952" i="1"/>
  <c r="N951" i="1"/>
  <c r="P951" i="1" s="1"/>
  <c r="I951" i="1"/>
  <c r="D951" i="1"/>
  <c r="F951" i="1" s="1"/>
  <c r="N950" i="1"/>
  <c r="P950" i="1" s="1"/>
  <c r="I950" i="1"/>
  <c r="J950" i="1" s="1"/>
  <c r="L950" i="1" s="1"/>
  <c r="M950" i="1" s="1"/>
  <c r="D950" i="1"/>
  <c r="F950" i="1" s="1"/>
  <c r="N949" i="1"/>
  <c r="I949" i="1"/>
  <c r="K949" i="1" s="1"/>
  <c r="D949" i="1"/>
  <c r="F949" i="1" s="1"/>
  <c r="N948" i="1"/>
  <c r="I948" i="1"/>
  <c r="K948" i="1" s="1"/>
  <c r="D948" i="1"/>
  <c r="E948" i="1" s="1"/>
  <c r="G948" i="1" s="1"/>
  <c r="H948" i="1" s="1"/>
  <c r="N947" i="1"/>
  <c r="I947" i="1"/>
  <c r="K947" i="1" s="1"/>
  <c r="D947" i="1"/>
  <c r="N946" i="1"/>
  <c r="P946" i="1" s="1"/>
  <c r="I946" i="1"/>
  <c r="K946" i="1" s="1"/>
  <c r="D946" i="1"/>
  <c r="N945" i="1"/>
  <c r="P945" i="1" s="1"/>
  <c r="I945" i="1"/>
  <c r="D945" i="1"/>
  <c r="N944" i="1"/>
  <c r="P944" i="1" s="1"/>
  <c r="I944" i="1"/>
  <c r="D944" i="1"/>
  <c r="N943" i="1"/>
  <c r="P943" i="1" s="1"/>
  <c r="I943" i="1"/>
  <c r="D943" i="1"/>
  <c r="F943" i="1" s="1"/>
  <c r="N942" i="1"/>
  <c r="P942" i="1" s="1"/>
  <c r="I942" i="1"/>
  <c r="J942" i="1" s="1"/>
  <c r="L942" i="1" s="1"/>
  <c r="M942" i="1" s="1"/>
  <c r="D942" i="1"/>
  <c r="F942" i="1" s="1"/>
  <c r="N941" i="1"/>
  <c r="P941" i="1" s="1"/>
  <c r="I941" i="1"/>
  <c r="J941" i="1" s="1"/>
  <c r="L941" i="1" s="1"/>
  <c r="M941" i="1" s="1"/>
  <c r="D941" i="1"/>
  <c r="F941" i="1" s="1"/>
  <c r="N940" i="1"/>
  <c r="I940" i="1"/>
  <c r="K940" i="1" s="1"/>
  <c r="D940" i="1"/>
  <c r="F940" i="1" s="1"/>
  <c r="N939" i="1"/>
  <c r="I939" i="1"/>
  <c r="K939" i="1" s="1"/>
  <c r="D939" i="1"/>
  <c r="N938" i="1"/>
  <c r="I938" i="1"/>
  <c r="K938" i="1" s="1"/>
  <c r="D938" i="1"/>
  <c r="N937" i="1"/>
  <c r="P937" i="1" s="1"/>
  <c r="I937" i="1"/>
  <c r="K937" i="1" s="1"/>
  <c r="D937" i="1"/>
  <c r="N936" i="1"/>
  <c r="P936" i="1" s="1"/>
  <c r="I936" i="1"/>
  <c r="D936" i="1"/>
  <c r="N935" i="1"/>
  <c r="P935" i="1" s="1"/>
  <c r="I935" i="1"/>
  <c r="D935" i="1"/>
  <c r="N934" i="1"/>
  <c r="P934" i="1" s="1"/>
  <c r="I934" i="1"/>
  <c r="D934" i="1"/>
  <c r="N933" i="1"/>
  <c r="I933" i="1"/>
  <c r="K933" i="1" s="1"/>
  <c r="D933" i="1"/>
  <c r="F933" i="1" s="1"/>
  <c r="N932" i="1"/>
  <c r="I932" i="1"/>
  <c r="K932" i="1" s="1"/>
  <c r="D932" i="1"/>
  <c r="F932" i="1" s="1"/>
  <c r="N931" i="1"/>
  <c r="O931" i="1" s="1"/>
  <c r="Q931" i="1" s="1"/>
  <c r="R931" i="1" s="1"/>
  <c r="I931" i="1"/>
  <c r="D931" i="1"/>
  <c r="N930" i="1"/>
  <c r="O930" i="1" s="1"/>
  <c r="Q930" i="1" s="1"/>
  <c r="R930" i="1" s="1"/>
  <c r="I930" i="1"/>
  <c r="K930" i="1" s="1"/>
  <c r="D930" i="1"/>
  <c r="N929" i="1"/>
  <c r="P929" i="1" s="1"/>
  <c r="I929" i="1"/>
  <c r="D929" i="1"/>
  <c r="E929" i="1" s="1"/>
  <c r="G929" i="1" s="1"/>
  <c r="H929" i="1" s="1"/>
  <c r="N928" i="1"/>
  <c r="I928" i="1"/>
  <c r="D928" i="1"/>
  <c r="E928" i="1" s="1"/>
  <c r="G928" i="1" s="1"/>
  <c r="H928" i="1" s="1"/>
  <c r="N927" i="1"/>
  <c r="P927" i="1" s="1"/>
  <c r="I927" i="1"/>
  <c r="D927" i="1"/>
  <c r="N926" i="1"/>
  <c r="P926" i="1" s="1"/>
  <c r="I926" i="1"/>
  <c r="J926" i="1" s="1"/>
  <c r="L926" i="1" s="1"/>
  <c r="M926" i="1" s="1"/>
  <c r="D926" i="1"/>
  <c r="N925" i="1"/>
  <c r="P925" i="1" s="1"/>
  <c r="I925" i="1"/>
  <c r="K925" i="1" s="1"/>
  <c r="D925" i="1"/>
  <c r="F925" i="1" s="1"/>
  <c r="N924" i="1"/>
  <c r="I924" i="1"/>
  <c r="K924" i="1" s="1"/>
  <c r="D924" i="1"/>
  <c r="F924" i="1" s="1"/>
  <c r="N923" i="1"/>
  <c r="O923" i="1" s="1"/>
  <c r="Q923" i="1" s="1"/>
  <c r="R923" i="1" s="1"/>
  <c r="I923" i="1"/>
  <c r="D923" i="1"/>
  <c r="N922" i="1"/>
  <c r="I922" i="1"/>
  <c r="D922" i="1"/>
  <c r="N921" i="1"/>
  <c r="P921" i="1" s="1"/>
  <c r="I921" i="1"/>
  <c r="K921" i="1" s="1"/>
  <c r="D921" i="1"/>
  <c r="E921" i="1" s="1"/>
  <c r="G921" i="1" s="1"/>
  <c r="H921" i="1" s="1"/>
  <c r="N920" i="1"/>
  <c r="P920" i="1" s="1"/>
  <c r="I920" i="1"/>
  <c r="K920" i="1" s="1"/>
  <c r="D920" i="1"/>
  <c r="F920" i="1" s="1"/>
  <c r="N919" i="1"/>
  <c r="I919" i="1"/>
  <c r="D919" i="1"/>
  <c r="N918" i="1"/>
  <c r="I918" i="1"/>
  <c r="D918" i="1"/>
  <c r="F918" i="1" s="1"/>
  <c r="N917" i="1"/>
  <c r="I917" i="1"/>
  <c r="K917" i="1" s="1"/>
  <c r="D917" i="1"/>
  <c r="N916" i="1"/>
  <c r="I916" i="1"/>
  <c r="K916" i="1" s="1"/>
  <c r="D916" i="1"/>
  <c r="N915" i="1"/>
  <c r="P915" i="1" s="1"/>
  <c r="I915" i="1"/>
  <c r="D915" i="1"/>
  <c r="N914" i="1"/>
  <c r="P914" i="1" s="1"/>
  <c r="I914" i="1"/>
  <c r="D914" i="1"/>
  <c r="F914" i="1" s="1"/>
  <c r="N913" i="1"/>
  <c r="I913" i="1"/>
  <c r="D913" i="1"/>
  <c r="F913" i="1" s="1"/>
  <c r="N912" i="1"/>
  <c r="P912" i="1" s="1"/>
  <c r="I912" i="1"/>
  <c r="D912" i="1"/>
  <c r="F912" i="1" s="1"/>
  <c r="N911" i="1"/>
  <c r="P911" i="1" s="1"/>
  <c r="I911" i="1"/>
  <c r="K911" i="1" s="1"/>
  <c r="D911" i="1"/>
  <c r="F911" i="1" s="1"/>
  <c r="N910" i="1"/>
  <c r="I910" i="1"/>
  <c r="K910" i="1" s="1"/>
  <c r="D910" i="1"/>
  <c r="E910" i="1" s="1"/>
  <c r="G910" i="1" s="1"/>
  <c r="H910" i="1" s="1"/>
  <c r="N909" i="1"/>
  <c r="I909" i="1"/>
  <c r="K909" i="1" s="1"/>
  <c r="D909" i="1"/>
  <c r="N908" i="1"/>
  <c r="I908" i="1"/>
  <c r="J908" i="1" s="1"/>
  <c r="L908" i="1" s="1"/>
  <c r="M908" i="1" s="1"/>
  <c r="D908" i="1"/>
  <c r="F908" i="1" s="1"/>
  <c r="N907" i="1"/>
  <c r="P907" i="1" s="1"/>
  <c r="I907" i="1"/>
  <c r="K907" i="1" s="1"/>
  <c r="D907" i="1"/>
  <c r="N906" i="1"/>
  <c r="P906" i="1" s="1"/>
  <c r="I906" i="1"/>
  <c r="K906" i="1" s="1"/>
  <c r="D906" i="1"/>
  <c r="F906" i="1" s="1"/>
  <c r="N905" i="1"/>
  <c r="O905" i="1" s="1"/>
  <c r="Q905" i="1" s="1"/>
  <c r="R905" i="1" s="1"/>
  <c r="I905" i="1"/>
  <c r="D905" i="1"/>
  <c r="F905" i="1" s="1"/>
  <c r="N904" i="1"/>
  <c r="P904" i="1" s="1"/>
  <c r="I904" i="1"/>
  <c r="D904" i="1"/>
  <c r="F904" i="1" s="1"/>
  <c r="N903" i="1"/>
  <c r="O903" i="1" s="1"/>
  <c r="Q903" i="1" s="1"/>
  <c r="R903" i="1" s="1"/>
  <c r="I903" i="1"/>
  <c r="K903" i="1" s="1"/>
  <c r="D903" i="1"/>
  <c r="E903" i="1" s="1"/>
  <c r="G903" i="1" s="1"/>
  <c r="H903" i="1" s="1"/>
  <c r="N902" i="1"/>
  <c r="P902" i="1" s="1"/>
  <c r="I902" i="1"/>
  <c r="K902" i="1" s="1"/>
  <c r="D902" i="1"/>
  <c r="F902" i="1" s="1"/>
  <c r="N901" i="1"/>
  <c r="I901" i="1"/>
  <c r="K901" i="1" s="1"/>
  <c r="D901" i="1"/>
  <c r="E901" i="1" s="1"/>
  <c r="G901" i="1" s="1"/>
  <c r="H901" i="1" s="1"/>
  <c r="N900" i="1"/>
  <c r="O900" i="1" s="1"/>
  <c r="Q900" i="1" s="1"/>
  <c r="R900" i="1" s="1"/>
  <c r="I900" i="1"/>
  <c r="D900" i="1"/>
  <c r="N899" i="1"/>
  <c r="P899" i="1" s="1"/>
  <c r="I899" i="1"/>
  <c r="J899" i="1" s="1"/>
  <c r="L899" i="1" s="1"/>
  <c r="M899" i="1" s="1"/>
  <c r="D899" i="1"/>
  <c r="N898" i="1"/>
  <c r="P898" i="1" s="1"/>
  <c r="I898" i="1"/>
  <c r="K898" i="1" s="1"/>
  <c r="D898" i="1"/>
  <c r="N897" i="1"/>
  <c r="O897" i="1" s="1"/>
  <c r="Q897" i="1" s="1"/>
  <c r="R897" i="1" s="1"/>
  <c r="I897" i="1"/>
  <c r="K897" i="1" s="1"/>
  <c r="D897" i="1"/>
  <c r="F897" i="1" s="1"/>
  <c r="N896" i="1"/>
  <c r="I896" i="1"/>
  <c r="D896" i="1"/>
  <c r="F896" i="1" s="1"/>
  <c r="N895" i="1"/>
  <c r="P895" i="1" s="1"/>
  <c r="I895" i="1"/>
  <c r="D895" i="1"/>
  <c r="F895" i="1" s="1"/>
  <c r="N894" i="1"/>
  <c r="I894" i="1"/>
  <c r="K894" i="1" s="1"/>
  <c r="D894" i="1"/>
  <c r="E894" i="1" s="1"/>
  <c r="G894" i="1" s="1"/>
  <c r="H894" i="1" s="1"/>
  <c r="N893" i="1"/>
  <c r="I893" i="1"/>
  <c r="K893" i="1" s="1"/>
  <c r="D893" i="1"/>
  <c r="N892" i="1"/>
  <c r="P892" i="1" s="1"/>
  <c r="I892" i="1"/>
  <c r="J892" i="1" s="1"/>
  <c r="L892" i="1" s="1"/>
  <c r="M892" i="1" s="1"/>
  <c r="D892" i="1"/>
  <c r="N891" i="1"/>
  <c r="P891" i="1" s="1"/>
  <c r="I891" i="1"/>
  <c r="J891" i="1" s="1"/>
  <c r="L891" i="1" s="1"/>
  <c r="M891" i="1" s="1"/>
  <c r="D891" i="1"/>
  <c r="N890" i="1"/>
  <c r="P890" i="1" s="1"/>
  <c r="I890" i="1"/>
  <c r="D890" i="1"/>
  <c r="F890" i="1" s="1"/>
  <c r="N889" i="1"/>
  <c r="I889" i="1"/>
  <c r="K889" i="1" s="1"/>
  <c r="D889" i="1"/>
  <c r="F889" i="1" s="1"/>
  <c r="N888" i="1"/>
  <c r="O888" i="1" s="1"/>
  <c r="Q888" i="1" s="1"/>
  <c r="R888" i="1" s="1"/>
  <c r="I888" i="1"/>
  <c r="D888" i="1"/>
  <c r="F888" i="1" s="1"/>
  <c r="N887" i="1"/>
  <c r="O887" i="1" s="1"/>
  <c r="Q887" i="1" s="1"/>
  <c r="R887" i="1" s="1"/>
  <c r="I887" i="1"/>
  <c r="K887" i="1" s="1"/>
  <c r="D887" i="1"/>
  <c r="E887" i="1" s="1"/>
  <c r="G887" i="1" s="1"/>
  <c r="H887" i="1" s="1"/>
  <c r="N886" i="1"/>
  <c r="I886" i="1"/>
  <c r="K886" i="1" s="1"/>
  <c r="D886" i="1"/>
  <c r="N885" i="1"/>
  <c r="I885" i="1"/>
  <c r="K885" i="1" s="1"/>
  <c r="D885" i="1"/>
  <c r="F885" i="1" s="1"/>
  <c r="N884" i="1"/>
  <c r="I884" i="1"/>
  <c r="K884" i="1" s="1"/>
  <c r="D884" i="1"/>
  <c r="N883" i="1"/>
  <c r="P883" i="1" s="1"/>
  <c r="I883" i="1"/>
  <c r="D883" i="1"/>
  <c r="N882" i="1"/>
  <c r="P882" i="1" s="1"/>
  <c r="I882" i="1"/>
  <c r="K882" i="1" s="1"/>
  <c r="D882" i="1"/>
  <c r="N881" i="1"/>
  <c r="P881" i="1" s="1"/>
  <c r="I881" i="1"/>
  <c r="D881" i="1"/>
  <c r="F881" i="1" s="1"/>
  <c r="N880" i="1"/>
  <c r="O880" i="1" s="1"/>
  <c r="Q880" i="1" s="1"/>
  <c r="R880" i="1" s="1"/>
  <c r="I880" i="1"/>
  <c r="D880" i="1"/>
  <c r="F880" i="1" s="1"/>
  <c r="N879" i="1"/>
  <c r="P879" i="1" s="1"/>
  <c r="I879" i="1"/>
  <c r="K879" i="1" s="1"/>
  <c r="D879" i="1"/>
  <c r="F879" i="1" s="1"/>
  <c r="N878" i="1"/>
  <c r="P878" i="1" s="1"/>
  <c r="I878" i="1"/>
  <c r="K878" i="1" s="1"/>
  <c r="D878" i="1"/>
  <c r="E878" i="1" s="1"/>
  <c r="G878" i="1" s="1"/>
  <c r="H878" i="1" s="1"/>
  <c r="N877" i="1"/>
  <c r="I877" i="1"/>
  <c r="K877" i="1" s="1"/>
  <c r="D877" i="1"/>
  <c r="N876" i="1"/>
  <c r="P876" i="1" s="1"/>
  <c r="I876" i="1"/>
  <c r="D876" i="1"/>
  <c r="N875" i="1"/>
  <c r="P875" i="1" s="1"/>
  <c r="I875" i="1"/>
  <c r="D875" i="1"/>
  <c r="N874" i="1"/>
  <c r="P874" i="1" s="1"/>
  <c r="I874" i="1"/>
  <c r="K874" i="1" s="1"/>
  <c r="D874" i="1"/>
  <c r="N873" i="1"/>
  <c r="P873" i="1" s="1"/>
  <c r="I873" i="1"/>
  <c r="D873" i="1"/>
  <c r="F873" i="1" s="1"/>
  <c r="N872" i="1"/>
  <c r="O872" i="1" s="1"/>
  <c r="Q872" i="1" s="1"/>
  <c r="R872" i="1" s="1"/>
  <c r="I872" i="1"/>
  <c r="D872" i="1"/>
  <c r="F872" i="1" s="1"/>
  <c r="N871" i="1"/>
  <c r="I871" i="1"/>
  <c r="K871" i="1" s="1"/>
  <c r="D871" i="1"/>
  <c r="N870" i="1"/>
  <c r="I870" i="1"/>
  <c r="K870" i="1" s="1"/>
  <c r="D870" i="1"/>
  <c r="E870" i="1" s="1"/>
  <c r="G870" i="1" s="1"/>
  <c r="H870" i="1" s="1"/>
  <c r="N869" i="1"/>
  <c r="I869" i="1"/>
  <c r="K869" i="1" s="1"/>
  <c r="D869" i="1"/>
  <c r="F869" i="1" s="1"/>
  <c r="N868" i="1"/>
  <c r="P868" i="1" s="1"/>
  <c r="I868" i="1"/>
  <c r="D868" i="1"/>
  <c r="F868" i="1" s="1"/>
  <c r="N867" i="1"/>
  <c r="P867" i="1" s="1"/>
  <c r="I867" i="1"/>
  <c r="D867" i="1"/>
  <c r="N866" i="1"/>
  <c r="P866" i="1" s="1"/>
  <c r="I866" i="1"/>
  <c r="D866" i="1"/>
  <c r="N865" i="1"/>
  <c r="P865" i="1" s="1"/>
  <c r="I865" i="1"/>
  <c r="D865" i="1"/>
  <c r="F865" i="1" s="1"/>
  <c r="N864" i="1"/>
  <c r="P864" i="1" s="1"/>
  <c r="I864" i="1"/>
  <c r="D864" i="1"/>
  <c r="F864" i="1" s="1"/>
  <c r="N863" i="1"/>
  <c r="P863" i="1" s="1"/>
  <c r="I863" i="1"/>
  <c r="K863" i="1" s="1"/>
  <c r="D863" i="1"/>
  <c r="N862" i="1"/>
  <c r="I862" i="1"/>
  <c r="K862" i="1" s="1"/>
  <c r="D862" i="1"/>
  <c r="N861" i="1"/>
  <c r="I861" i="1"/>
  <c r="K861" i="1" s="1"/>
  <c r="D861" i="1"/>
  <c r="F861" i="1" s="1"/>
  <c r="N860" i="1"/>
  <c r="I860" i="1"/>
  <c r="K860" i="1" s="1"/>
  <c r="D860" i="1"/>
  <c r="N859" i="1"/>
  <c r="I859" i="1"/>
  <c r="K859" i="1" s="1"/>
  <c r="D859" i="1"/>
  <c r="E859" i="1" s="1"/>
  <c r="G859" i="1" s="1"/>
  <c r="H859" i="1" s="1"/>
  <c r="N858" i="1"/>
  <c r="P858" i="1" s="1"/>
  <c r="I858" i="1"/>
  <c r="K858" i="1" s="1"/>
  <c r="D858" i="1"/>
  <c r="F858" i="1" s="1"/>
  <c r="N857" i="1"/>
  <c r="I857" i="1"/>
  <c r="K857" i="1" s="1"/>
  <c r="D857" i="1"/>
  <c r="N856" i="1"/>
  <c r="P856" i="1" s="1"/>
  <c r="I856" i="1"/>
  <c r="D856" i="1"/>
  <c r="F856" i="1" s="1"/>
  <c r="N855" i="1"/>
  <c r="P855" i="1" s="1"/>
  <c r="I855" i="1"/>
  <c r="K855" i="1" s="1"/>
  <c r="D855" i="1"/>
  <c r="F855" i="1" s="1"/>
  <c r="N854" i="1"/>
  <c r="P854" i="1" s="1"/>
  <c r="I854" i="1"/>
  <c r="D854" i="1"/>
  <c r="F854" i="1" s="1"/>
  <c r="N853" i="1"/>
  <c r="O853" i="1" s="1"/>
  <c r="Q853" i="1" s="1"/>
  <c r="R853" i="1" s="1"/>
  <c r="I853" i="1"/>
  <c r="K853" i="1" s="1"/>
  <c r="D853" i="1"/>
  <c r="N852" i="1"/>
  <c r="I852" i="1"/>
  <c r="K852" i="1" s="1"/>
  <c r="D852" i="1"/>
  <c r="N851" i="1"/>
  <c r="I851" i="1"/>
  <c r="D851" i="1"/>
  <c r="E851" i="1" s="1"/>
  <c r="G851" i="1" s="1"/>
  <c r="H851" i="1" s="1"/>
  <c r="N850" i="1"/>
  <c r="P850" i="1" s="1"/>
  <c r="I850" i="1"/>
  <c r="D850" i="1"/>
  <c r="F850" i="1" s="1"/>
  <c r="N849" i="1"/>
  <c r="I849" i="1"/>
  <c r="D849" i="1"/>
  <c r="N848" i="1"/>
  <c r="I848" i="1"/>
  <c r="J848" i="1" s="1"/>
  <c r="L848" i="1" s="1"/>
  <c r="M848" i="1" s="1"/>
  <c r="D848" i="1"/>
  <c r="F848" i="1" s="1"/>
  <c r="N847" i="1"/>
  <c r="I847" i="1"/>
  <c r="J847" i="1" s="1"/>
  <c r="L847" i="1" s="1"/>
  <c r="M847" i="1" s="1"/>
  <c r="D847" i="1"/>
  <c r="E847" i="1" s="1"/>
  <c r="G847" i="1" s="1"/>
  <c r="H847" i="1" s="1"/>
  <c r="N846" i="1"/>
  <c r="I846" i="1"/>
  <c r="D846" i="1"/>
  <c r="N845" i="1"/>
  <c r="O845" i="1" s="1"/>
  <c r="Q845" i="1" s="1"/>
  <c r="R845" i="1" s="1"/>
  <c r="I845" i="1"/>
  <c r="K845" i="1" s="1"/>
  <c r="D845" i="1"/>
  <c r="N844" i="1"/>
  <c r="P844" i="1" s="1"/>
  <c r="I844" i="1"/>
  <c r="D844" i="1"/>
  <c r="F844" i="1" s="1"/>
  <c r="N843" i="1"/>
  <c r="I843" i="1"/>
  <c r="K843" i="1" s="1"/>
  <c r="D843" i="1"/>
  <c r="N842" i="1"/>
  <c r="P842" i="1" s="1"/>
  <c r="I842" i="1"/>
  <c r="K842" i="1" s="1"/>
  <c r="D842" i="1"/>
  <c r="N841" i="1"/>
  <c r="O841" i="1" s="1"/>
  <c r="Q841" i="1" s="1"/>
  <c r="R841" i="1" s="1"/>
  <c r="I841" i="1"/>
  <c r="K841" i="1" s="1"/>
  <c r="D841" i="1"/>
  <c r="N840" i="1"/>
  <c r="P840" i="1" s="1"/>
  <c r="I840" i="1"/>
  <c r="D840" i="1"/>
  <c r="F840" i="1" s="1"/>
  <c r="N839" i="1"/>
  <c r="I839" i="1"/>
  <c r="K839" i="1" s="1"/>
  <c r="D839" i="1"/>
  <c r="E839" i="1" s="1"/>
  <c r="G839" i="1" s="1"/>
  <c r="H839" i="1" s="1"/>
  <c r="N838" i="1"/>
  <c r="P838" i="1" s="1"/>
  <c r="I838" i="1"/>
  <c r="D838" i="1"/>
  <c r="N837" i="1"/>
  <c r="O837" i="1" s="1"/>
  <c r="Q837" i="1" s="1"/>
  <c r="R837" i="1" s="1"/>
  <c r="I837" i="1"/>
  <c r="K837" i="1" s="1"/>
  <c r="D837" i="1"/>
  <c r="N836" i="1"/>
  <c r="P836" i="1" s="1"/>
  <c r="I836" i="1"/>
  <c r="J836" i="1" s="1"/>
  <c r="L836" i="1" s="1"/>
  <c r="M836" i="1" s="1"/>
  <c r="D836" i="1"/>
  <c r="N835" i="1"/>
  <c r="I835" i="1"/>
  <c r="K835" i="1" s="1"/>
  <c r="D835" i="1"/>
  <c r="N834" i="1"/>
  <c r="P834" i="1" s="1"/>
  <c r="I834" i="1"/>
  <c r="D834" i="1"/>
  <c r="F834" i="1" s="1"/>
  <c r="N833" i="1"/>
  <c r="I833" i="1"/>
  <c r="K833" i="1" s="1"/>
  <c r="D833" i="1"/>
  <c r="N832" i="1"/>
  <c r="P832" i="1" s="1"/>
  <c r="I832" i="1"/>
  <c r="J832" i="1" s="1"/>
  <c r="L832" i="1" s="1"/>
  <c r="M832" i="1" s="1"/>
  <c r="D832" i="1"/>
  <c r="N831" i="1"/>
  <c r="P831" i="1" s="1"/>
  <c r="I831" i="1"/>
  <c r="D831" i="1"/>
  <c r="E831" i="1" s="1"/>
  <c r="G831" i="1" s="1"/>
  <c r="H831" i="1" s="1"/>
  <c r="N830" i="1"/>
  <c r="P830" i="1" s="1"/>
  <c r="I830" i="1"/>
  <c r="K830" i="1" s="1"/>
  <c r="D830" i="1"/>
  <c r="N829" i="1"/>
  <c r="O829" i="1" s="1"/>
  <c r="Q829" i="1" s="1"/>
  <c r="R829" i="1" s="1"/>
  <c r="I829" i="1"/>
  <c r="D829" i="1"/>
  <c r="F829" i="1" s="1"/>
  <c r="N828" i="1"/>
  <c r="I828" i="1"/>
  <c r="J828" i="1" s="1"/>
  <c r="L828" i="1" s="1"/>
  <c r="M828" i="1" s="1"/>
  <c r="D828" i="1"/>
  <c r="F828" i="1" s="1"/>
  <c r="N827" i="1"/>
  <c r="P827" i="1" s="1"/>
  <c r="I827" i="1"/>
  <c r="D827" i="1"/>
  <c r="N826" i="1"/>
  <c r="I826" i="1"/>
  <c r="D826" i="1"/>
  <c r="F826" i="1" s="1"/>
  <c r="N825" i="1"/>
  <c r="I825" i="1"/>
  <c r="D825" i="1"/>
  <c r="F825" i="1" s="1"/>
  <c r="N824" i="1"/>
  <c r="I824" i="1"/>
  <c r="D824" i="1"/>
  <c r="N823" i="1"/>
  <c r="I823" i="1"/>
  <c r="K823" i="1" s="1"/>
  <c r="D823" i="1"/>
  <c r="N822" i="1"/>
  <c r="P822" i="1" s="1"/>
  <c r="I822" i="1"/>
  <c r="K822" i="1" s="1"/>
  <c r="D822" i="1"/>
  <c r="N821" i="1"/>
  <c r="I821" i="1"/>
  <c r="D821" i="1"/>
  <c r="N820" i="1"/>
  <c r="P820" i="1" s="1"/>
  <c r="I820" i="1"/>
  <c r="K820" i="1" s="1"/>
  <c r="D820" i="1"/>
  <c r="F820" i="1" s="1"/>
  <c r="N819" i="1"/>
  <c r="P819" i="1" s="1"/>
  <c r="I819" i="1"/>
  <c r="D819" i="1"/>
  <c r="F819" i="1" s="1"/>
  <c r="N818" i="1"/>
  <c r="I818" i="1"/>
  <c r="K818" i="1" s="1"/>
  <c r="D818" i="1"/>
  <c r="N817" i="1"/>
  <c r="P817" i="1" s="1"/>
  <c r="I817" i="1"/>
  <c r="K817" i="1" s="1"/>
  <c r="D817" i="1"/>
  <c r="N816" i="1"/>
  <c r="I816" i="1"/>
  <c r="K816" i="1" s="1"/>
  <c r="D816" i="1"/>
  <c r="F816" i="1" s="1"/>
  <c r="N815" i="1"/>
  <c r="O815" i="1" s="1"/>
  <c r="Q815" i="1" s="1"/>
  <c r="R815" i="1" s="1"/>
  <c r="I815" i="1"/>
  <c r="K815" i="1" s="1"/>
  <c r="D815" i="1"/>
  <c r="F815" i="1" s="1"/>
  <c r="N814" i="1"/>
  <c r="P814" i="1" s="1"/>
  <c r="I814" i="1"/>
  <c r="D814" i="1"/>
  <c r="N813" i="1"/>
  <c r="P813" i="1" s="1"/>
  <c r="I813" i="1"/>
  <c r="D813" i="1"/>
  <c r="N812" i="1"/>
  <c r="O812" i="1" s="1"/>
  <c r="Q812" i="1" s="1"/>
  <c r="R812" i="1" s="1"/>
  <c r="I812" i="1"/>
  <c r="K812" i="1" s="1"/>
  <c r="D812" i="1"/>
  <c r="N811" i="1"/>
  <c r="O811" i="1" s="1"/>
  <c r="Q811" i="1" s="1"/>
  <c r="R811" i="1" s="1"/>
  <c r="I811" i="1"/>
  <c r="D811" i="1"/>
  <c r="F811" i="1" s="1"/>
  <c r="N810" i="1"/>
  <c r="I810" i="1"/>
  <c r="D810" i="1"/>
  <c r="N809" i="1"/>
  <c r="P809" i="1" s="1"/>
  <c r="I809" i="1"/>
  <c r="K809" i="1" s="1"/>
  <c r="D809" i="1"/>
  <c r="N808" i="1"/>
  <c r="I808" i="1"/>
  <c r="K808" i="1" s="1"/>
  <c r="D808" i="1"/>
  <c r="F808" i="1" s="1"/>
  <c r="N807" i="1"/>
  <c r="I807" i="1"/>
  <c r="D807" i="1"/>
  <c r="F807" i="1" s="1"/>
  <c r="N806" i="1"/>
  <c r="I806" i="1"/>
  <c r="D806" i="1"/>
  <c r="N805" i="1"/>
  <c r="P805" i="1" s="1"/>
  <c r="I805" i="1"/>
  <c r="K805" i="1" s="1"/>
  <c r="D805" i="1"/>
  <c r="E805" i="1" s="1"/>
  <c r="G805" i="1" s="1"/>
  <c r="H805" i="1" s="1"/>
  <c r="N804" i="1"/>
  <c r="O804" i="1" s="1"/>
  <c r="Q804" i="1" s="1"/>
  <c r="R804" i="1" s="1"/>
  <c r="I804" i="1"/>
  <c r="K804" i="1" s="1"/>
  <c r="D804" i="1"/>
  <c r="F804" i="1" s="1"/>
  <c r="N803" i="1"/>
  <c r="O803" i="1" s="1"/>
  <c r="Q803" i="1" s="1"/>
  <c r="R803" i="1" s="1"/>
  <c r="I803" i="1"/>
  <c r="D803" i="1"/>
  <c r="F803" i="1" s="1"/>
  <c r="N802" i="1"/>
  <c r="P802" i="1" s="1"/>
  <c r="I802" i="1"/>
  <c r="D802" i="1"/>
  <c r="E802" i="1" s="1"/>
  <c r="G802" i="1" s="1"/>
  <c r="H802" i="1" s="1"/>
  <c r="N801" i="1"/>
  <c r="P801" i="1" s="1"/>
  <c r="I801" i="1"/>
  <c r="D801" i="1"/>
  <c r="N800" i="1"/>
  <c r="I800" i="1"/>
  <c r="K800" i="1" s="1"/>
  <c r="D800" i="1"/>
  <c r="N799" i="1"/>
  <c r="O799" i="1" s="1"/>
  <c r="Q799" i="1" s="1"/>
  <c r="R799" i="1" s="1"/>
  <c r="I799" i="1"/>
  <c r="D799" i="1"/>
  <c r="F799" i="1" s="1"/>
  <c r="N798" i="1"/>
  <c r="P798" i="1" s="1"/>
  <c r="I798" i="1"/>
  <c r="D798" i="1"/>
  <c r="N797" i="1"/>
  <c r="P797" i="1" s="1"/>
  <c r="I797" i="1"/>
  <c r="K797" i="1" s="1"/>
  <c r="D797" i="1"/>
  <c r="N796" i="1"/>
  <c r="O796" i="1" s="1"/>
  <c r="Q796" i="1" s="1"/>
  <c r="R796" i="1" s="1"/>
  <c r="I796" i="1"/>
  <c r="K796" i="1" s="1"/>
  <c r="D796" i="1"/>
  <c r="F796" i="1" s="1"/>
  <c r="N795" i="1"/>
  <c r="O795" i="1" s="1"/>
  <c r="Q795" i="1" s="1"/>
  <c r="R795" i="1" s="1"/>
  <c r="I795" i="1"/>
  <c r="D795" i="1"/>
  <c r="F795" i="1" s="1"/>
  <c r="N794" i="1"/>
  <c r="I794" i="1"/>
  <c r="J794" i="1" s="1"/>
  <c r="L794" i="1" s="1"/>
  <c r="M794" i="1" s="1"/>
  <c r="D794" i="1"/>
  <c r="N793" i="1"/>
  <c r="P793" i="1" s="1"/>
  <c r="I793" i="1"/>
  <c r="K793" i="1" s="1"/>
  <c r="D793" i="1"/>
  <c r="N792" i="1"/>
  <c r="I792" i="1"/>
  <c r="K792" i="1" s="1"/>
  <c r="D792" i="1"/>
  <c r="F792" i="1" s="1"/>
  <c r="N791" i="1"/>
  <c r="P791" i="1" s="1"/>
  <c r="I791" i="1"/>
  <c r="J791" i="1" s="1"/>
  <c r="L791" i="1" s="1"/>
  <c r="M791" i="1" s="1"/>
  <c r="D791" i="1"/>
  <c r="F791" i="1" s="1"/>
  <c r="N790" i="1"/>
  <c r="P790" i="1" s="1"/>
  <c r="I790" i="1"/>
  <c r="J790" i="1" s="1"/>
  <c r="L790" i="1" s="1"/>
  <c r="M790" i="1" s="1"/>
  <c r="D790" i="1"/>
  <c r="N789" i="1"/>
  <c r="P789" i="1" s="1"/>
  <c r="I789" i="1"/>
  <c r="D789" i="1"/>
  <c r="E789" i="1" s="1"/>
  <c r="G789" i="1" s="1"/>
  <c r="H789" i="1" s="1"/>
  <c r="N788" i="1"/>
  <c r="O788" i="1" s="1"/>
  <c r="Q788" i="1" s="1"/>
  <c r="R788" i="1" s="1"/>
  <c r="I788" i="1"/>
  <c r="K788" i="1" s="1"/>
  <c r="D788" i="1"/>
  <c r="N787" i="1"/>
  <c r="P787" i="1" s="1"/>
  <c r="I787" i="1"/>
  <c r="D787" i="1"/>
  <c r="F787" i="1" s="1"/>
  <c r="N786" i="1"/>
  <c r="I786" i="1"/>
  <c r="D786" i="1"/>
  <c r="E786" i="1" s="1"/>
  <c r="G786" i="1" s="1"/>
  <c r="H786" i="1" s="1"/>
  <c r="N785" i="1"/>
  <c r="P785" i="1" s="1"/>
  <c r="I785" i="1"/>
  <c r="D785" i="1"/>
  <c r="E785" i="1" s="1"/>
  <c r="G785" i="1" s="1"/>
  <c r="H785" i="1" s="1"/>
  <c r="N784" i="1"/>
  <c r="I784" i="1"/>
  <c r="K784" i="1" s="1"/>
  <c r="D784" i="1"/>
  <c r="E784" i="1" s="1"/>
  <c r="G784" i="1" s="1"/>
  <c r="H784" i="1" s="1"/>
  <c r="N783" i="1"/>
  <c r="O783" i="1" s="1"/>
  <c r="Q783" i="1" s="1"/>
  <c r="R783" i="1" s="1"/>
  <c r="I783" i="1"/>
  <c r="J783" i="1" s="1"/>
  <c r="L783" i="1" s="1"/>
  <c r="M783" i="1" s="1"/>
  <c r="D783" i="1"/>
  <c r="F783" i="1" s="1"/>
  <c r="N782" i="1"/>
  <c r="I782" i="1"/>
  <c r="J782" i="1" s="1"/>
  <c r="L782" i="1" s="1"/>
  <c r="M782" i="1" s="1"/>
  <c r="D782" i="1"/>
  <c r="N781" i="1"/>
  <c r="P781" i="1" s="1"/>
  <c r="I781" i="1"/>
  <c r="D781" i="1"/>
  <c r="F781" i="1" s="1"/>
  <c r="N780" i="1"/>
  <c r="P780" i="1" s="1"/>
  <c r="I780" i="1"/>
  <c r="K780" i="1" s="1"/>
  <c r="D780" i="1"/>
  <c r="N779" i="1"/>
  <c r="P779" i="1" s="1"/>
  <c r="I779" i="1"/>
  <c r="D779" i="1"/>
  <c r="F779" i="1" s="1"/>
  <c r="N778" i="1"/>
  <c r="I778" i="1"/>
  <c r="K778" i="1" s="1"/>
  <c r="D778" i="1"/>
  <c r="N777" i="1"/>
  <c r="P777" i="1" s="1"/>
  <c r="I777" i="1"/>
  <c r="K777" i="1" s="1"/>
  <c r="D777" i="1"/>
  <c r="N776" i="1"/>
  <c r="I776" i="1"/>
  <c r="K776" i="1" s="1"/>
  <c r="D776" i="1"/>
  <c r="F776" i="1" s="1"/>
  <c r="N775" i="1"/>
  <c r="I775" i="1"/>
  <c r="K775" i="1" s="1"/>
  <c r="D775" i="1"/>
  <c r="F775" i="1" s="1"/>
  <c r="N774" i="1"/>
  <c r="I774" i="1"/>
  <c r="K774" i="1" s="1"/>
  <c r="D774" i="1"/>
  <c r="N773" i="1"/>
  <c r="P773" i="1" s="1"/>
  <c r="I773" i="1"/>
  <c r="D773" i="1"/>
  <c r="F773" i="1" s="1"/>
  <c r="N772" i="1"/>
  <c r="P772" i="1" s="1"/>
  <c r="I772" i="1"/>
  <c r="K772" i="1" s="1"/>
  <c r="D772" i="1"/>
  <c r="F772" i="1" s="1"/>
  <c r="N771" i="1"/>
  <c r="I771" i="1"/>
  <c r="D771" i="1"/>
  <c r="F771" i="1" s="1"/>
  <c r="N770" i="1"/>
  <c r="I770" i="1"/>
  <c r="D770" i="1"/>
  <c r="F770" i="1" s="1"/>
  <c r="N769" i="1"/>
  <c r="P769" i="1" s="1"/>
  <c r="I769" i="1"/>
  <c r="D769" i="1"/>
  <c r="F769" i="1" s="1"/>
  <c r="N768" i="1"/>
  <c r="I768" i="1"/>
  <c r="K768" i="1" s="1"/>
  <c r="D768" i="1"/>
  <c r="N767" i="1"/>
  <c r="P767" i="1" s="1"/>
  <c r="I767" i="1"/>
  <c r="D767" i="1"/>
  <c r="F767" i="1" s="1"/>
  <c r="N766" i="1"/>
  <c r="P766" i="1" s="1"/>
  <c r="I766" i="1"/>
  <c r="D766" i="1"/>
  <c r="N765" i="1"/>
  <c r="P765" i="1" s="1"/>
  <c r="I765" i="1"/>
  <c r="D765" i="1"/>
  <c r="E765" i="1" s="1"/>
  <c r="G765" i="1" s="1"/>
  <c r="H765" i="1" s="1"/>
  <c r="N764" i="1"/>
  <c r="P764" i="1" s="1"/>
  <c r="I764" i="1"/>
  <c r="K764" i="1" s="1"/>
  <c r="D764" i="1"/>
  <c r="F764" i="1" s="1"/>
  <c r="N763" i="1"/>
  <c r="P763" i="1" s="1"/>
  <c r="I763" i="1"/>
  <c r="D763" i="1"/>
  <c r="F763" i="1" s="1"/>
  <c r="N762" i="1"/>
  <c r="I762" i="1"/>
  <c r="K762" i="1" s="1"/>
  <c r="D762" i="1"/>
  <c r="N761" i="1"/>
  <c r="P761" i="1" s="1"/>
  <c r="I761" i="1"/>
  <c r="K761" i="1" s="1"/>
  <c r="D761" i="1"/>
  <c r="N760" i="1"/>
  <c r="I760" i="1"/>
  <c r="K760" i="1" s="1"/>
  <c r="D760" i="1"/>
  <c r="F760" i="1" s="1"/>
  <c r="N759" i="1"/>
  <c r="I759" i="1"/>
  <c r="K759" i="1" s="1"/>
  <c r="D759" i="1"/>
  <c r="F759" i="1" s="1"/>
  <c r="N758" i="1"/>
  <c r="P758" i="1" s="1"/>
  <c r="I758" i="1"/>
  <c r="K758" i="1" s="1"/>
  <c r="D758" i="1"/>
  <c r="N757" i="1"/>
  <c r="O757" i="1" s="1"/>
  <c r="Q757" i="1" s="1"/>
  <c r="R757" i="1" s="1"/>
  <c r="I757" i="1"/>
  <c r="K757" i="1" s="1"/>
  <c r="D757" i="1"/>
  <c r="F757" i="1" s="1"/>
  <c r="N756" i="1"/>
  <c r="I756" i="1"/>
  <c r="K756" i="1" s="1"/>
  <c r="D756" i="1"/>
  <c r="F756" i="1" s="1"/>
  <c r="N755" i="1"/>
  <c r="I755" i="1"/>
  <c r="D755" i="1"/>
  <c r="N754" i="1"/>
  <c r="O754" i="1" s="1"/>
  <c r="Q754" i="1" s="1"/>
  <c r="R754" i="1" s="1"/>
  <c r="I754" i="1"/>
  <c r="K754" i="1" s="1"/>
  <c r="D754" i="1"/>
  <c r="F754" i="1" s="1"/>
  <c r="N753" i="1"/>
  <c r="P753" i="1" s="1"/>
  <c r="I753" i="1"/>
  <c r="K753" i="1" s="1"/>
  <c r="D753" i="1"/>
  <c r="F753" i="1" s="1"/>
  <c r="N752" i="1"/>
  <c r="I752" i="1"/>
  <c r="J752" i="1" s="1"/>
  <c r="L752" i="1" s="1"/>
  <c r="M752" i="1" s="1"/>
  <c r="D752" i="1"/>
  <c r="F752" i="1" s="1"/>
  <c r="N751" i="1"/>
  <c r="I751" i="1"/>
  <c r="D751" i="1"/>
  <c r="F751" i="1" s="1"/>
  <c r="N750" i="1"/>
  <c r="P750" i="1" s="1"/>
  <c r="I750" i="1"/>
  <c r="K750" i="1" s="1"/>
  <c r="D750" i="1"/>
  <c r="N749" i="1"/>
  <c r="O749" i="1" s="1"/>
  <c r="Q749" i="1" s="1"/>
  <c r="R749" i="1" s="1"/>
  <c r="I749" i="1"/>
  <c r="D749" i="1"/>
  <c r="E749" i="1" s="1"/>
  <c r="G749" i="1" s="1"/>
  <c r="H749" i="1" s="1"/>
  <c r="N748" i="1"/>
  <c r="P748" i="1" s="1"/>
  <c r="I748" i="1"/>
  <c r="K748" i="1" s="1"/>
  <c r="D748" i="1"/>
  <c r="F748" i="1" s="1"/>
  <c r="N747" i="1"/>
  <c r="I747" i="1"/>
  <c r="D747" i="1"/>
  <c r="E747" i="1" s="1"/>
  <c r="G747" i="1" s="1"/>
  <c r="H747" i="1" s="1"/>
  <c r="N746" i="1"/>
  <c r="P746" i="1" s="1"/>
  <c r="I746" i="1"/>
  <c r="K746" i="1" s="1"/>
  <c r="D746" i="1"/>
  <c r="E746" i="1" s="1"/>
  <c r="G746" i="1" s="1"/>
  <c r="H746" i="1" s="1"/>
  <c r="N745" i="1"/>
  <c r="P745" i="1" s="1"/>
  <c r="I745" i="1"/>
  <c r="K745" i="1" s="1"/>
  <c r="D745" i="1"/>
  <c r="E745" i="1" s="1"/>
  <c r="G745" i="1" s="1"/>
  <c r="H745" i="1" s="1"/>
  <c r="N744" i="1"/>
  <c r="I744" i="1"/>
  <c r="J744" i="1" s="1"/>
  <c r="L744" i="1" s="1"/>
  <c r="M744" i="1" s="1"/>
  <c r="D744" i="1"/>
  <c r="E744" i="1" s="1"/>
  <c r="G744" i="1" s="1"/>
  <c r="H744" i="1" s="1"/>
  <c r="N743" i="1"/>
  <c r="P743" i="1" s="1"/>
  <c r="I743" i="1"/>
  <c r="K743" i="1" s="1"/>
  <c r="D743" i="1"/>
  <c r="F743" i="1" s="1"/>
  <c r="N742" i="1"/>
  <c r="P742" i="1" s="1"/>
  <c r="I742" i="1"/>
  <c r="K742" i="1" s="1"/>
  <c r="D742" i="1"/>
  <c r="N741" i="1"/>
  <c r="O741" i="1" s="1"/>
  <c r="Q741" i="1" s="1"/>
  <c r="R741" i="1" s="1"/>
  <c r="I741" i="1"/>
  <c r="K741" i="1" s="1"/>
  <c r="D741" i="1"/>
  <c r="E741" i="1" s="1"/>
  <c r="G741" i="1" s="1"/>
  <c r="H741" i="1" s="1"/>
  <c r="N740" i="1"/>
  <c r="P740" i="1" s="1"/>
  <c r="I740" i="1"/>
  <c r="D740" i="1"/>
  <c r="F740" i="1" s="1"/>
  <c r="N739" i="1"/>
  <c r="I739" i="1"/>
  <c r="D739" i="1"/>
  <c r="N738" i="1"/>
  <c r="P738" i="1" s="1"/>
  <c r="I738" i="1"/>
  <c r="K738" i="1" s="1"/>
  <c r="D738" i="1"/>
  <c r="F738" i="1" s="1"/>
  <c r="N737" i="1"/>
  <c r="P737" i="1" s="1"/>
  <c r="I737" i="1"/>
  <c r="K737" i="1" s="1"/>
  <c r="D737" i="1"/>
  <c r="E737" i="1" s="1"/>
  <c r="G737" i="1" s="1"/>
  <c r="H737" i="1" s="1"/>
  <c r="N736" i="1"/>
  <c r="I736" i="1"/>
  <c r="J736" i="1" s="1"/>
  <c r="L736" i="1" s="1"/>
  <c r="M736" i="1" s="1"/>
  <c r="D736" i="1"/>
  <c r="N735" i="1"/>
  <c r="O735" i="1" s="1"/>
  <c r="Q735" i="1" s="1"/>
  <c r="R735" i="1" s="1"/>
  <c r="I735" i="1"/>
  <c r="K735" i="1" s="1"/>
  <c r="D735" i="1"/>
  <c r="F735" i="1" s="1"/>
  <c r="N734" i="1"/>
  <c r="P734" i="1" s="1"/>
  <c r="I734" i="1"/>
  <c r="K734" i="1" s="1"/>
  <c r="D734" i="1"/>
  <c r="N733" i="1"/>
  <c r="O733" i="1" s="1"/>
  <c r="Q733" i="1" s="1"/>
  <c r="R733" i="1" s="1"/>
  <c r="I733" i="1"/>
  <c r="K733" i="1" s="1"/>
  <c r="D733" i="1"/>
  <c r="N732" i="1"/>
  <c r="P732" i="1" s="1"/>
  <c r="I732" i="1"/>
  <c r="K732" i="1" s="1"/>
  <c r="D732" i="1"/>
  <c r="N731" i="1"/>
  <c r="P731" i="1" s="1"/>
  <c r="I731" i="1"/>
  <c r="D731" i="1"/>
  <c r="E731" i="1" s="1"/>
  <c r="G731" i="1" s="1"/>
  <c r="H731" i="1" s="1"/>
  <c r="N730" i="1"/>
  <c r="O730" i="1" s="1"/>
  <c r="Q730" i="1" s="1"/>
  <c r="R730" i="1" s="1"/>
  <c r="I730" i="1"/>
  <c r="K730" i="1" s="1"/>
  <c r="D730" i="1"/>
  <c r="N729" i="1"/>
  <c r="I729" i="1"/>
  <c r="K729" i="1" s="1"/>
  <c r="D729" i="1"/>
  <c r="F729" i="1" s="1"/>
  <c r="N728" i="1"/>
  <c r="I728" i="1"/>
  <c r="J728" i="1" s="1"/>
  <c r="L728" i="1" s="1"/>
  <c r="M728" i="1" s="1"/>
  <c r="D728" i="1"/>
  <c r="E728" i="1" s="1"/>
  <c r="G728" i="1" s="1"/>
  <c r="H728" i="1" s="1"/>
  <c r="N727" i="1"/>
  <c r="P727" i="1" s="1"/>
  <c r="I727" i="1"/>
  <c r="K727" i="1" s="1"/>
  <c r="D727" i="1"/>
  <c r="F727" i="1" s="1"/>
  <c r="N726" i="1"/>
  <c r="I726" i="1"/>
  <c r="J726" i="1" s="1"/>
  <c r="L726" i="1" s="1"/>
  <c r="M726" i="1" s="1"/>
  <c r="D726" i="1"/>
  <c r="E726" i="1" s="1"/>
  <c r="G726" i="1" s="1"/>
  <c r="H726" i="1" s="1"/>
  <c r="N725" i="1"/>
  <c r="O725" i="1" s="1"/>
  <c r="Q725" i="1" s="1"/>
  <c r="R725" i="1" s="1"/>
  <c r="I725" i="1"/>
  <c r="D725" i="1"/>
  <c r="F725" i="1" s="1"/>
  <c r="N724" i="1"/>
  <c r="I724" i="1"/>
  <c r="K724" i="1" s="1"/>
  <c r="D724" i="1"/>
  <c r="E724" i="1" s="1"/>
  <c r="G724" i="1" s="1"/>
  <c r="H724" i="1" s="1"/>
  <c r="N723" i="1"/>
  <c r="I723" i="1"/>
  <c r="J723" i="1" s="1"/>
  <c r="L723" i="1" s="1"/>
  <c r="M723" i="1" s="1"/>
  <c r="D723" i="1"/>
  <c r="F723" i="1" s="1"/>
  <c r="N722" i="1"/>
  <c r="I722" i="1"/>
  <c r="K722" i="1" s="1"/>
  <c r="D722" i="1"/>
  <c r="N721" i="1"/>
  <c r="P721" i="1" s="1"/>
  <c r="I721" i="1"/>
  <c r="D721" i="1"/>
  <c r="E721" i="1" s="1"/>
  <c r="G721" i="1" s="1"/>
  <c r="H721" i="1" s="1"/>
  <c r="N720" i="1"/>
  <c r="O720" i="1" s="1"/>
  <c r="Q720" i="1" s="1"/>
  <c r="R720" i="1" s="1"/>
  <c r="I720" i="1"/>
  <c r="K720" i="1" s="1"/>
  <c r="D720" i="1"/>
  <c r="F720" i="1" s="1"/>
  <c r="N719" i="1"/>
  <c r="I719" i="1"/>
  <c r="D719" i="1"/>
  <c r="F719" i="1" s="1"/>
  <c r="N718" i="1"/>
  <c r="O718" i="1" s="1"/>
  <c r="Q718" i="1" s="1"/>
  <c r="R718" i="1" s="1"/>
  <c r="I718" i="1"/>
  <c r="J718" i="1" s="1"/>
  <c r="L718" i="1" s="1"/>
  <c r="M718" i="1" s="1"/>
  <c r="D718" i="1"/>
  <c r="E718" i="1" s="1"/>
  <c r="G718" i="1" s="1"/>
  <c r="H718" i="1" s="1"/>
  <c r="N717" i="1"/>
  <c r="I717" i="1"/>
  <c r="K717" i="1" s="1"/>
  <c r="D717" i="1"/>
  <c r="N716" i="1"/>
  <c r="I716" i="1"/>
  <c r="K716" i="1" s="1"/>
  <c r="D716" i="1"/>
  <c r="E716" i="1" s="1"/>
  <c r="G716" i="1" s="1"/>
  <c r="H716" i="1" s="1"/>
  <c r="N715" i="1"/>
  <c r="O715" i="1" s="1"/>
  <c r="Q715" i="1" s="1"/>
  <c r="R715" i="1" s="1"/>
  <c r="I715" i="1"/>
  <c r="J715" i="1" s="1"/>
  <c r="L715" i="1" s="1"/>
  <c r="M715" i="1" s="1"/>
  <c r="D715" i="1"/>
  <c r="F715" i="1" s="1"/>
  <c r="N714" i="1"/>
  <c r="I714" i="1"/>
  <c r="J714" i="1" s="1"/>
  <c r="L714" i="1" s="1"/>
  <c r="M714" i="1" s="1"/>
  <c r="D714" i="1"/>
  <c r="N713" i="1"/>
  <c r="P713" i="1" s="1"/>
  <c r="I713" i="1"/>
  <c r="J713" i="1" s="1"/>
  <c r="L713" i="1" s="1"/>
  <c r="M713" i="1" s="1"/>
  <c r="D713" i="1"/>
  <c r="E713" i="1" s="1"/>
  <c r="G713" i="1" s="1"/>
  <c r="H713" i="1" s="1"/>
  <c r="N712" i="1"/>
  <c r="O712" i="1" s="1"/>
  <c r="Q712" i="1" s="1"/>
  <c r="R712" i="1" s="1"/>
  <c r="I712" i="1"/>
  <c r="K712" i="1" s="1"/>
  <c r="D712" i="1"/>
  <c r="N711" i="1"/>
  <c r="O711" i="1" s="1"/>
  <c r="Q711" i="1" s="1"/>
  <c r="R711" i="1" s="1"/>
  <c r="I711" i="1"/>
  <c r="D711" i="1"/>
  <c r="F711" i="1" s="1"/>
  <c r="N710" i="1"/>
  <c r="O710" i="1" s="1"/>
  <c r="Q710" i="1" s="1"/>
  <c r="R710" i="1" s="1"/>
  <c r="I710" i="1"/>
  <c r="J710" i="1" s="1"/>
  <c r="L710" i="1" s="1"/>
  <c r="M710" i="1" s="1"/>
  <c r="D710" i="1"/>
  <c r="E710" i="1" s="1"/>
  <c r="G710" i="1" s="1"/>
  <c r="H710" i="1" s="1"/>
  <c r="N709" i="1"/>
  <c r="P709" i="1" s="1"/>
  <c r="I709" i="1"/>
  <c r="D709" i="1"/>
  <c r="F709" i="1" s="1"/>
  <c r="N708" i="1"/>
  <c r="I708" i="1"/>
  <c r="K708" i="1" s="1"/>
  <c r="D708" i="1"/>
  <c r="N707" i="1"/>
  <c r="O707" i="1" s="1"/>
  <c r="Q707" i="1" s="1"/>
  <c r="R707" i="1" s="1"/>
  <c r="I707" i="1"/>
  <c r="D707" i="1"/>
  <c r="F707" i="1" s="1"/>
  <c r="N706" i="1"/>
  <c r="P706" i="1" s="1"/>
  <c r="I706" i="1"/>
  <c r="K706" i="1" s="1"/>
  <c r="D706" i="1"/>
  <c r="N705" i="1"/>
  <c r="P705" i="1" s="1"/>
  <c r="I705" i="1"/>
  <c r="J705" i="1" s="1"/>
  <c r="L705" i="1" s="1"/>
  <c r="M705" i="1" s="1"/>
  <c r="D705" i="1"/>
  <c r="E705" i="1" s="1"/>
  <c r="G705" i="1" s="1"/>
  <c r="H705" i="1" s="1"/>
  <c r="N704" i="1"/>
  <c r="I704" i="1"/>
  <c r="K704" i="1" s="1"/>
  <c r="D704" i="1"/>
  <c r="F704" i="1" s="1"/>
  <c r="N703" i="1"/>
  <c r="P703" i="1" s="1"/>
  <c r="I703" i="1"/>
  <c r="D703" i="1"/>
  <c r="F703" i="1" s="1"/>
  <c r="N702" i="1"/>
  <c r="O702" i="1" s="1"/>
  <c r="Q702" i="1" s="1"/>
  <c r="R702" i="1" s="1"/>
  <c r="I702" i="1"/>
  <c r="J702" i="1" s="1"/>
  <c r="L702" i="1" s="1"/>
  <c r="M702" i="1" s="1"/>
  <c r="D702" i="1"/>
  <c r="E702" i="1" s="1"/>
  <c r="G702" i="1" s="1"/>
  <c r="H702" i="1" s="1"/>
  <c r="N701" i="1"/>
  <c r="P701" i="1" s="1"/>
  <c r="I701" i="1"/>
  <c r="K701" i="1" s="1"/>
  <c r="D701" i="1"/>
  <c r="N700" i="1"/>
  <c r="I700" i="1"/>
  <c r="K700" i="1" s="1"/>
  <c r="D700" i="1"/>
  <c r="E700" i="1" s="1"/>
  <c r="G700" i="1" s="1"/>
  <c r="H700" i="1" s="1"/>
  <c r="N699" i="1"/>
  <c r="O699" i="1" s="1"/>
  <c r="Q699" i="1" s="1"/>
  <c r="R699" i="1" s="1"/>
  <c r="I699" i="1"/>
  <c r="J699" i="1" s="1"/>
  <c r="L699" i="1" s="1"/>
  <c r="M699" i="1" s="1"/>
  <c r="D699" i="1"/>
  <c r="N698" i="1"/>
  <c r="P698" i="1" s="1"/>
  <c r="I698" i="1"/>
  <c r="D698" i="1"/>
  <c r="N697" i="1"/>
  <c r="P697" i="1" s="1"/>
  <c r="I697" i="1"/>
  <c r="D697" i="1"/>
  <c r="E697" i="1" s="1"/>
  <c r="G697" i="1" s="1"/>
  <c r="H697" i="1" s="1"/>
  <c r="N696" i="1"/>
  <c r="O696" i="1" s="1"/>
  <c r="Q696" i="1" s="1"/>
  <c r="R696" i="1" s="1"/>
  <c r="I696" i="1"/>
  <c r="K696" i="1" s="1"/>
  <c r="D696" i="1"/>
  <c r="F696" i="1" s="1"/>
  <c r="N695" i="1"/>
  <c r="I695" i="1"/>
  <c r="D695" i="1"/>
  <c r="F695" i="1" s="1"/>
  <c r="N694" i="1"/>
  <c r="P694" i="1" s="1"/>
  <c r="I694" i="1"/>
  <c r="J694" i="1" s="1"/>
  <c r="L694" i="1" s="1"/>
  <c r="M694" i="1" s="1"/>
  <c r="D694" i="1"/>
  <c r="N693" i="1"/>
  <c r="P693" i="1" s="1"/>
  <c r="I693" i="1"/>
  <c r="D693" i="1"/>
  <c r="N692" i="1"/>
  <c r="I692" i="1"/>
  <c r="K692" i="1" s="1"/>
  <c r="D692" i="1"/>
  <c r="N691" i="1"/>
  <c r="I691" i="1"/>
  <c r="J691" i="1" s="1"/>
  <c r="L691" i="1" s="1"/>
  <c r="M691" i="1" s="1"/>
  <c r="D691" i="1"/>
  <c r="F691" i="1" s="1"/>
  <c r="N690" i="1"/>
  <c r="I690" i="1"/>
  <c r="K690" i="1" s="1"/>
  <c r="D690" i="1"/>
  <c r="N689" i="1"/>
  <c r="P689" i="1" s="1"/>
  <c r="I689" i="1"/>
  <c r="K689" i="1" s="1"/>
  <c r="D689" i="1"/>
  <c r="E689" i="1" s="1"/>
  <c r="G689" i="1" s="1"/>
  <c r="H689" i="1" s="1"/>
  <c r="N688" i="1"/>
  <c r="I688" i="1"/>
  <c r="K688" i="1" s="1"/>
  <c r="D688" i="1"/>
  <c r="F688" i="1" s="1"/>
  <c r="N687" i="1"/>
  <c r="I687" i="1"/>
  <c r="D687" i="1"/>
  <c r="F687" i="1" s="1"/>
  <c r="N686" i="1"/>
  <c r="I686" i="1"/>
  <c r="J686" i="1" s="1"/>
  <c r="L686" i="1" s="1"/>
  <c r="M686" i="1" s="1"/>
  <c r="D686" i="1"/>
  <c r="N685" i="1"/>
  <c r="P685" i="1" s="1"/>
  <c r="I685" i="1"/>
  <c r="K685" i="1" s="1"/>
  <c r="D685" i="1"/>
  <c r="N684" i="1"/>
  <c r="I684" i="1"/>
  <c r="K684" i="1" s="1"/>
  <c r="D684" i="1"/>
  <c r="N683" i="1"/>
  <c r="I683" i="1"/>
  <c r="J683" i="1" s="1"/>
  <c r="L683" i="1" s="1"/>
  <c r="M683" i="1" s="1"/>
  <c r="D683" i="1"/>
  <c r="F683" i="1" s="1"/>
  <c r="N682" i="1"/>
  <c r="P682" i="1" s="1"/>
  <c r="I682" i="1"/>
  <c r="K682" i="1" s="1"/>
  <c r="D682" i="1"/>
  <c r="N681" i="1"/>
  <c r="P681" i="1" s="1"/>
  <c r="I681" i="1"/>
  <c r="J681" i="1" s="1"/>
  <c r="L681" i="1" s="1"/>
  <c r="M681" i="1" s="1"/>
  <c r="D681" i="1"/>
  <c r="E681" i="1" s="1"/>
  <c r="G681" i="1" s="1"/>
  <c r="H681" i="1" s="1"/>
  <c r="N680" i="1"/>
  <c r="O680" i="1" s="1"/>
  <c r="Q680" i="1" s="1"/>
  <c r="R680" i="1" s="1"/>
  <c r="I680" i="1"/>
  <c r="K680" i="1" s="1"/>
  <c r="D680" i="1"/>
  <c r="N679" i="1"/>
  <c r="I679" i="1"/>
  <c r="D679" i="1"/>
  <c r="F679" i="1" s="1"/>
  <c r="N678" i="1"/>
  <c r="I678" i="1"/>
  <c r="J678" i="1" s="1"/>
  <c r="L678" i="1" s="1"/>
  <c r="M678" i="1" s="1"/>
  <c r="D678" i="1"/>
  <c r="E678" i="1" s="1"/>
  <c r="G678" i="1" s="1"/>
  <c r="H678" i="1" s="1"/>
  <c r="N677" i="1"/>
  <c r="I677" i="1"/>
  <c r="D677" i="1"/>
  <c r="E677" i="1" s="1"/>
  <c r="G677" i="1" s="1"/>
  <c r="H677" i="1" s="1"/>
  <c r="N676" i="1"/>
  <c r="I676" i="1"/>
  <c r="K676" i="1" s="1"/>
  <c r="D676" i="1"/>
  <c r="N675" i="1"/>
  <c r="O675" i="1" s="1"/>
  <c r="Q675" i="1" s="1"/>
  <c r="R675" i="1" s="1"/>
  <c r="I675" i="1"/>
  <c r="J675" i="1" s="1"/>
  <c r="L675" i="1" s="1"/>
  <c r="M675" i="1" s="1"/>
  <c r="D675" i="1"/>
  <c r="F675" i="1" s="1"/>
  <c r="N674" i="1"/>
  <c r="I674" i="1"/>
  <c r="D674" i="1"/>
  <c r="N673" i="1"/>
  <c r="P673" i="1" s="1"/>
  <c r="I673" i="1"/>
  <c r="D673" i="1"/>
  <c r="E673" i="1" s="1"/>
  <c r="G673" i="1" s="1"/>
  <c r="H673" i="1" s="1"/>
  <c r="N672" i="1"/>
  <c r="O672" i="1" s="1"/>
  <c r="Q672" i="1" s="1"/>
  <c r="R672" i="1" s="1"/>
  <c r="I672" i="1"/>
  <c r="K672" i="1" s="1"/>
  <c r="D672" i="1"/>
  <c r="F672" i="1" s="1"/>
  <c r="N671" i="1"/>
  <c r="I671" i="1"/>
  <c r="D671" i="1"/>
  <c r="F671" i="1" s="1"/>
  <c r="N670" i="1"/>
  <c r="I670" i="1"/>
  <c r="J670" i="1" s="1"/>
  <c r="L670" i="1" s="1"/>
  <c r="M670" i="1" s="1"/>
  <c r="D670" i="1"/>
  <c r="N669" i="1"/>
  <c r="P669" i="1" s="1"/>
  <c r="I669" i="1"/>
  <c r="K669" i="1" s="1"/>
  <c r="D669" i="1"/>
  <c r="N668" i="1"/>
  <c r="I668" i="1"/>
  <c r="K668" i="1" s="1"/>
  <c r="D668" i="1"/>
  <c r="E668" i="1" s="1"/>
  <c r="G668" i="1" s="1"/>
  <c r="H668" i="1" s="1"/>
  <c r="N667" i="1"/>
  <c r="I667" i="1"/>
  <c r="J667" i="1" s="1"/>
  <c r="L667" i="1" s="1"/>
  <c r="M667" i="1" s="1"/>
  <c r="D667" i="1"/>
  <c r="N666" i="1"/>
  <c r="P666" i="1" s="1"/>
  <c r="I666" i="1"/>
  <c r="J666" i="1" s="1"/>
  <c r="L666" i="1" s="1"/>
  <c r="M666" i="1" s="1"/>
  <c r="D666" i="1"/>
  <c r="N665" i="1"/>
  <c r="P665" i="1" s="1"/>
  <c r="I665" i="1"/>
  <c r="J665" i="1" s="1"/>
  <c r="L665" i="1" s="1"/>
  <c r="M665" i="1" s="1"/>
  <c r="D665" i="1"/>
  <c r="E665" i="1" s="1"/>
  <c r="G665" i="1" s="1"/>
  <c r="H665" i="1" s="1"/>
  <c r="N664" i="1"/>
  <c r="I664" i="1"/>
  <c r="K664" i="1" s="1"/>
  <c r="D664" i="1"/>
  <c r="N663" i="1"/>
  <c r="I663" i="1"/>
  <c r="D663" i="1"/>
  <c r="F663" i="1" s="1"/>
  <c r="N662" i="1"/>
  <c r="I662" i="1"/>
  <c r="J662" i="1" s="1"/>
  <c r="L662" i="1" s="1"/>
  <c r="M662" i="1" s="1"/>
  <c r="D662" i="1"/>
  <c r="E662" i="1" s="1"/>
  <c r="G662" i="1" s="1"/>
  <c r="H662" i="1" s="1"/>
  <c r="N661" i="1"/>
  <c r="I661" i="1"/>
  <c r="K661" i="1" s="1"/>
  <c r="D661" i="1"/>
  <c r="N660" i="1"/>
  <c r="I660" i="1"/>
  <c r="K660" i="1" s="1"/>
  <c r="D660" i="1"/>
  <c r="E660" i="1" s="1"/>
  <c r="G660" i="1" s="1"/>
  <c r="H660" i="1" s="1"/>
  <c r="N659" i="1"/>
  <c r="O659" i="1" s="1"/>
  <c r="Q659" i="1" s="1"/>
  <c r="R659" i="1" s="1"/>
  <c r="I659" i="1"/>
  <c r="D659" i="1"/>
  <c r="F659" i="1" s="1"/>
  <c r="N658" i="1"/>
  <c r="I658" i="1"/>
  <c r="K658" i="1" s="1"/>
  <c r="D658" i="1"/>
  <c r="N657" i="1"/>
  <c r="P657" i="1" s="1"/>
  <c r="I657" i="1"/>
  <c r="J657" i="1" s="1"/>
  <c r="L657" i="1" s="1"/>
  <c r="M657" i="1" s="1"/>
  <c r="D657" i="1"/>
  <c r="E657" i="1" s="1"/>
  <c r="G657" i="1" s="1"/>
  <c r="H657" i="1" s="1"/>
  <c r="N656" i="1"/>
  <c r="O656" i="1" s="1"/>
  <c r="Q656" i="1" s="1"/>
  <c r="R656" i="1" s="1"/>
  <c r="I656" i="1"/>
  <c r="K656" i="1" s="1"/>
  <c r="D656" i="1"/>
  <c r="N655" i="1"/>
  <c r="I655" i="1"/>
  <c r="D655" i="1"/>
  <c r="F655" i="1" s="1"/>
  <c r="N654" i="1"/>
  <c r="I654" i="1"/>
  <c r="D654" i="1"/>
  <c r="E654" i="1" s="1"/>
  <c r="G654" i="1" s="1"/>
  <c r="H654" i="1" s="1"/>
  <c r="N653" i="1"/>
  <c r="P653" i="1" s="1"/>
  <c r="I653" i="1"/>
  <c r="D653" i="1"/>
  <c r="E653" i="1" s="1"/>
  <c r="G653" i="1" s="1"/>
  <c r="H653" i="1" s="1"/>
  <c r="N652" i="1"/>
  <c r="I652" i="1"/>
  <c r="K652" i="1" s="1"/>
  <c r="D652" i="1"/>
  <c r="E652" i="1" s="1"/>
  <c r="G652" i="1" s="1"/>
  <c r="H652" i="1" s="1"/>
  <c r="N651" i="1"/>
  <c r="I651" i="1"/>
  <c r="K651" i="1" s="1"/>
  <c r="D651" i="1"/>
  <c r="F651" i="1" s="1"/>
  <c r="N650" i="1"/>
  <c r="P650" i="1" s="1"/>
  <c r="I650" i="1"/>
  <c r="D650" i="1"/>
  <c r="N649" i="1"/>
  <c r="P649" i="1" s="1"/>
  <c r="I649" i="1"/>
  <c r="D649" i="1"/>
  <c r="E649" i="1" s="1"/>
  <c r="G649" i="1" s="1"/>
  <c r="H649" i="1" s="1"/>
  <c r="N648" i="1"/>
  <c r="I648" i="1"/>
  <c r="K648" i="1" s="1"/>
  <c r="D648" i="1"/>
  <c r="F648" i="1" s="1"/>
  <c r="N647" i="1"/>
  <c r="P647" i="1" s="1"/>
  <c r="I647" i="1"/>
  <c r="D647" i="1"/>
  <c r="F647" i="1" s="1"/>
  <c r="N646" i="1"/>
  <c r="I646" i="1"/>
  <c r="J646" i="1" s="1"/>
  <c r="L646" i="1" s="1"/>
  <c r="M646" i="1" s="1"/>
  <c r="D646" i="1"/>
  <c r="N645" i="1"/>
  <c r="P645" i="1" s="1"/>
  <c r="I645" i="1"/>
  <c r="K645" i="1" s="1"/>
  <c r="D645" i="1"/>
  <c r="N644" i="1"/>
  <c r="I644" i="1"/>
  <c r="D644" i="1"/>
  <c r="E644" i="1" s="1"/>
  <c r="G644" i="1" s="1"/>
  <c r="H644" i="1" s="1"/>
  <c r="N643" i="1"/>
  <c r="I643" i="1"/>
  <c r="K643" i="1" s="1"/>
  <c r="D643" i="1"/>
  <c r="F643" i="1" s="1"/>
  <c r="N642" i="1"/>
  <c r="P642" i="1" s="1"/>
  <c r="I642" i="1"/>
  <c r="D642" i="1"/>
  <c r="N641" i="1"/>
  <c r="I641" i="1"/>
  <c r="J641" i="1" s="1"/>
  <c r="L641" i="1" s="1"/>
  <c r="M641" i="1" s="1"/>
  <c r="D641" i="1"/>
  <c r="E641" i="1" s="1"/>
  <c r="G641" i="1" s="1"/>
  <c r="H641" i="1" s="1"/>
  <c r="N640" i="1"/>
  <c r="O640" i="1" s="1"/>
  <c r="Q640" i="1" s="1"/>
  <c r="R640" i="1" s="1"/>
  <c r="I640" i="1"/>
  <c r="D640" i="1"/>
  <c r="F640" i="1" s="1"/>
  <c r="N639" i="1"/>
  <c r="P639" i="1" s="1"/>
  <c r="I639" i="1"/>
  <c r="D639" i="1"/>
  <c r="N638" i="1"/>
  <c r="O638" i="1" s="1"/>
  <c r="Q638" i="1" s="1"/>
  <c r="R638" i="1" s="1"/>
  <c r="I638" i="1"/>
  <c r="D638" i="1"/>
  <c r="E638" i="1" s="1"/>
  <c r="G638" i="1" s="1"/>
  <c r="H638" i="1" s="1"/>
  <c r="N637" i="1"/>
  <c r="P637" i="1" s="1"/>
  <c r="I637" i="1"/>
  <c r="K637" i="1" s="1"/>
  <c r="D637" i="1"/>
  <c r="E637" i="1" s="1"/>
  <c r="G637" i="1" s="1"/>
  <c r="H637" i="1" s="1"/>
  <c r="N636" i="1"/>
  <c r="I636" i="1"/>
  <c r="D636" i="1"/>
  <c r="N635" i="1"/>
  <c r="O635" i="1" s="1"/>
  <c r="Q635" i="1" s="1"/>
  <c r="R635" i="1" s="1"/>
  <c r="I635" i="1"/>
  <c r="K635" i="1" s="1"/>
  <c r="D635" i="1"/>
  <c r="N634" i="1"/>
  <c r="P634" i="1" s="1"/>
  <c r="I634" i="1"/>
  <c r="K634" i="1" s="1"/>
  <c r="D634" i="1"/>
  <c r="N633" i="1"/>
  <c r="I633" i="1"/>
  <c r="J633" i="1" s="1"/>
  <c r="L633" i="1" s="1"/>
  <c r="M633" i="1" s="1"/>
  <c r="D633" i="1"/>
  <c r="E633" i="1" s="1"/>
  <c r="G633" i="1" s="1"/>
  <c r="H633" i="1" s="1"/>
  <c r="N632" i="1"/>
  <c r="I632" i="1"/>
  <c r="K632" i="1" s="1"/>
  <c r="D632" i="1"/>
  <c r="N631" i="1"/>
  <c r="O631" i="1" s="1"/>
  <c r="Q631" i="1" s="1"/>
  <c r="R631" i="1" s="1"/>
  <c r="I631" i="1"/>
  <c r="D631" i="1"/>
  <c r="N630" i="1"/>
  <c r="I630" i="1"/>
  <c r="J630" i="1" s="1"/>
  <c r="L630" i="1" s="1"/>
  <c r="M630" i="1" s="1"/>
  <c r="D630" i="1"/>
  <c r="E630" i="1" s="1"/>
  <c r="G630" i="1" s="1"/>
  <c r="H630" i="1" s="1"/>
  <c r="N629" i="1"/>
  <c r="P629" i="1" s="1"/>
  <c r="I629" i="1"/>
  <c r="K629" i="1" s="1"/>
  <c r="D629" i="1"/>
  <c r="N628" i="1"/>
  <c r="I628" i="1"/>
  <c r="D628" i="1"/>
  <c r="F628" i="1" s="1"/>
  <c r="N627" i="1"/>
  <c r="O627" i="1" s="1"/>
  <c r="Q627" i="1" s="1"/>
  <c r="R627" i="1" s="1"/>
  <c r="I627" i="1"/>
  <c r="D627" i="1"/>
  <c r="F627" i="1" s="1"/>
  <c r="N626" i="1"/>
  <c r="P626" i="1" s="1"/>
  <c r="I626" i="1"/>
  <c r="D626" i="1"/>
  <c r="N625" i="1"/>
  <c r="I625" i="1"/>
  <c r="D625" i="1"/>
  <c r="E625" i="1" s="1"/>
  <c r="G625" i="1" s="1"/>
  <c r="H625" i="1" s="1"/>
  <c r="N624" i="1"/>
  <c r="P624" i="1" s="1"/>
  <c r="I624" i="1"/>
  <c r="K624" i="1" s="1"/>
  <c r="D624" i="1"/>
  <c r="N623" i="1"/>
  <c r="O623" i="1" s="1"/>
  <c r="Q623" i="1" s="1"/>
  <c r="R623" i="1" s="1"/>
  <c r="I623" i="1"/>
  <c r="D623" i="1"/>
  <c r="N622" i="1"/>
  <c r="P622" i="1" s="1"/>
  <c r="I622" i="1"/>
  <c r="D622" i="1"/>
  <c r="N621" i="1"/>
  <c r="P621" i="1" s="1"/>
  <c r="I621" i="1"/>
  <c r="D621" i="1"/>
  <c r="E621" i="1" s="1"/>
  <c r="G621" i="1" s="1"/>
  <c r="H621" i="1" s="1"/>
  <c r="N620" i="1"/>
  <c r="I620" i="1"/>
  <c r="D620" i="1"/>
  <c r="F620" i="1" s="1"/>
  <c r="N619" i="1"/>
  <c r="O619" i="1" s="1"/>
  <c r="Q619" i="1" s="1"/>
  <c r="R619" i="1" s="1"/>
  <c r="I619" i="1"/>
  <c r="D619" i="1"/>
  <c r="N618" i="1"/>
  <c r="I618" i="1"/>
  <c r="D618" i="1"/>
  <c r="N617" i="1"/>
  <c r="I617" i="1"/>
  <c r="D617" i="1"/>
  <c r="E617" i="1" s="1"/>
  <c r="G617" i="1" s="1"/>
  <c r="H617" i="1" s="1"/>
  <c r="N616" i="1"/>
  <c r="O616" i="1" s="1"/>
  <c r="Q616" i="1" s="1"/>
  <c r="R616" i="1" s="1"/>
  <c r="I616" i="1"/>
  <c r="D616" i="1"/>
  <c r="N615" i="1"/>
  <c r="O615" i="1" s="1"/>
  <c r="Q615" i="1" s="1"/>
  <c r="R615" i="1" s="1"/>
  <c r="I615" i="1"/>
  <c r="D615" i="1"/>
  <c r="N614" i="1"/>
  <c r="I614" i="1"/>
  <c r="D614" i="1"/>
  <c r="N613" i="1"/>
  <c r="I613" i="1"/>
  <c r="K613" i="1" s="1"/>
  <c r="D613" i="1"/>
  <c r="N612" i="1"/>
  <c r="P612" i="1" s="1"/>
  <c r="I612" i="1"/>
  <c r="D612" i="1"/>
  <c r="E612" i="1" s="1"/>
  <c r="G612" i="1" s="1"/>
  <c r="H612" i="1" s="1"/>
  <c r="N611" i="1"/>
  <c r="O611" i="1" s="1"/>
  <c r="Q611" i="1" s="1"/>
  <c r="R611" i="1" s="1"/>
  <c r="I611" i="1"/>
  <c r="J611" i="1" s="1"/>
  <c r="L611" i="1" s="1"/>
  <c r="M611" i="1" s="1"/>
  <c r="D611" i="1"/>
  <c r="F611" i="1" s="1"/>
  <c r="N610" i="1"/>
  <c r="P610" i="1" s="1"/>
  <c r="I610" i="1"/>
  <c r="K610" i="1" s="1"/>
  <c r="D610" i="1"/>
  <c r="N609" i="1"/>
  <c r="I609" i="1"/>
  <c r="K609" i="1" s="1"/>
  <c r="D609" i="1"/>
  <c r="F609" i="1" s="1"/>
  <c r="N608" i="1"/>
  <c r="P608" i="1" s="1"/>
  <c r="I608" i="1"/>
  <c r="K608" i="1" s="1"/>
  <c r="D608" i="1"/>
  <c r="F608" i="1" s="1"/>
  <c r="N607" i="1"/>
  <c r="P607" i="1" s="1"/>
  <c r="I607" i="1"/>
  <c r="D607" i="1"/>
  <c r="N606" i="1"/>
  <c r="I606" i="1"/>
  <c r="D606" i="1"/>
  <c r="N605" i="1"/>
  <c r="P605" i="1" s="1"/>
  <c r="I605" i="1"/>
  <c r="K605" i="1" s="1"/>
  <c r="D605" i="1"/>
  <c r="N604" i="1"/>
  <c r="I604" i="1"/>
  <c r="K604" i="1" s="1"/>
  <c r="D604" i="1"/>
  <c r="N603" i="1"/>
  <c r="I603" i="1"/>
  <c r="J603" i="1" s="1"/>
  <c r="L603" i="1" s="1"/>
  <c r="M603" i="1" s="1"/>
  <c r="D603" i="1"/>
  <c r="F603" i="1" s="1"/>
  <c r="N602" i="1"/>
  <c r="P602" i="1" s="1"/>
  <c r="I602" i="1"/>
  <c r="K602" i="1" s="1"/>
  <c r="D602" i="1"/>
  <c r="N601" i="1"/>
  <c r="P601" i="1" s="1"/>
  <c r="I601" i="1"/>
  <c r="K601" i="1" s="1"/>
  <c r="D601" i="1"/>
  <c r="F601" i="1" s="1"/>
  <c r="N600" i="1"/>
  <c r="O600" i="1" s="1"/>
  <c r="Q600" i="1" s="1"/>
  <c r="R600" i="1" s="1"/>
  <c r="I600" i="1"/>
  <c r="K600" i="1" s="1"/>
  <c r="D600" i="1"/>
  <c r="F600" i="1" s="1"/>
  <c r="N599" i="1"/>
  <c r="I599" i="1"/>
  <c r="D599" i="1"/>
  <c r="F599" i="1" s="1"/>
  <c r="N598" i="1"/>
  <c r="I598" i="1"/>
  <c r="D598" i="1"/>
  <c r="N597" i="1"/>
  <c r="P597" i="1" s="1"/>
  <c r="I597" i="1"/>
  <c r="K597" i="1" s="1"/>
  <c r="D597" i="1"/>
  <c r="F597" i="1" s="1"/>
  <c r="N596" i="1"/>
  <c r="I596" i="1"/>
  <c r="K596" i="1" s="1"/>
  <c r="D596" i="1"/>
  <c r="F596" i="1" s="1"/>
  <c r="N595" i="1"/>
  <c r="O595" i="1" s="1"/>
  <c r="Q595" i="1" s="1"/>
  <c r="R595" i="1" s="1"/>
  <c r="I595" i="1"/>
  <c r="J595" i="1" s="1"/>
  <c r="L595" i="1" s="1"/>
  <c r="M595" i="1" s="1"/>
  <c r="D595" i="1"/>
  <c r="F595" i="1" s="1"/>
  <c r="N594" i="1"/>
  <c r="P594" i="1" s="1"/>
  <c r="I594" i="1"/>
  <c r="J594" i="1" s="1"/>
  <c r="L594" i="1" s="1"/>
  <c r="M594" i="1" s="1"/>
  <c r="D594" i="1"/>
  <c r="N593" i="1"/>
  <c r="P593" i="1" s="1"/>
  <c r="I593" i="1"/>
  <c r="K593" i="1" s="1"/>
  <c r="D593" i="1"/>
  <c r="E593" i="1" s="1"/>
  <c r="G593" i="1" s="1"/>
  <c r="H593" i="1" s="1"/>
  <c r="N592" i="1"/>
  <c r="O592" i="1" s="1"/>
  <c r="Q592" i="1" s="1"/>
  <c r="R592" i="1" s="1"/>
  <c r="I592" i="1"/>
  <c r="K592" i="1" s="1"/>
  <c r="D592" i="1"/>
  <c r="N591" i="1"/>
  <c r="P591" i="1" s="1"/>
  <c r="I591" i="1"/>
  <c r="D591" i="1"/>
  <c r="F591" i="1" s="1"/>
  <c r="N590" i="1"/>
  <c r="O590" i="1" s="1"/>
  <c r="Q590" i="1" s="1"/>
  <c r="R590" i="1" s="1"/>
  <c r="I590" i="1"/>
  <c r="K590" i="1" s="1"/>
  <c r="D590" i="1"/>
  <c r="E590" i="1" s="1"/>
  <c r="G590" i="1" s="1"/>
  <c r="H590" i="1" s="1"/>
  <c r="N589" i="1"/>
  <c r="P589" i="1" s="1"/>
  <c r="I589" i="1"/>
  <c r="D589" i="1"/>
  <c r="E589" i="1" s="1"/>
  <c r="G589" i="1" s="1"/>
  <c r="H589" i="1" s="1"/>
  <c r="N588" i="1"/>
  <c r="I588" i="1"/>
  <c r="K588" i="1" s="1"/>
  <c r="D588" i="1"/>
  <c r="F588" i="1" s="1"/>
  <c r="N587" i="1"/>
  <c r="O587" i="1" s="1"/>
  <c r="Q587" i="1" s="1"/>
  <c r="R587" i="1" s="1"/>
  <c r="I587" i="1"/>
  <c r="K587" i="1" s="1"/>
  <c r="D587" i="1"/>
  <c r="N586" i="1"/>
  <c r="I586" i="1"/>
  <c r="K586" i="1" s="1"/>
  <c r="D586" i="1"/>
  <c r="N585" i="1"/>
  <c r="P585" i="1" s="1"/>
  <c r="I585" i="1"/>
  <c r="D585" i="1"/>
  <c r="F585" i="1" s="1"/>
  <c r="N584" i="1"/>
  <c r="P584" i="1" s="1"/>
  <c r="I584" i="1"/>
  <c r="K584" i="1" s="1"/>
  <c r="D584" i="1"/>
  <c r="F584" i="1" s="1"/>
  <c r="N583" i="1"/>
  <c r="P583" i="1" s="1"/>
  <c r="I583" i="1"/>
  <c r="D583" i="1"/>
  <c r="F583" i="1" s="1"/>
  <c r="N582" i="1"/>
  <c r="P582" i="1" s="1"/>
  <c r="I582" i="1"/>
  <c r="J582" i="1" s="1"/>
  <c r="L582" i="1" s="1"/>
  <c r="M582" i="1" s="1"/>
  <c r="D582" i="1"/>
  <c r="F582" i="1" s="1"/>
  <c r="N581" i="1"/>
  <c r="P581" i="1" s="1"/>
  <c r="I581" i="1"/>
  <c r="K581" i="1" s="1"/>
  <c r="D581" i="1"/>
  <c r="E581" i="1" s="1"/>
  <c r="G581" i="1" s="1"/>
  <c r="H581" i="1" s="1"/>
  <c r="N580" i="1"/>
  <c r="I580" i="1"/>
  <c r="K580" i="1" s="1"/>
  <c r="D580" i="1"/>
  <c r="F580" i="1" s="1"/>
  <c r="N579" i="1"/>
  <c r="P579" i="1" s="1"/>
  <c r="I579" i="1"/>
  <c r="K579" i="1" s="1"/>
  <c r="D579" i="1"/>
  <c r="F579" i="1" s="1"/>
  <c r="N578" i="1"/>
  <c r="P578" i="1" s="1"/>
  <c r="I578" i="1"/>
  <c r="J578" i="1" s="1"/>
  <c r="L578" i="1" s="1"/>
  <c r="M578" i="1" s="1"/>
  <c r="D578" i="1"/>
  <c r="N577" i="1"/>
  <c r="P577" i="1" s="1"/>
  <c r="I577" i="1"/>
  <c r="J577" i="1" s="1"/>
  <c r="L577" i="1" s="1"/>
  <c r="M577" i="1" s="1"/>
  <c r="D577" i="1"/>
  <c r="N576" i="1"/>
  <c r="P576" i="1" s="1"/>
  <c r="I576" i="1"/>
  <c r="K576" i="1" s="1"/>
  <c r="D576" i="1"/>
  <c r="F576" i="1" s="1"/>
  <c r="N575" i="1"/>
  <c r="O575" i="1" s="1"/>
  <c r="Q575" i="1" s="1"/>
  <c r="R575" i="1" s="1"/>
  <c r="I575" i="1"/>
  <c r="K575" i="1" s="1"/>
  <c r="D575" i="1"/>
  <c r="F575" i="1" s="1"/>
  <c r="N574" i="1"/>
  <c r="P574" i="1" s="1"/>
  <c r="I574" i="1"/>
  <c r="D574" i="1"/>
  <c r="F574" i="1" s="1"/>
  <c r="N573" i="1"/>
  <c r="O573" i="1" s="1"/>
  <c r="Q573" i="1" s="1"/>
  <c r="R573" i="1" s="1"/>
  <c r="I573" i="1"/>
  <c r="K573" i="1" s="1"/>
  <c r="D573" i="1"/>
  <c r="F573" i="1" s="1"/>
  <c r="N572" i="1"/>
  <c r="I572" i="1"/>
  <c r="K572" i="1" s="1"/>
  <c r="D572" i="1"/>
  <c r="F572" i="1" s="1"/>
  <c r="N571" i="1"/>
  <c r="I571" i="1"/>
  <c r="K571" i="1" s="1"/>
  <c r="D571" i="1"/>
  <c r="E571" i="1" s="1"/>
  <c r="G571" i="1" s="1"/>
  <c r="H571" i="1" s="1"/>
  <c r="N570" i="1"/>
  <c r="P570" i="1" s="1"/>
  <c r="I570" i="1"/>
  <c r="K570" i="1" s="1"/>
  <c r="D570" i="1"/>
  <c r="N569" i="1"/>
  <c r="P569" i="1" s="1"/>
  <c r="I569" i="1"/>
  <c r="K569" i="1" s="1"/>
  <c r="D569" i="1"/>
  <c r="N568" i="1"/>
  <c r="P568" i="1" s="1"/>
  <c r="I568" i="1"/>
  <c r="K568" i="1" s="1"/>
  <c r="D568" i="1"/>
  <c r="F568" i="1" s="1"/>
  <c r="N567" i="1"/>
  <c r="I567" i="1"/>
  <c r="K567" i="1" s="1"/>
  <c r="D567" i="1"/>
  <c r="F567" i="1" s="1"/>
  <c r="N566" i="1"/>
  <c r="O566" i="1" s="1"/>
  <c r="Q566" i="1" s="1"/>
  <c r="R566" i="1" s="1"/>
  <c r="I566" i="1"/>
  <c r="D566" i="1"/>
  <c r="F566" i="1" s="1"/>
  <c r="N565" i="1"/>
  <c r="O565" i="1" s="1"/>
  <c r="Q565" i="1" s="1"/>
  <c r="R565" i="1" s="1"/>
  <c r="I565" i="1"/>
  <c r="K565" i="1" s="1"/>
  <c r="D565" i="1"/>
  <c r="N564" i="1"/>
  <c r="I564" i="1"/>
  <c r="K564" i="1" s="1"/>
  <c r="D564" i="1"/>
  <c r="N563" i="1"/>
  <c r="I563" i="1"/>
  <c r="K563" i="1" s="1"/>
  <c r="D563" i="1"/>
  <c r="F563" i="1" s="1"/>
  <c r="N562" i="1"/>
  <c r="P562" i="1" s="1"/>
  <c r="I562" i="1"/>
  <c r="D562" i="1"/>
  <c r="F562" i="1" s="1"/>
  <c r="N561" i="1"/>
  <c r="P561" i="1" s="1"/>
  <c r="I561" i="1"/>
  <c r="D561" i="1"/>
  <c r="N560" i="1"/>
  <c r="P560" i="1" s="1"/>
  <c r="I560" i="1"/>
  <c r="D560" i="1"/>
  <c r="F560" i="1" s="1"/>
  <c r="N559" i="1"/>
  <c r="O559" i="1" s="1"/>
  <c r="Q559" i="1" s="1"/>
  <c r="R559" i="1" s="1"/>
  <c r="I559" i="1"/>
  <c r="D559" i="1"/>
  <c r="F559" i="1" s="1"/>
  <c r="N558" i="1"/>
  <c r="P558" i="1" s="1"/>
  <c r="I558" i="1"/>
  <c r="D558" i="1"/>
  <c r="F558" i="1" s="1"/>
  <c r="N557" i="1"/>
  <c r="P557" i="1" s="1"/>
  <c r="I557" i="1"/>
  <c r="K557" i="1" s="1"/>
  <c r="D557" i="1"/>
  <c r="N556" i="1"/>
  <c r="P556" i="1" s="1"/>
  <c r="I556" i="1"/>
  <c r="K556" i="1" s="1"/>
  <c r="D556" i="1"/>
  <c r="E556" i="1" s="1"/>
  <c r="G556" i="1" s="1"/>
  <c r="H556" i="1" s="1"/>
  <c r="N555" i="1"/>
  <c r="I555" i="1"/>
  <c r="K555" i="1" s="1"/>
  <c r="D555" i="1"/>
  <c r="F555" i="1" s="1"/>
  <c r="N554" i="1"/>
  <c r="I554" i="1"/>
  <c r="D554" i="1"/>
  <c r="N553" i="1"/>
  <c r="P553" i="1" s="1"/>
  <c r="I553" i="1"/>
  <c r="D553" i="1"/>
  <c r="N552" i="1"/>
  <c r="O552" i="1" s="1"/>
  <c r="Q552" i="1" s="1"/>
  <c r="R552" i="1" s="1"/>
  <c r="I552" i="1"/>
  <c r="K552" i="1" s="1"/>
  <c r="D552" i="1"/>
  <c r="F552" i="1" s="1"/>
  <c r="N551" i="1"/>
  <c r="O551" i="1" s="1"/>
  <c r="Q551" i="1" s="1"/>
  <c r="R551" i="1" s="1"/>
  <c r="I551" i="1"/>
  <c r="K551" i="1" s="1"/>
  <c r="D551" i="1"/>
  <c r="F551" i="1" s="1"/>
  <c r="N550" i="1"/>
  <c r="I550" i="1"/>
  <c r="D550" i="1"/>
  <c r="F550" i="1" s="1"/>
  <c r="N549" i="1"/>
  <c r="P549" i="1" s="1"/>
  <c r="I549" i="1"/>
  <c r="K549" i="1" s="1"/>
  <c r="D549" i="1"/>
  <c r="F549" i="1" s="1"/>
  <c r="N548" i="1"/>
  <c r="P548" i="1" s="1"/>
  <c r="I548" i="1"/>
  <c r="K548" i="1" s="1"/>
  <c r="D548" i="1"/>
  <c r="F548" i="1" s="1"/>
  <c r="N547" i="1"/>
  <c r="I547" i="1"/>
  <c r="D547" i="1"/>
  <c r="F547" i="1" s="1"/>
  <c r="N546" i="1"/>
  <c r="P546" i="1" s="1"/>
  <c r="I546" i="1"/>
  <c r="D546" i="1"/>
  <c r="F546" i="1" s="1"/>
  <c r="N545" i="1"/>
  <c r="P545" i="1" s="1"/>
  <c r="I545" i="1"/>
  <c r="D545" i="1"/>
  <c r="N544" i="1"/>
  <c r="O544" i="1" s="1"/>
  <c r="Q544" i="1" s="1"/>
  <c r="R544" i="1" s="1"/>
  <c r="I544" i="1"/>
  <c r="K544" i="1" s="1"/>
  <c r="D544" i="1"/>
  <c r="F544" i="1" s="1"/>
  <c r="N543" i="1"/>
  <c r="I543" i="1"/>
  <c r="K543" i="1" s="1"/>
  <c r="D543" i="1"/>
  <c r="F543" i="1" s="1"/>
  <c r="N542" i="1"/>
  <c r="O542" i="1" s="1"/>
  <c r="Q542" i="1" s="1"/>
  <c r="R542" i="1" s="1"/>
  <c r="I542" i="1"/>
  <c r="D542" i="1"/>
  <c r="N541" i="1"/>
  <c r="P541" i="1" s="1"/>
  <c r="I541" i="1"/>
  <c r="K541" i="1" s="1"/>
  <c r="D541" i="1"/>
  <c r="E541" i="1" s="1"/>
  <c r="G541" i="1" s="1"/>
  <c r="H541" i="1" s="1"/>
  <c r="N540" i="1"/>
  <c r="P540" i="1" s="1"/>
  <c r="I540" i="1"/>
  <c r="K540" i="1" s="1"/>
  <c r="D540" i="1"/>
  <c r="N539" i="1"/>
  <c r="I539" i="1"/>
  <c r="D539" i="1"/>
  <c r="F539" i="1" s="1"/>
  <c r="N538" i="1"/>
  <c r="P538" i="1" s="1"/>
  <c r="I538" i="1"/>
  <c r="K538" i="1" s="1"/>
  <c r="D538" i="1"/>
  <c r="N537" i="1"/>
  <c r="P537" i="1" s="1"/>
  <c r="I537" i="1"/>
  <c r="D537" i="1"/>
  <c r="N536" i="1"/>
  <c r="I536" i="1"/>
  <c r="K536" i="1" s="1"/>
  <c r="D536" i="1"/>
  <c r="F536" i="1" s="1"/>
  <c r="N535" i="1"/>
  <c r="I535" i="1"/>
  <c r="D535" i="1"/>
  <c r="F535" i="1" s="1"/>
  <c r="N534" i="1"/>
  <c r="I534" i="1"/>
  <c r="D534" i="1"/>
  <c r="E534" i="1" s="1"/>
  <c r="G534" i="1" s="1"/>
  <c r="H534" i="1" s="1"/>
  <c r="N533" i="1"/>
  <c r="P533" i="1" s="1"/>
  <c r="I533" i="1"/>
  <c r="K533" i="1" s="1"/>
  <c r="D533" i="1"/>
  <c r="N532" i="1"/>
  <c r="P532" i="1" s="1"/>
  <c r="I532" i="1"/>
  <c r="K532" i="1" s="1"/>
  <c r="D532" i="1"/>
  <c r="E532" i="1" s="1"/>
  <c r="G532" i="1" s="1"/>
  <c r="H532" i="1" s="1"/>
  <c r="N531" i="1"/>
  <c r="I531" i="1"/>
  <c r="D531" i="1"/>
  <c r="F531" i="1" s="1"/>
  <c r="N530" i="1"/>
  <c r="P530" i="1" s="1"/>
  <c r="I530" i="1"/>
  <c r="J530" i="1" s="1"/>
  <c r="L530" i="1" s="1"/>
  <c r="M530" i="1" s="1"/>
  <c r="D530" i="1"/>
  <c r="F530" i="1" s="1"/>
  <c r="N529" i="1"/>
  <c r="P529" i="1" s="1"/>
  <c r="I529" i="1"/>
  <c r="J529" i="1" s="1"/>
  <c r="L529" i="1" s="1"/>
  <c r="M529" i="1" s="1"/>
  <c r="D529" i="1"/>
  <c r="N528" i="1"/>
  <c r="P528" i="1" s="1"/>
  <c r="I528" i="1"/>
  <c r="D528" i="1"/>
  <c r="F528" i="1" s="1"/>
  <c r="N527" i="1"/>
  <c r="P527" i="1" s="1"/>
  <c r="I527" i="1"/>
  <c r="K527" i="1" s="1"/>
  <c r="D527" i="1"/>
  <c r="F527" i="1" s="1"/>
  <c r="N526" i="1"/>
  <c r="I526" i="1"/>
  <c r="D526" i="1"/>
  <c r="N525" i="1"/>
  <c r="I525" i="1"/>
  <c r="D525" i="1"/>
  <c r="F525" i="1" s="1"/>
  <c r="N524" i="1"/>
  <c r="P524" i="1" s="1"/>
  <c r="I524" i="1"/>
  <c r="K524" i="1" s="1"/>
  <c r="D524" i="1"/>
  <c r="E524" i="1" s="1"/>
  <c r="G524" i="1" s="1"/>
  <c r="H524" i="1" s="1"/>
  <c r="N523" i="1"/>
  <c r="I523" i="1"/>
  <c r="K523" i="1" s="1"/>
  <c r="D523" i="1"/>
  <c r="N522" i="1"/>
  <c r="P522" i="1" s="1"/>
  <c r="I522" i="1"/>
  <c r="K522" i="1" s="1"/>
  <c r="D522" i="1"/>
  <c r="N521" i="1"/>
  <c r="P521" i="1" s="1"/>
  <c r="I521" i="1"/>
  <c r="J521" i="1" s="1"/>
  <c r="L521" i="1" s="1"/>
  <c r="M521" i="1" s="1"/>
  <c r="D521" i="1"/>
  <c r="N520" i="1"/>
  <c r="O520" i="1" s="1"/>
  <c r="Q520" i="1" s="1"/>
  <c r="R520" i="1" s="1"/>
  <c r="I520" i="1"/>
  <c r="K520" i="1" s="1"/>
  <c r="D520" i="1"/>
  <c r="F520" i="1" s="1"/>
  <c r="N519" i="1"/>
  <c r="I519" i="1"/>
  <c r="K519" i="1" s="1"/>
  <c r="D519" i="1"/>
  <c r="F519" i="1" s="1"/>
  <c r="N518" i="1"/>
  <c r="O518" i="1" s="1"/>
  <c r="Q518" i="1" s="1"/>
  <c r="R518" i="1" s="1"/>
  <c r="I518" i="1"/>
  <c r="D518" i="1"/>
  <c r="F518" i="1" s="1"/>
  <c r="N517" i="1"/>
  <c r="O517" i="1" s="1"/>
  <c r="Q517" i="1" s="1"/>
  <c r="R517" i="1" s="1"/>
  <c r="I517" i="1"/>
  <c r="K517" i="1" s="1"/>
  <c r="D517" i="1"/>
  <c r="N516" i="1"/>
  <c r="P516" i="1" s="1"/>
  <c r="I516" i="1"/>
  <c r="K516" i="1" s="1"/>
  <c r="D516" i="1"/>
  <c r="E516" i="1" s="1"/>
  <c r="G516" i="1" s="1"/>
  <c r="H516" i="1" s="1"/>
  <c r="N515" i="1"/>
  <c r="I515" i="1"/>
  <c r="K515" i="1" s="1"/>
  <c r="D515" i="1"/>
  <c r="N514" i="1"/>
  <c r="P514" i="1" s="1"/>
  <c r="I514" i="1"/>
  <c r="K514" i="1" s="1"/>
  <c r="D514" i="1"/>
  <c r="F514" i="1" s="1"/>
  <c r="N513" i="1"/>
  <c r="P513" i="1" s="1"/>
  <c r="I513" i="1"/>
  <c r="D513" i="1"/>
  <c r="N512" i="1"/>
  <c r="P512" i="1" s="1"/>
  <c r="I512" i="1"/>
  <c r="D512" i="1"/>
  <c r="F512" i="1" s="1"/>
  <c r="N511" i="1"/>
  <c r="P511" i="1" s="1"/>
  <c r="I511" i="1"/>
  <c r="D511" i="1"/>
  <c r="F511" i="1" s="1"/>
  <c r="N510" i="1"/>
  <c r="P510" i="1" s="1"/>
  <c r="I510" i="1"/>
  <c r="D510" i="1"/>
  <c r="F510" i="1" s="1"/>
  <c r="N509" i="1"/>
  <c r="P509" i="1" s="1"/>
  <c r="I509" i="1"/>
  <c r="D509" i="1"/>
  <c r="E509" i="1" s="1"/>
  <c r="G509" i="1" s="1"/>
  <c r="H509" i="1" s="1"/>
  <c r="N508" i="1"/>
  <c r="I508" i="1"/>
  <c r="K508" i="1" s="1"/>
  <c r="D508" i="1"/>
  <c r="F508" i="1" s="1"/>
  <c r="N507" i="1"/>
  <c r="I507" i="1"/>
  <c r="D507" i="1"/>
  <c r="N506" i="1"/>
  <c r="P506" i="1" s="1"/>
  <c r="I506" i="1"/>
  <c r="K506" i="1" s="1"/>
  <c r="D506" i="1"/>
  <c r="F506" i="1" s="1"/>
  <c r="N505" i="1"/>
  <c r="P505" i="1" s="1"/>
  <c r="I505" i="1"/>
  <c r="K505" i="1" s="1"/>
  <c r="D505" i="1"/>
  <c r="N504" i="1"/>
  <c r="O504" i="1" s="1"/>
  <c r="Q504" i="1" s="1"/>
  <c r="R504" i="1" s="1"/>
  <c r="I504" i="1"/>
  <c r="J504" i="1" s="1"/>
  <c r="L504" i="1" s="1"/>
  <c r="M504" i="1" s="1"/>
  <c r="D504" i="1"/>
  <c r="N503" i="1"/>
  <c r="I503" i="1"/>
  <c r="K503" i="1" s="1"/>
  <c r="D503" i="1"/>
  <c r="F503" i="1" s="1"/>
  <c r="N502" i="1"/>
  <c r="O502" i="1" s="1"/>
  <c r="Q502" i="1" s="1"/>
  <c r="R502" i="1" s="1"/>
  <c r="I502" i="1"/>
  <c r="D502" i="1"/>
  <c r="F502" i="1" s="1"/>
  <c r="N501" i="1"/>
  <c r="I501" i="1"/>
  <c r="D501" i="1"/>
  <c r="E501" i="1" s="1"/>
  <c r="G501" i="1" s="1"/>
  <c r="H501" i="1" s="1"/>
  <c r="N500" i="1"/>
  <c r="P500" i="1" s="1"/>
  <c r="I500" i="1"/>
  <c r="K500" i="1" s="1"/>
  <c r="D500" i="1"/>
  <c r="F500" i="1" s="1"/>
  <c r="N499" i="1"/>
  <c r="I499" i="1"/>
  <c r="D499" i="1"/>
  <c r="E499" i="1" s="1"/>
  <c r="G499" i="1" s="1"/>
  <c r="H499" i="1" s="1"/>
  <c r="N498" i="1"/>
  <c r="I498" i="1"/>
  <c r="K498" i="1" s="1"/>
  <c r="D498" i="1"/>
  <c r="F498" i="1" s="1"/>
  <c r="N497" i="1"/>
  <c r="P497" i="1" s="1"/>
  <c r="I497" i="1"/>
  <c r="J497" i="1" s="1"/>
  <c r="L497" i="1" s="1"/>
  <c r="M497" i="1" s="1"/>
  <c r="D497" i="1"/>
  <c r="N496" i="1"/>
  <c r="I496" i="1"/>
  <c r="J496" i="1" s="1"/>
  <c r="L496" i="1" s="1"/>
  <c r="M496" i="1" s="1"/>
  <c r="D496" i="1"/>
  <c r="N495" i="1"/>
  <c r="P495" i="1" s="1"/>
  <c r="I495" i="1"/>
  <c r="K495" i="1" s="1"/>
  <c r="D495" i="1"/>
  <c r="E495" i="1" s="1"/>
  <c r="G495" i="1" s="1"/>
  <c r="H495" i="1" s="1"/>
  <c r="N494" i="1"/>
  <c r="P494" i="1" s="1"/>
  <c r="I494" i="1"/>
  <c r="D494" i="1"/>
  <c r="N493" i="1"/>
  <c r="P493" i="1" s="1"/>
  <c r="I493" i="1"/>
  <c r="K493" i="1" s="1"/>
  <c r="D493" i="1"/>
  <c r="F493" i="1" s="1"/>
  <c r="N492" i="1"/>
  <c r="I492" i="1"/>
  <c r="J492" i="1" s="1"/>
  <c r="L492" i="1" s="1"/>
  <c r="M492" i="1" s="1"/>
  <c r="D492" i="1"/>
  <c r="N491" i="1"/>
  <c r="P491" i="1" s="1"/>
  <c r="I491" i="1"/>
  <c r="K491" i="1" s="1"/>
  <c r="D491" i="1"/>
  <c r="F491" i="1" s="1"/>
  <c r="N490" i="1"/>
  <c r="P490" i="1" s="1"/>
  <c r="I490" i="1"/>
  <c r="J490" i="1" s="1"/>
  <c r="L490" i="1" s="1"/>
  <c r="M490" i="1" s="1"/>
  <c r="D490" i="1"/>
  <c r="F490" i="1" s="1"/>
  <c r="N489" i="1"/>
  <c r="O489" i="1" s="1"/>
  <c r="Q489" i="1" s="1"/>
  <c r="R489" i="1" s="1"/>
  <c r="I489" i="1"/>
  <c r="K489" i="1" s="1"/>
  <c r="D489" i="1"/>
  <c r="F489" i="1" s="1"/>
  <c r="N488" i="1"/>
  <c r="I488" i="1"/>
  <c r="D488" i="1"/>
  <c r="F488" i="1" s="1"/>
  <c r="N487" i="1"/>
  <c r="I487" i="1"/>
  <c r="K487" i="1" s="1"/>
  <c r="D487" i="1"/>
  <c r="N486" i="1"/>
  <c r="O486" i="1" s="1"/>
  <c r="Q486" i="1" s="1"/>
  <c r="R486" i="1" s="1"/>
  <c r="I486" i="1"/>
  <c r="K486" i="1" s="1"/>
  <c r="D486" i="1"/>
  <c r="F486" i="1" s="1"/>
  <c r="N485" i="1"/>
  <c r="I485" i="1"/>
  <c r="D485" i="1"/>
  <c r="E485" i="1" s="1"/>
  <c r="G485" i="1" s="1"/>
  <c r="H485" i="1" s="1"/>
  <c r="N484" i="1"/>
  <c r="I484" i="1"/>
  <c r="J484" i="1" s="1"/>
  <c r="L484" i="1" s="1"/>
  <c r="M484" i="1" s="1"/>
  <c r="D484" i="1"/>
  <c r="N483" i="1"/>
  <c r="P483" i="1" s="1"/>
  <c r="I483" i="1"/>
  <c r="J483" i="1" s="1"/>
  <c r="L483" i="1" s="1"/>
  <c r="M483" i="1" s="1"/>
  <c r="D483" i="1"/>
  <c r="N482" i="1"/>
  <c r="P482" i="1" s="1"/>
  <c r="I482" i="1"/>
  <c r="J482" i="1" s="1"/>
  <c r="L482" i="1" s="1"/>
  <c r="M482" i="1" s="1"/>
  <c r="D482" i="1"/>
  <c r="F482" i="1" s="1"/>
  <c r="N481" i="1"/>
  <c r="I481" i="1"/>
  <c r="K481" i="1" s="1"/>
  <c r="D481" i="1"/>
  <c r="F481" i="1" s="1"/>
  <c r="N480" i="1"/>
  <c r="I480" i="1"/>
  <c r="D480" i="1"/>
  <c r="N479" i="1"/>
  <c r="I479" i="1"/>
  <c r="D479" i="1"/>
  <c r="E479" i="1" s="1"/>
  <c r="G479" i="1" s="1"/>
  <c r="H479" i="1" s="1"/>
  <c r="N478" i="1"/>
  <c r="O478" i="1" s="1"/>
  <c r="Q478" i="1" s="1"/>
  <c r="R478" i="1" s="1"/>
  <c r="I478" i="1"/>
  <c r="K478" i="1" s="1"/>
  <c r="D478" i="1"/>
  <c r="N477" i="1"/>
  <c r="I477" i="1"/>
  <c r="D477" i="1"/>
  <c r="N476" i="1"/>
  <c r="P476" i="1" s="1"/>
  <c r="I476" i="1"/>
  <c r="J476" i="1" s="1"/>
  <c r="L476" i="1" s="1"/>
  <c r="M476" i="1" s="1"/>
  <c r="D476" i="1"/>
  <c r="E476" i="1" s="1"/>
  <c r="G476" i="1" s="1"/>
  <c r="H476" i="1" s="1"/>
  <c r="N475" i="1"/>
  <c r="P475" i="1" s="1"/>
  <c r="I475" i="1"/>
  <c r="J475" i="1" s="1"/>
  <c r="L475" i="1" s="1"/>
  <c r="M475" i="1" s="1"/>
  <c r="D475" i="1"/>
  <c r="N474" i="1"/>
  <c r="P474" i="1" s="1"/>
  <c r="I474" i="1"/>
  <c r="J474" i="1" s="1"/>
  <c r="L474" i="1" s="1"/>
  <c r="M474" i="1" s="1"/>
  <c r="D474" i="1"/>
  <c r="N473" i="1"/>
  <c r="O473" i="1" s="1"/>
  <c r="Q473" i="1" s="1"/>
  <c r="R473" i="1" s="1"/>
  <c r="I473" i="1"/>
  <c r="K473" i="1" s="1"/>
  <c r="D473" i="1"/>
  <c r="F473" i="1" s="1"/>
  <c r="N472" i="1"/>
  <c r="I472" i="1"/>
  <c r="D472" i="1"/>
  <c r="F472" i="1" s="1"/>
  <c r="N471" i="1"/>
  <c r="I471" i="1"/>
  <c r="K471" i="1" s="1"/>
  <c r="D471" i="1"/>
  <c r="E471" i="1" s="1"/>
  <c r="G471" i="1" s="1"/>
  <c r="H471" i="1" s="1"/>
  <c r="N470" i="1"/>
  <c r="P470" i="1" s="1"/>
  <c r="I470" i="1"/>
  <c r="K470" i="1" s="1"/>
  <c r="D470" i="1"/>
  <c r="E470" i="1" s="1"/>
  <c r="G470" i="1" s="1"/>
  <c r="H470" i="1" s="1"/>
  <c r="N469" i="1"/>
  <c r="I469" i="1"/>
  <c r="K469" i="1" s="1"/>
  <c r="D469" i="1"/>
  <c r="E469" i="1" s="1"/>
  <c r="G469" i="1" s="1"/>
  <c r="H469" i="1" s="1"/>
  <c r="N468" i="1"/>
  <c r="P468" i="1" s="1"/>
  <c r="I468" i="1"/>
  <c r="J468" i="1" s="1"/>
  <c r="L468" i="1" s="1"/>
  <c r="M468" i="1" s="1"/>
  <c r="D468" i="1"/>
  <c r="F468" i="1" s="1"/>
  <c r="N467" i="1"/>
  <c r="P467" i="1" s="1"/>
  <c r="I467" i="1"/>
  <c r="K467" i="1" s="1"/>
  <c r="D467" i="1"/>
  <c r="N466" i="1"/>
  <c r="P466" i="1" s="1"/>
  <c r="I466" i="1"/>
  <c r="D466" i="1"/>
  <c r="F466" i="1" s="1"/>
  <c r="N465" i="1"/>
  <c r="I465" i="1"/>
  <c r="J465" i="1" s="1"/>
  <c r="L465" i="1" s="1"/>
  <c r="M465" i="1" s="1"/>
  <c r="D465" i="1"/>
  <c r="F465" i="1" s="1"/>
  <c r="N464" i="1"/>
  <c r="I464" i="1"/>
  <c r="D464" i="1"/>
  <c r="F464" i="1" s="1"/>
  <c r="N463" i="1"/>
  <c r="I463" i="1"/>
  <c r="D463" i="1"/>
  <c r="E463" i="1" s="1"/>
  <c r="G463" i="1" s="1"/>
  <c r="H463" i="1" s="1"/>
  <c r="N462" i="1"/>
  <c r="P462" i="1" s="1"/>
  <c r="I462" i="1"/>
  <c r="K462" i="1" s="1"/>
  <c r="D462" i="1"/>
  <c r="N461" i="1"/>
  <c r="I461" i="1"/>
  <c r="D461" i="1"/>
  <c r="E461" i="1" s="1"/>
  <c r="G461" i="1" s="1"/>
  <c r="H461" i="1" s="1"/>
  <c r="N460" i="1"/>
  <c r="P460" i="1" s="1"/>
  <c r="I460" i="1"/>
  <c r="J460" i="1" s="1"/>
  <c r="L460" i="1" s="1"/>
  <c r="M460" i="1" s="1"/>
  <c r="D460" i="1"/>
  <c r="F460" i="1" s="1"/>
  <c r="N459" i="1"/>
  <c r="P459" i="1" s="1"/>
  <c r="I459" i="1"/>
  <c r="K459" i="1" s="1"/>
  <c r="D459" i="1"/>
  <c r="N458" i="1"/>
  <c r="P458" i="1" s="1"/>
  <c r="I458" i="1"/>
  <c r="D458" i="1"/>
  <c r="F458" i="1" s="1"/>
  <c r="N457" i="1"/>
  <c r="I457" i="1"/>
  <c r="D457" i="1"/>
  <c r="N456" i="1"/>
  <c r="I456" i="1"/>
  <c r="D456" i="1"/>
  <c r="N455" i="1"/>
  <c r="I455" i="1"/>
  <c r="K455" i="1" s="1"/>
  <c r="D455" i="1"/>
  <c r="E455" i="1" s="1"/>
  <c r="G455" i="1" s="1"/>
  <c r="H455" i="1" s="1"/>
  <c r="N454" i="1"/>
  <c r="I454" i="1"/>
  <c r="D454" i="1"/>
  <c r="F454" i="1" s="1"/>
  <c r="N453" i="1"/>
  <c r="O453" i="1" s="1"/>
  <c r="Q453" i="1" s="1"/>
  <c r="R453" i="1" s="1"/>
  <c r="I453" i="1"/>
  <c r="K453" i="1" s="1"/>
  <c r="D453" i="1"/>
  <c r="E453" i="1" s="1"/>
  <c r="G453" i="1" s="1"/>
  <c r="H453" i="1" s="1"/>
  <c r="N452" i="1"/>
  <c r="I452" i="1"/>
  <c r="J452" i="1" s="1"/>
  <c r="L452" i="1" s="1"/>
  <c r="M452" i="1" s="1"/>
  <c r="D452" i="1"/>
  <c r="E452" i="1" s="1"/>
  <c r="G452" i="1" s="1"/>
  <c r="H452" i="1" s="1"/>
  <c r="N451" i="1"/>
  <c r="I451" i="1"/>
  <c r="J451" i="1" s="1"/>
  <c r="L451" i="1" s="1"/>
  <c r="M451" i="1" s="1"/>
  <c r="D451" i="1"/>
  <c r="N450" i="1"/>
  <c r="P450" i="1" s="1"/>
  <c r="I450" i="1"/>
  <c r="J450" i="1" s="1"/>
  <c r="L450" i="1" s="1"/>
  <c r="M450" i="1" s="1"/>
  <c r="D450" i="1"/>
  <c r="F450" i="1" s="1"/>
  <c r="N449" i="1"/>
  <c r="O449" i="1" s="1"/>
  <c r="Q449" i="1" s="1"/>
  <c r="R449" i="1" s="1"/>
  <c r="I449" i="1"/>
  <c r="K449" i="1" s="1"/>
  <c r="D449" i="1"/>
  <c r="N448" i="1"/>
  <c r="I448" i="1"/>
  <c r="D448" i="1"/>
  <c r="F448" i="1" s="1"/>
  <c r="N447" i="1"/>
  <c r="I447" i="1"/>
  <c r="K447" i="1" s="1"/>
  <c r="D447" i="1"/>
  <c r="E447" i="1" s="1"/>
  <c r="G447" i="1" s="1"/>
  <c r="H447" i="1" s="1"/>
  <c r="N446" i="1"/>
  <c r="P446" i="1" s="1"/>
  <c r="I446" i="1"/>
  <c r="D446" i="1"/>
  <c r="N445" i="1"/>
  <c r="O445" i="1" s="1"/>
  <c r="Q445" i="1" s="1"/>
  <c r="R445" i="1" s="1"/>
  <c r="I445" i="1"/>
  <c r="K445" i="1" s="1"/>
  <c r="D445" i="1"/>
  <c r="N444" i="1"/>
  <c r="I444" i="1"/>
  <c r="J444" i="1" s="1"/>
  <c r="L444" i="1" s="1"/>
  <c r="M444" i="1" s="1"/>
  <c r="D444" i="1"/>
  <c r="F444" i="1" s="1"/>
  <c r="N443" i="1"/>
  <c r="I443" i="1"/>
  <c r="K443" i="1" s="1"/>
  <c r="D443" i="1"/>
  <c r="E443" i="1" s="1"/>
  <c r="G443" i="1" s="1"/>
  <c r="H443" i="1" s="1"/>
  <c r="N442" i="1"/>
  <c r="P442" i="1" s="1"/>
  <c r="I442" i="1"/>
  <c r="K442" i="1" s="1"/>
  <c r="D442" i="1"/>
  <c r="N441" i="1"/>
  <c r="I441" i="1"/>
  <c r="K441" i="1" s="1"/>
  <c r="D441" i="1"/>
  <c r="N440" i="1"/>
  <c r="I440" i="1"/>
  <c r="J440" i="1" s="1"/>
  <c r="L440" i="1" s="1"/>
  <c r="M440" i="1" s="1"/>
  <c r="D440" i="1"/>
  <c r="F440" i="1" s="1"/>
  <c r="N439" i="1"/>
  <c r="I439" i="1"/>
  <c r="K439" i="1" s="1"/>
  <c r="D439" i="1"/>
  <c r="E439" i="1" s="1"/>
  <c r="G439" i="1" s="1"/>
  <c r="H439" i="1" s="1"/>
  <c r="N438" i="1"/>
  <c r="I438" i="1"/>
  <c r="D438" i="1"/>
  <c r="F438" i="1" s="1"/>
  <c r="N437" i="1"/>
  <c r="O437" i="1" s="1"/>
  <c r="Q437" i="1" s="1"/>
  <c r="R437" i="1" s="1"/>
  <c r="I437" i="1"/>
  <c r="K437" i="1" s="1"/>
  <c r="D437" i="1"/>
  <c r="F437" i="1" s="1"/>
  <c r="N436" i="1"/>
  <c r="P436" i="1" s="1"/>
  <c r="I436" i="1"/>
  <c r="J436" i="1" s="1"/>
  <c r="L436" i="1" s="1"/>
  <c r="M436" i="1" s="1"/>
  <c r="D436" i="1"/>
  <c r="N435" i="1"/>
  <c r="I435" i="1"/>
  <c r="K435" i="1" s="1"/>
  <c r="D435" i="1"/>
  <c r="N434" i="1"/>
  <c r="P434" i="1" s="1"/>
  <c r="I434" i="1"/>
  <c r="K434" i="1" s="1"/>
  <c r="D434" i="1"/>
  <c r="F434" i="1" s="1"/>
  <c r="N433" i="1"/>
  <c r="I433" i="1"/>
  <c r="K433" i="1" s="1"/>
  <c r="D433" i="1"/>
  <c r="N432" i="1"/>
  <c r="O432" i="1" s="1"/>
  <c r="Q432" i="1" s="1"/>
  <c r="R432" i="1" s="1"/>
  <c r="I432" i="1"/>
  <c r="J432" i="1" s="1"/>
  <c r="L432" i="1" s="1"/>
  <c r="M432" i="1" s="1"/>
  <c r="D432" i="1"/>
  <c r="F432" i="1" s="1"/>
  <c r="N431" i="1"/>
  <c r="I431" i="1"/>
  <c r="K431" i="1" s="1"/>
  <c r="D431" i="1"/>
  <c r="E431" i="1" s="1"/>
  <c r="G431" i="1" s="1"/>
  <c r="H431" i="1" s="1"/>
  <c r="N430" i="1"/>
  <c r="P430" i="1" s="1"/>
  <c r="I430" i="1"/>
  <c r="D430" i="1"/>
  <c r="F430" i="1" s="1"/>
  <c r="N429" i="1"/>
  <c r="O429" i="1" s="1"/>
  <c r="Q429" i="1" s="1"/>
  <c r="R429" i="1" s="1"/>
  <c r="I429" i="1"/>
  <c r="K429" i="1" s="1"/>
  <c r="D429" i="1"/>
  <c r="F429" i="1" s="1"/>
  <c r="N428" i="1"/>
  <c r="I428" i="1"/>
  <c r="J428" i="1" s="1"/>
  <c r="L428" i="1" s="1"/>
  <c r="M428" i="1" s="1"/>
  <c r="D428" i="1"/>
  <c r="F428" i="1" s="1"/>
  <c r="N427" i="1"/>
  <c r="I427" i="1"/>
  <c r="J427" i="1" s="1"/>
  <c r="L427" i="1" s="1"/>
  <c r="M427" i="1" s="1"/>
  <c r="D427" i="1"/>
  <c r="E427" i="1" s="1"/>
  <c r="G427" i="1" s="1"/>
  <c r="H427" i="1" s="1"/>
  <c r="N426" i="1"/>
  <c r="P426" i="1" s="1"/>
  <c r="I426" i="1"/>
  <c r="J426" i="1" s="1"/>
  <c r="L426" i="1" s="1"/>
  <c r="M426" i="1" s="1"/>
  <c r="D426" i="1"/>
  <c r="F426" i="1" s="1"/>
  <c r="N425" i="1"/>
  <c r="O425" i="1" s="1"/>
  <c r="Q425" i="1" s="1"/>
  <c r="R425" i="1" s="1"/>
  <c r="I425" i="1"/>
  <c r="K425" i="1" s="1"/>
  <c r="D425" i="1"/>
  <c r="N424" i="1"/>
  <c r="P424" i="1" s="1"/>
  <c r="I424" i="1"/>
  <c r="J424" i="1" s="1"/>
  <c r="L424" i="1" s="1"/>
  <c r="M424" i="1" s="1"/>
  <c r="D424" i="1"/>
  <c r="F424" i="1" s="1"/>
  <c r="N423" i="1"/>
  <c r="I423" i="1"/>
  <c r="K423" i="1" s="1"/>
  <c r="D423" i="1"/>
  <c r="E423" i="1" s="1"/>
  <c r="G423" i="1" s="1"/>
  <c r="H423" i="1" s="1"/>
  <c r="N422" i="1"/>
  <c r="P422" i="1" s="1"/>
  <c r="I422" i="1"/>
  <c r="D422" i="1"/>
  <c r="E422" i="1" s="1"/>
  <c r="G422" i="1" s="1"/>
  <c r="H422" i="1" s="1"/>
  <c r="N421" i="1"/>
  <c r="I421" i="1"/>
  <c r="K421" i="1" s="1"/>
  <c r="D421" i="1"/>
  <c r="F421" i="1" s="1"/>
  <c r="N420" i="1"/>
  <c r="I420" i="1"/>
  <c r="J420" i="1" s="1"/>
  <c r="L420" i="1" s="1"/>
  <c r="M420" i="1" s="1"/>
  <c r="D420" i="1"/>
  <c r="N419" i="1"/>
  <c r="I419" i="1"/>
  <c r="D419" i="1"/>
  <c r="E419" i="1" s="1"/>
  <c r="G419" i="1" s="1"/>
  <c r="H419" i="1" s="1"/>
  <c r="N418" i="1"/>
  <c r="P418" i="1" s="1"/>
  <c r="I418" i="1"/>
  <c r="D418" i="1"/>
  <c r="E418" i="1" s="1"/>
  <c r="G418" i="1" s="1"/>
  <c r="H418" i="1" s="1"/>
  <c r="N417" i="1"/>
  <c r="O417" i="1" s="1"/>
  <c r="Q417" i="1" s="1"/>
  <c r="R417" i="1" s="1"/>
  <c r="I417" i="1"/>
  <c r="K417" i="1" s="1"/>
  <c r="D417" i="1"/>
  <c r="N416" i="1"/>
  <c r="I416" i="1"/>
  <c r="J416" i="1" s="1"/>
  <c r="L416" i="1" s="1"/>
  <c r="M416" i="1" s="1"/>
  <c r="D416" i="1"/>
  <c r="F416" i="1" s="1"/>
  <c r="N415" i="1"/>
  <c r="O415" i="1" s="1"/>
  <c r="Q415" i="1" s="1"/>
  <c r="R415" i="1" s="1"/>
  <c r="I415" i="1"/>
  <c r="K415" i="1" s="1"/>
  <c r="D415" i="1"/>
  <c r="E415" i="1" s="1"/>
  <c r="G415" i="1" s="1"/>
  <c r="H415" i="1" s="1"/>
  <c r="N414" i="1"/>
  <c r="I414" i="1"/>
  <c r="D414" i="1"/>
  <c r="E414" i="1" s="1"/>
  <c r="G414" i="1" s="1"/>
  <c r="H414" i="1" s="1"/>
  <c r="N413" i="1"/>
  <c r="O413" i="1" s="1"/>
  <c r="Q413" i="1" s="1"/>
  <c r="R413" i="1" s="1"/>
  <c r="I413" i="1"/>
  <c r="K413" i="1" s="1"/>
  <c r="D413" i="1"/>
  <c r="F413" i="1" s="1"/>
  <c r="N412" i="1"/>
  <c r="P412" i="1" s="1"/>
  <c r="I412" i="1"/>
  <c r="D412" i="1"/>
  <c r="F412" i="1" s="1"/>
  <c r="N411" i="1"/>
  <c r="I411" i="1"/>
  <c r="J411" i="1" s="1"/>
  <c r="L411" i="1" s="1"/>
  <c r="M411" i="1" s="1"/>
  <c r="D411" i="1"/>
  <c r="E411" i="1" s="1"/>
  <c r="G411" i="1" s="1"/>
  <c r="H411" i="1" s="1"/>
  <c r="N410" i="1"/>
  <c r="P410" i="1" s="1"/>
  <c r="I410" i="1"/>
  <c r="K410" i="1" s="1"/>
  <c r="D410" i="1"/>
  <c r="E410" i="1" s="1"/>
  <c r="G410" i="1" s="1"/>
  <c r="H410" i="1" s="1"/>
  <c r="N409" i="1"/>
  <c r="I409" i="1"/>
  <c r="K409" i="1" s="1"/>
  <c r="D409" i="1"/>
  <c r="N408" i="1"/>
  <c r="O408" i="1" s="1"/>
  <c r="Q408" i="1" s="1"/>
  <c r="R408" i="1" s="1"/>
  <c r="I408" i="1"/>
  <c r="D408" i="1"/>
  <c r="F408" i="1" s="1"/>
  <c r="N407" i="1"/>
  <c r="I407" i="1"/>
  <c r="K407" i="1" s="1"/>
  <c r="D407" i="1"/>
  <c r="E407" i="1" s="1"/>
  <c r="G407" i="1" s="1"/>
  <c r="H407" i="1" s="1"/>
  <c r="N406" i="1"/>
  <c r="I406" i="1"/>
  <c r="D406" i="1"/>
  <c r="N405" i="1"/>
  <c r="O405" i="1" s="1"/>
  <c r="Q405" i="1" s="1"/>
  <c r="R405" i="1" s="1"/>
  <c r="I405" i="1"/>
  <c r="K405" i="1" s="1"/>
  <c r="D405" i="1"/>
  <c r="E405" i="1" s="1"/>
  <c r="G405" i="1" s="1"/>
  <c r="H405" i="1" s="1"/>
  <c r="N404" i="1"/>
  <c r="P404" i="1" s="1"/>
  <c r="I404" i="1"/>
  <c r="J404" i="1" s="1"/>
  <c r="L404" i="1" s="1"/>
  <c r="M404" i="1" s="1"/>
  <c r="D404" i="1"/>
  <c r="F404" i="1" s="1"/>
  <c r="N403" i="1"/>
  <c r="I403" i="1"/>
  <c r="K403" i="1" s="1"/>
  <c r="D403" i="1"/>
  <c r="E403" i="1" s="1"/>
  <c r="G403" i="1" s="1"/>
  <c r="H403" i="1" s="1"/>
  <c r="N402" i="1"/>
  <c r="P402" i="1" s="1"/>
  <c r="I402" i="1"/>
  <c r="K402" i="1" s="1"/>
  <c r="D402" i="1"/>
  <c r="F402" i="1" s="1"/>
  <c r="N401" i="1"/>
  <c r="O401" i="1" s="1"/>
  <c r="Q401" i="1" s="1"/>
  <c r="R401" i="1" s="1"/>
  <c r="I401" i="1"/>
  <c r="K401" i="1" s="1"/>
  <c r="D401" i="1"/>
  <c r="N400" i="1"/>
  <c r="P400" i="1" s="1"/>
  <c r="I400" i="1"/>
  <c r="J400" i="1" s="1"/>
  <c r="L400" i="1" s="1"/>
  <c r="M400" i="1" s="1"/>
  <c r="D400" i="1"/>
  <c r="F400" i="1" s="1"/>
  <c r="N399" i="1"/>
  <c r="I399" i="1"/>
  <c r="K399" i="1" s="1"/>
  <c r="D399" i="1"/>
  <c r="E399" i="1" s="1"/>
  <c r="G399" i="1" s="1"/>
  <c r="H399" i="1" s="1"/>
  <c r="N398" i="1"/>
  <c r="P398" i="1" s="1"/>
  <c r="I398" i="1"/>
  <c r="D398" i="1"/>
  <c r="E398" i="1" s="1"/>
  <c r="G398" i="1" s="1"/>
  <c r="H398" i="1" s="1"/>
  <c r="N397" i="1"/>
  <c r="O397" i="1" s="1"/>
  <c r="Q397" i="1" s="1"/>
  <c r="R397" i="1" s="1"/>
  <c r="I397" i="1"/>
  <c r="D397" i="1"/>
  <c r="F397" i="1" s="1"/>
  <c r="N396" i="1"/>
  <c r="I396" i="1"/>
  <c r="J396" i="1" s="1"/>
  <c r="L396" i="1" s="1"/>
  <c r="M396" i="1" s="1"/>
  <c r="D396" i="1"/>
  <c r="F396" i="1" s="1"/>
  <c r="N395" i="1"/>
  <c r="P395" i="1" s="1"/>
  <c r="I395" i="1"/>
  <c r="K395" i="1" s="1"/>
  <c r="D395" i="1"/>
  <c r="E395" i="1" s="1"/>
  <c r="G395" i="1" s="1"/>
  <c r="H395" i="1" s="1"/>
  <c r="N394" i="1"/>
  <c r="I394" i="1"/>
  <c r="K394" i="1" s="1"/>
  <c r="D394" i="1"/>
  <c r="F394" i="1" s="1"/>
  <c r="N393" i="1"/>
  <c r="O393" i="1" s="1"/>
  <c r="Q393" i="1" s="1"/>
  <c r="R393" i="1" s="1"/>
  <c r="I393" i="1"/>
  <c r="K393" i="1" s="1"/>
  <c r="D393" i="1"/>
  <c r="F393" i="1" s="1"/>
  <c r="N392" i="1"/>
  <c r="P392" i="1" s="1"/>
  <c r="I392" i="1"/>
  <c r="J392" i="1" s="1"/>
  <c r="L392" i="1" s="1"/>
  <c r="M392" i="1" s="1"/>
  <c r="D392" i="1"/>
  <c r="F392" i="1" s="1"/>
  <c r="N391" i="1"/>
  <c r="P391" i="1" s="1"/>
  <c r="I391" i="1"/>
  <c r="K391" i="1" s="1"/>
  <c r="D391" i="1"/>
  <c r="E391" i="1" s="1"/>
  <c r="G391" i="1" s="1"/>
  <c r="H391" i="1" s="1"/>
  <c r="N390" i="1"/>
  <c r="P390" i="1" s="1"/>
  <c r="I390" i="1"/>
  <c r="K390" i="1" s="1"/>
  <c r="D390" i="1"/>
  <c r="E390" i="1" s="1"/>
  <c r="G390" i="1" s="1"/>
  <c r="H390" i="1" s="1"/>
  <c r="N389" i="1"/>
  <c r="I389" i="1"/>
  <c r="J389" i="1" s="1"/>
  <c r="L389" i="1" s="1"/>
  <c r="M389" i="1" s="1"/>
  <c r="D389" i="1"/>
  <c r="N388" i="1"/>
  <c r="P388" i="1" s="1"/>
  <c r="I388" i="1"/>
  <c r="J388" i="1" s="1"/>
  <c r="L388" i="1" s="1"/>
  <c r="M388" i="1" s="1"/>
  <c r="D388" i="1"/>
  <c r="N387" i="1"/>
  <c r="O387" i="1" s="1"/>
  <c r="Q387" i="1" s="1"/>
  <c r="R387" i="1" s="1"/>
  <c r="I387" i="1"/>
  <c r="D387" i="1"/>
  <c r="F387" i="1" s="1"/>
  <c r="N386" i="1"/>
  <c r="O386" i="1" s="1"/>
  <c r="Q386" i="1" s="1"/>
  <c r="R386" i="1" s="1"/>
  <c r="I386" i="1"/>
  <c r="D386" i="1"/>
  <c r="F386" i="1" s="1"/>
  <c r="N385" i="1"/>
  <c r="O385" i="1" s="1"/>
  <c r="Q385" i="1" s="1"/>
  <c r="R385" i="1" s="1"/>
  <c r="I385" i="1"/>
  <c r="D385" i="1"/>
  <c r="E385" i="1" s="1"/>
  <c r="G385" i="1" s="1"/>
  <c r="H385" i="1" s="1"/>
  <c r="N384" i="1"/>
  <c r="I384" i="1"/>
  <c r="K384" i="1" s="1"/>
  <c r="D384" i="1"/>
  <c r="F384" i="1" s="1"/>
  <c r="N383" i="1"/>
  <c r="I383" i="1"/>
  <c r="K383" i="1" s="1"/>
  <c r="D383" i="1"/>
  <c r="E383" i="1" s="1"/>
  <c r="G383" i="1" s="1"/>
  <c r="H383" i="1" s="1"/>
  <c r="N382" i="1"/>
  <c r="I382" i="1"/>
  <c r="J382" i="1" s="1"/>
  <c r="L382" i="1" s="1"/>
  <c r="M382" i="1" s="1"/>
  <c r="D382" i="1"/>
  <c r="N381" i="1"/>
  <c r="P381" i="1" s="1"/>
  <c r="I381" i="1"/>
  <c r="D381" i="1"/>
  <c r="N380" i="1"/>
  <c r="P380" i="1" s="1"/>
  <c r="I380" i="1"/>
  <c r="D380" i="1"/>
  <c r="F380" i="1" s="1"/>
  <c r="N379" i="1"/>
  <c r="I379" i="1"/>
  <c r="K379" i="1" s="1"/>
  <c r="D379" i="1"/>
  <c r="F379" i="1" s="1"/>
  <c r="N378" i="1"/>
  <c r="P378" i="1" s="1"/>
  <c r="I378" i="1"/>
  <c r="D378" i="1"/>
  <c r="F378" i="1" s="1"/>
  <c r="N377" i="1"/>
  <c r="O377" i="1" s="1"/>
  <c r="Q377" i="1" s="1"/>
  <c r="R377" i="1" s="1"/>
  <c r="I377" i="1"/>
  <c r="K377" i="1" s="1"/>
  <c r="D377" i="1"/>
  <c r="N376" i="1"/>
  <c r="P376" i="1" s="1"/>
  <c r="I376" i="1"/>
  <c r="K376" i="1" s="1"/>
  <c r="D376" i="1"/>
  <c r="F376" i="1" s="1"/>
  <c r="N375" i="1"/>
  <c r="I375" i="1"/>
  <c r="K375" i="1" s="1"/>
  <c r="D375" i="1"/>
  <c r="E375" i="1" s="1"/>
  <c r="G375" i="1" s="1"/>
  <c r="H375" i="1" s="1"/>
  <c r="N374" i="1"/>
  <c r="O374" i="1" s="1"/>
  <c r="Q374" i="1" s="1"/>
  <c r="R374" i="1" s="1"/>
  <c r="I374" i="1"/>
  <c r="K374" i="1" s="1"/>
  <c r="D374" i="1"/>
  <c r="E374" i="1" s="1"/>
  <c r="G374" i="1" s="1"/>
  <c r="H374" i="1" s="1"/>
  <c r="N373" i="1"/>
  <c r="P373" i="1" s="1"/>
  <c r="I373" i="1"/>
  <c r="K373" i="1" s="1"/>
  <c r="D373" i="1"/>
  <c r="N372" i="1"/>
  <c r="P372" i="1" s="1"/>
  <c r="I372" i="1"/>
  <c r="J372" i="1" s="1"/>
  <c r="L372" i="1" s="1"/>
  <c r="M372" i="1" s="1"/>
  <c r="D372" i="1"/>
  <c r="F372" i="1" s="1"/>
  <c r="N371" i="1"/>
  <c r="O371" i="1" s="1"/>
  <c r="Q371" i="1" s="1"/>
  <c r="R371" i="1" s="1"/>
  <c r="I371" i="1"/>
  <c r="J371" i="1" s="1"/>
  <c r="L371" i="1" s="1"/>
  <c r="M371" i="1" s="1"/>
  <c r="D371" i="1"/>
  <c r="F371" i="1" s="1"/>
  <c r="N370" i="1"/>
  <c r="O370" i="1" s="1"/>
  <c r="Q370" i="1" s="1"/>
  <c r="R370" i="1" s="1"/>
  <c r="I370" i="1"/>
  <c r="D370" i="1"/>
  <c r="F370" i="1" s="1"/>
  <c r="N369" i="1"/>
  <c r="O369" i="1" s="1"/>
  <c r="Q369" i="1" s="1"/>
  <c r="R369" i="1" s="1"/>
  <c r="I369" i="1"/>
  <c r="J369" i="1" s="1"/>
  <c r="L369" i="1" s="1"/>
  <c r="M369" i="1" s="1"/>
  <c r="D369" i="1"/>
  <c r="F369" i="1" s="1"/>
  <c r="N368" i="1"/>
  <c r="P368" i="1" s="1"/>
  <c r="I368" i="1"/>
  <c r="K368" i="1" s="1"/>
  <c r="D368" i="1"/>
  <c r="E368" i="1" s="1"/>
  <c r="G368" i="1" s="1"/>
  <c r="H368" i="1" s="1"/>
  <c r="N367" i="1"/>
  <c r="I367" i="1"/>
  <c r="K367" i="1" s="1"/>
  <c r="D367" i="1"/>
  <c r="E367" i="1" s="1"/>
  <c r="G367" i="1" s="1"/>
  <c r="H367" i="1" s="1"/>
  <c r="N366" i="1"/>
  <c r="O366" i="1" s="1"/>
  <c r="Q366" i="1" s="1"/>
  <c r="R366" i="1" s="1"/>
  <c r="I366" i="1"/>
  <c r="D366" i="1"/>
  <c r="E366" i="1" s="1"/>
  <c r="G366" i="1" s="1"/>
  <c r="H366" i="1" s="1"/>
  <c r="N365" i="1"/>
  <c r="P365" i="1" s="1"/>
  <c r="I365" i="1"/>
  <c r="D365" i="1"/>
  <c r="N364" i="1"/>
  <c r="P364" i="1" s="1"/>
  <c r="I364" i="1"/>
  <c r="J364" i="1" s="1"/>
  <c r="L364" i="1" s="1"/>
  <c r="M364" i="1" s="1"/>
  <c r="D364" i="1"/>
  <c r="E364" i="1" s="1"/>
  <c r="G364" i="1" s="1"/>
  <c r="H364" i="1" s="1"/>
  <c r="N363" i="1"/>
  <c r="P363" i="1" s="1"/>
  <c r="I363" i="1"/>
  <c r="K363" i="1" s="1"/>
  <c r="D363" i="1"/>
  <c r="F363" i="1" s="1"/>
  <c r="N362" i="1"/>
  <c r="O362" i="1" s="1"/>
  <c r="Q362" i="1" s="1"/>
  <c r="R362" i="1" s="1"/>
  <c r="I362" i="1"/>
  <c r="D362" i="1"/>
  <c r="F362" i="1" s="1"/>
  <c r="N361" i="1"/>
  <c r="O361" i="1" s="1"/>
  <c r="Q361" i="1" s="1"/>
  <c r="R361" i="1" s="1"/>
  <c r="I361" i="1"/>
  <c r="J361" i="1" s="1"/>
  <c r="L361" i="1" s="1"/>
  <c r="M361" i="1" s="1"/>
  <c r="D361" i="1"/>
  <c r="N360" i="1"/>
  <c r="O360" i="1" s="1"/>
  <c r="Q360" i="1" s="1"/>
  <c r="R360" i="1" s="1"/>
  <c r="I360" i="1"/>
  <c r="K360" i="1" s="1"/>
  <c r="D360" i="1"/>
  <c r="E360" i="1" s="1"/>
  <c r="G360" i="1" s="1"/>
  <c r="H360" i="1" s="1"/>
  <c r="N359" i="1"/>
  <c r="I359" i="1"/>
  <c r="K359" i="1" s="1"/>
  <c r="D359" i="1"/>
  <c r="E359" i="1" s="1"/>
  <c r="G359" i="1" s="1"/>
  <c r="H359" i="1" s="1"/>
  <c r="N358" i="1"/>
  <c r="O358" i="1" s="1"/>
  <c r="Q358" i="1" s="1"/>
  <c r="R358" i="1" s="1"/>
  <c r="I358" i="1"/>
  <c r="D358" i="1"/>
  <c r="F358" i="1" s="1"/>
  <c r="N357" i="1"/>
  <c r="P357" i="1" s="1"/>
  <c r="I357" i="1"/>
  <c r="D357" i="1"/>
  <c r="N356" i="1"/>
  <c r="P356" i="1" s="1"/>
  <c r="I356" i="1"/>
  <c r="J356" i="1" s="1"/>
  <c r="L356" i="1" s="1"/>
  <c r="M356" i="1" s="1"/>
  <c r="D356" i="1"/>
  <c r="E356" i="1" s="1"/>
  <c r="G356" i="1" s="1"/>
  <c r="H356" i="1" s="1"/>
  <c r="N355" i="1"/>
  <c r="O355" i="1" s="1"/>
  <c r="Q355" i="1" s="1"/>
  <c r="R355" i="1" s="1"/>
  <c r="I355" i="1"/>
  <c r="J355" i="1" s="1"/>
  <c r="L355" i="1" s="1"/>
  <c r="M355" i="1" s="1"/>
  <c r="D355" i="1"/>
  <c r="F355" i="1" s="1"/>
  <c r="N354" i="1"/>
  <c r="O354" i="1" s="1"/>
  <c r="Q354" i="1" s="1"/>
  <c r="R354" i="1" s="1"/>
  <c r="I354" i="1"/>
  <c r="D354" i="1"/>
  <c r="F354" i="1" s="1"/>
  <c r="N353" i="1"/>
  <c r="O353" i="1" s="1"/>
  <c r="Q353" i="1" s="1"/>
  <c r="R353" i="1" s="1"/>
  <c r="I353" i="1"/>
  <c r="J353" i="1" s="1"/>
  <c r="L353" i="1" s="1"/>
  <c r="M353" i="1" s="1"/>
  <c r="D353" i="1"/>
  <c r="N352" i="1"/>
  <c r="P352" i="1" s="1"/>
  <c r="I352" i="1"/>
  <c r="K352" i="1" s="1"/>
  <c r="D352" i="1"/>
  <c r="N351" i="1"/>
  <c r="I351" i="1"/>
  <c r="K351" i="1" s="1"/>
  <c r="D351" i="1"/>
  <c r="E351" i="1" s="1"/>
  <c r="G351" i="1" s="1"/>
  <c r="H351" i="1" s="1"/>
  <c r="N350" i="1"/>
  <c r="O350" i="1" s="1"/>
  <c r="Q350" i="1" s="1"/>
  <c r="R350" i="1" s="1"/>
  <c r="I350" i="1"/>
  <c r="D350" i="1"/>
  <c r="E350" i="1" s="1"/>
  <c r="G350" i="1" s="1"/>
  <c r="H350" i="1" s="1"/>
  <c r="N349" i="1"/>
  <c r="P349" i="1" s="1"/>
  <c r="I349" i="1"/>
  <c r="D349" i="1"/>
  <c r="N348" i="1"/>
  <c r="P348" i="1" s="1"/>
  <c r="I348" i="1"/>
  <c r="J348" i="1" s="1"/>
  <c r="L348" i="1" s="1"/>
  <c r="M348" i="1" s="1"/>
  <c r="D348" i="1"/>
  <c r="E348" i="1" s="1"/>
  <c r="G348" i="1" s="1"/>
  <c r="H348" i="1" s="1"/>
  <c r="N347" i="1"/>
  <c r="P347" i="1" s="1"/>
  <c r="I347" i="1"/>
  <c r="K347" i="1" s="1"/>
  <c r="D347" i="1"/>
  <c r="F347" i="1" s="1"/>
  <c r="N346" i="1"/>
  <c r="O346" i="1" s="1"/>
  <c r="Q346" i="1" s="1"/>
  <c r="R346" i="1" s="1"/>
  <c r="I346" i="1"/>
  <c r="D346" i="1"/>
  <c r="F346" i="1" s="1"/>
  <c r="N345" i="1"/>
  <c r="O345" i="1" s="1"/>
  <c r="Q345" i="1" s="1"/>
  <c r="R345" i="1" s="1"/>
  <c r="I345" i="1"/>
  <c r="J345" i="1" s="1"/>
  <c r="L345" i="1" s="1"/>
  <c r="M345" i="1" s="1"/>
  <c r="D345" i="1"/>
  <c r="F345" i="1" s="1"/>
  <c r="N344" i="1"/>
  <c r="O344" i="1" s="1"/>
  <c r="Q344" i="1" s="1"/>
  <c r="R344" i="1" s="1"/>
  <c r="I344" i="1"/>
  <c r="K344" i="1" s="1"/>
  <c r="D344" i="1"/>
  <c r="E344" i="1" s="1"/>
  <c r="G344" i="1" s="1"/>
  <c r="H344" i="1" s="1"/>
  <c r="N343" i="1"/>
  <c r="I343" i="1"/>
  <c r="K343" i="1" s="1"/>
  <c r="D343" i="1"/>
  <c r="E343" i="1" s="1"/>
  <c r="G343" i="1" s="1"/>
  <c r="H343" i="1" s="1"/>
  <c r="N342" i="1"/>
  <c r="O342" i="1" s="1"/>
  <c r="Q342" i="1" s="1"/>
  <c r="R342" i="1" s="1"/>
  <c r="I342" i="1"/>
  <c r="D342" i="1"/>
  <c r="F342" i="1" s="1"/>
  <c r="N341" i="1"/>
  <c r="P341" i="1" s="1"/>
  <c r="I341" i="1"/>
  <c r="D341" i="1"/>
  <c r="N340" i="1"/>
  <c r="P340" i="1" s="1"/>
  <c r="I340" i="1"/>
  <c r="J340" i="1" s="1"/>
  <c r="L340" i="1" s="1"/>
  <c r="M340" i="1" s="1"/>
  <c r="D340" i="1"/>
  <c r="E340" i="1" s="1"/>
  <c r="G340" i="1" s="1"/>
  <c r="H340" i="1" s="1"/>
  <c r="N339" i="1"/>
  <c r="O339" i="1" s="1"/>
  <c r="Q339" i="1" s="1"/>
  <c r="R339" i="1" s="1"/>
  <c r="I339" i="1"/>
  <c r="J339" i="1" s="1"/>
  <c r="L339" i="1" s="1"/>
  <c r="M339" i="1" s="1"/>
  <c r="D339" i="1"/>
  <c r="F339" i="1" s="1"/>
  <c r="N338" i="1"/>
  <c r="O338" i="1" s="1"/>
  <c r="Q338" i="1" s="1"/>
  <c r="R338" i="1" s="1"/>
  <c r="I338" i="1"/>
  <c r="D338" i="1"/>
  <c r="F338" i="1" s="1"/>
  <c r="N337" i="1"/>
  <c r="O337" i="1" s="1"/>
  <c r="Q337" i="1" s="1"/>
  <c r="R337" i="1" s="1"/>
  <c r="I337" i="1"/>
  <c r="J337" i="1" s="1"/>
  <c r="L337" i="1" s="1"/>
  <c r="M337" i="1" s="1"/>
  <c r="D337" i="1"/>
  <c r="N336" i="1"/>
  <c r="P336" i="1" s="1"/>
  <c r="I336" i="1"/>
  <c r="K336" i="1" s="1"/>
  <c r="D336" i="1"/>
  <c r="N335" i="1"/>
  <c r="I335" i="1"/>
  <c r="K335" i="1" s="1"/>
  <c r="D335" i="1"/>
  <c r="E335" i="1" s="1"/>
  <c r="G335" i="1" s="1"/>
  <c r="H335" i="1" s="1"/>
  <c r="N334" i="1"/>
  <c r="O334" i="1" s="1"/>
  <c r="Q334" i="1" s="1"/>
  <c r="R334" i="1" s="1"/>
  <c r="I334" i="1"/>
  <c r="D334" i="1"/>
  <c r="E334" i="1" s="1"/>
  <c r="G334" i="1" s="1"/>
  <c r="H334" i="1" s="1"/>
  <c r="N333" i="1"/>
  <c r="P333" i="1" s="1"/>
  <c r="I333" i="1"/>
  <c r="D333" i="1"/>
  <c r="N332" i="1"/>
  <c r="P332" i="1" s="1"/>
  <c r="I332" i="1"/>
  <c r="J332" i="1" s="1"/>
  <c r="L332" i="1" s="1"/>
  <c r="M332" i="1" s="1"/>
  <c r="D332" i="1"/>
  <c r="E332" i="1" s="1"/>
  <c r="G332" i="1" s="1"/>
  <c r="H332" i="1" s="1"/>
  <c r="N331" i="1"/>
  <c r="P331" i="1" s="1"/>
  <c r="I331" i="1"/>
  <c r="K331" i="1" s="1"/>
  <c r="D331" i="1"/>
  <c r="F331" i="1" s="1"/>
  <c r="N330" i="1"/>
  <c r="O330" i="1" s="1"/>
  <c r="Q330" i="1" s="1"/>
  <c r="R330" i="1" s="1"/>
  <c r="I330" i="1"/>
  <c r="D330" i="1"/>
  <c r="F330" i="1" s="1"/>
  <c r="N329" i="1"/>
  <c r="O329" i="1" s="1"/>
  <c r="Q329" i="1" s="1"/>
  <c r="R329" i="1" s="1"/>
  <c r="I329" i="1"/>
  <c r="J329" i="1" s="1"/>
  <c r="L329" i="1" s="1"/>
  <c r="M329" i="1" s="1"/>
  <c r="D329" i="1"/>
  <c r="N328" i="1"/>
  <c r="O328" i="1" s="1"/>
  <c r="Q328" i="1" s="1"/>
  <c r="R328" i="1" s="1"/>
  <c r="I328" i="1"/>
  <c r="K328" i="1" s="1"/>
  <c r="D328" i="1"/>
  <c r="N327" i="1"/>
  <c r="I327" i="1"/>
  <c r="K327" i="1" s="1"/>
  <c r="D327" i="1"/>
  <c r="E327" i="1" s="1"/>
  <c r="G327" i="1" s="1"/>
  <c r="H327" i="1" s="1"/>
  <c r="N326" i="1"/>
  <c r="O326" i="1" s="1"/>
  <c r="Q326" i="1" s="1"/>
  <c r="R326" i="1" s="1"/>
  <c r="I326" i="1"/>
  <c r="K326" i="1" s="1"/>
  <c r="D326" i="1"/>
  <c r="F326" i="1" s="1"/>
  <c r="N325" i="1"/>
  <c r="P325" i="1" s="1"/>
  <c r="I325" i="1"/>
  <c r="J325" i="1" s="1"/>
  <c r="L325" i="1" s="1"/>
  <c r="M325" i="1" s="1"/>
  <c r="D325" i="1"/>
  <c r="N324" i="1"/>
  <c r="P324" i="1" s="1"/>
  <c r="I324" i="1"/>
  <c r="J324" i="1" s="1"/>
  <c r="L324" i="1" s="1"/>
  <c r="M324" i="1" s="1"/>
  <c r="D324" i="1"/>
  <c r="E324" i="1" s="1"/>
  <c r="G324" i="1" s="1"/>
  <c r="H324" i="1" s="1"/>
  <c r="N323" i="1"/>
  <c r="I323" i="1"/>
  <c r="J323" i="1" s="1"/>
  <c r="L323" i="1" s="1"/>
  <c r="M323" i="1" s="1"/>
  <c r="D323" i="1"/>
  <c r="F323" i="1" s="1"/>
  <c r="N322" i="1"/>
  <c r="I322" i="1"/>
  <c r="D322" i="1"/>
  <c r="F322" i="1" s="1"/>
  <c r="N321" i="1"/>
  <c r="O321" i="1" s="1"/>
  <c r="Q321" i="1" s="1"/>
  <c r="R321" i="1" s="1"/>
  <c r="I321" i="1"/>
  <c r="J321" i="1" s="1"/>
  <c r="L321" i="1" s="1"/>
  <c r="M321" i="1" s="1"/>
  <c r="D321" i="1"/>
  <c r="F321" i="1" s="1"/>
  <c r="N320" i="1"/>
  <c r="P320" i="1" s="1"/>
  <c r="I320" i="1"/>
  <c r="K320" i="1" s="1"/>
  <c r="D320" i="1"/>
  <c r="E320" i="1" s="1"/>
  <c r="G320" i="1" s="1"/>
  <c r="H320" i="1" s="1"/>
  <c r="N319" i="1"/>
  <c r="I319" i="1"/>
  <c r="K319" i="1" s="1"/>
  <c r="D319" i="1"/>
  <c r="E319" i="1" s="1"/>
  <c r="G319" i="1" s="1"/>
  <c r="H319" i="1" s="1"/>
  <c r="N318" i="1"/>
  <c r="O318" i="1" s="1"/>
  <c r="Q318" i="1" s="1"/>
  <c r="R318" i="1" s="1"/>
  <c r="I318" i="1"/>
  <c r="D318" i="1"/>
  <c r="E318" i="1" s="1"/>
  <c r="G318" i="1" s="1"/>
  <c r="H318" i="1" s="1"/>
  <c r="N317" i="1"/>
  <c r="P317" i="1" s="1"/>
  <c r="I317" i="1"/>
  <c r="J317" i="1" s="1"/>
  <c r="L317" i="1" s="1"/>
  <c r="M317" i="1" s="1"/>
  <c r="D317" i="1"/>
  <c r="N316" i="1"/>
  <c r="P316" i="1" s="1"/>
  <c r="I316" i="1"/>
  <c r="J316" i="1" s="1"/>
  <c r="L316" i="1" s="1"/>
  <c r="M316" i="1" s="1"/>
  <c r="D316" i="1"/>
  <c r="E316" i="1" s="1"/>
  <c r="G316" i="1" s="1"/>
  <c r="H316" i="1" s="1"/>
  <c r="N315" i="1"/>
  <c r="I315" i="1"/>
  <c r="K315" i="1" s="1"/>
  <c r="D315" i="1"/>
  <c r="F315" i="1" s="1"/>
  <c r="N314" i="1"/>
  <c r="I314" i="1"/>
  <c r="D314" i="1"/>
  <c r="F314" i="1" s="1"/>
  <c r="N313" i="1"/>
  <c r="O313" i="1" s="1"/>
  <c r="Q313" i="1" s="1"/>
  <c r="R313" i="1" s="1"/>
  <c r="I313" i="1"/>
  <c r="K313" i="1" s="1"/>
  <c r="D313" i="1"/>
  <c r="F313" i="1" s="1"/>
  <c r="N312" i="1"/>
  <c r="P312" i="1" s="1"/>
  <c r="I312" i="1"/>
  <c r="D312" i="1"/>
  <c r="N311" i="1"/>
  <c r="I311" i="1"/>
  <c r="K311" i="1" s="1"/>
  <c r="D311" i="1"/>
  <c r="N310" i="1"/>
  <c r="P310" i="1" s="1"/>
  <c r="I310" i="1"/>
  <c r="D310" i="1"/>
  <c r="E310" i="1" s="1"/>
  <c r="G310" i="1" s="1"/>
  <c r="H310" i="1" s="1"/>
  <c r="N309" i="1"/>
  <c r="P309" i="1" s="1"/>
  <c r="I309" i="1"/>
  <c r="J309" i="1" s="1"/>
  <c r="L309" i="1" s="1"/>
  <c r="M309" i="1" s="1"/>
  <c r="D309" i="1"/>
  <c r="N308" i="1"/>
  <c r="P308" i="1" s="1"/>
  <c r="I308" i="1"/>
  <c r="J308" i="1" s="1"/>
  <c r="L308" i="1" s="1"/>
  <c r="M308" i="1" s="1"/>
  <c r="D308" i="1"/>
  <c r="F308" i="1" s="1"/>
  <c r="N307" i="1"/>
  <c r="O307" i="1" s="1"/>
  <c r="Q307" i="1" s="1"/>
  <c r="R307" i="1" s="1"/>
  <c r="I307" i="1"/>
  <c r="D307" i="1"/>
  <c r="F307" i="1" s="1"/>
  <c r="N306" i="1"/>
  <c r="P306" i="1" s="1"/>
  <c r="I306" i="1"/>
  <c r="D306" i="1"/>
  <c r="F306" i="1" s="1"/>
  <c r="N305" i="1"/>
  <c r="O305" i="1" s="1"/>
  <c r="Q305" i="1" s="1"/>
  <c r="R305" i="1" s="1"/>
  <c r="I305" i="1"/>
  <c r="K305" i="1" s="1"/>
  <c r="D305" i="1"/>
  <c r="E305" i="1" s="1"/>
  <c r="G305" i="1" s="1"/>
  <c r="H305" i="1" s="1"/>
  <c r="N304" i="1"/>
  <c r="O304" i="1" s="1"/>
  <c r="Q304" i="1" s="1"/>
  <c r="R304" i="1" s="1"/>
  <c r="I304" i="1"/>
  <c r="K304" i="1" s="1"/>
  <c r="D304" i="1"/>
  <c r="E304" i="1" s="1"/>
  <c r="G304" i="1" s="1"/>
  <c r="H304" i="1" s="1"/>
  <c r="N303" i="1"/>
  <c r="I303" i="1"/>
  <c r="K303" i="1" s="1"/>
  <c r="D303" i="1"/>
  <c r="E303" i="1" s="1"/>
  <c r="G303" i="1" s="1"/>
  <c r="H303" i="1" s="1"/>
  <c r="N302" i="1"/>
  <c r="P302" i="1" s="1"/>
  <c r="I302" i="1"/>
  <c r="J302" i="1" s="1"/>
  <c r="L302" i="1" s="1"/>
  <c r="M302" i="1" s="1"/>
  <c r="D302" i="1"/>
  <c r="F302" i="1" s="1"/>
  <c r="N301" i="1"/>
  <c r="P301" i="1" s="1"/>
  <c r="I301" i="1"/>
  <c r="K301" i="1" s="1"/>
  <c r="D301" i="1"/>
  <c r="N300" i="1"/>
  <c r="P300" i="1" s="1"/>
  <c r="I300" i="1"/>
  <c r="J300" i="1" s="1"/>
  <c r="L300" i="1" s="1"/>
  <c r="M300" i="1" s="1"/>
  <c r="D300" i="1"/>
  <c r="F300" i="1" s="1"/>
  <c r="N299" i="1"/>
  <c r="I299" i="1"/>
  <c r="J299" i="1" s="1"/>
  <c r="L299" i="1" s="1"/>
  <c r="M299" i="1" s="1"/>
  <c r="D299" i="1"/>
  <c r="F299" i="1" s="1"/>
  <c r="N298" i="1"/>
  <c r="P298" i="1" s="1"/>
  <c r="I298" i="1"/>
  <c r="D298" i="1"/>
  <c r="F298" i="1" s="1"/>
  <c r="N297" i="1"/>
  <c r="O297" i="1" s="1"/>
  <c r="Q297" i="1" s="1"/>
  <c r="R297" i="1" s="1"/>
  <c r="I297" i="1"/>
  <c r="K297" i="1" s="1"/>
  <c r="D297" i="1"/>
  <c r="E297" i="1" s="1"/>
  <c r="G297" i="1" s="1"/>
  <c r="H297" i="1" s="1"/>
  <c r="N296" i="1"/>
  <c r="I296" i="1"/>
  <c r="K296" i="1" s="1"/>
  <c r="D296" i="1"/>
  <c r="F296" i="1" s="1"/>
  <c r="N295" i="1"/>
  <c r="I295" i="1"/>
  <c r="K295" i="1" s="1"/>
  <c r="D295" i="1"/>
  <c r="E295" i="1" s="1"/>
  <c r="G295" i="1" s="1"/>
  <c r="H295" i="1" s="1"/>
  <c r="N294" i="1"/>
  <c r="P294" i="1" s="1"/>
  <c r="I294" i="1"/>
  <c r="D294" i="1"/>
  <c r="F294" i="1" s="1"/>
  <c r="N293" i="1"/>
  <c r="P293" i="1" s="1"/>
  <c r="I293" i="1"/>
  <c r="D293" i="1"/>
  <c r="N292" i="1"/>
  <c r="P292" i="1" s="1"/>
  <c r="I292" i="1"/>
  <c r="J292" i="1" s="1"/>
  <c r="L292" i="1" s="1"/>
  <c r="M292" i="1" s="1"/>
  <c r="D292" i="1"/>
  <c r="F292" i="1" s="1"/>
  <c r="N291" i="1"/>
  <c r="O291" i="1" s="1"/>
  <c r="Q291" i="1" s="1"/>
  <c r="R291" i="1" s="1"/>
  <c r="I291" i="1"/>
  <c r="K291" i="1" s="1"/>
  <c r="D291" i="1"/>
  <c r="F291" i="1" s="1"/>
  <c r="N290" i="1"/>
  <c r="P290" i="1" s="1"/>
  <c r="I290" i="1"/>
  <c r="D290" i="1"/>
  <c r="F290" i="1" s="1"/>
  <c r="N289" i="1"/>
  <c r="O289" i="1" s="1"/>
  <c r="Q289" i="1" s="1"/>
  <c r="R289" i="1" s="1"/>
  <c r="I289" i="1"/>
  <c r="K289" i="1" s="1"/>
  <c r="D289" i="1"/>
  <c r="E289" i="1" s="1"/>
  <c r="G289" i="1" s="1"/>
  <c r="H289" i="1" s="1"/>
  <c r="N288" i="1"/>
  <c r="P288" i="1" s="1"/>
  <c r="I288" i="1"/>
  <c r="K288" i="1" s="1"/>
  <c r="D288" i="1"/>
  <c r="F288" i="1" s="1"/>
  <c r="N287" i="1"/>
  <c r="I287" i="1"/>
  <c r="K287" i="1" s="1"/>
  <c r="D287" i="1"/>
  <c r="E287" i="1" s="1"/>
  <c r="G287" i="1" s="1"/>
  <c r="H287" i="1" s="1"/>
  <c r="N286" i="1"/>
  <c r="P286" i="1" s="1"/>
  <c r="I286" i="1"/>
  <c r="J286" i="1" s="1"/>
  <c r="L286" i="1" s="1"/>
  <c r="M286" i="1" s="1"/>
  <c r="D286" i="1"/>
  <c r="N285" i="1"/>
  <c r="P285" i="1" s="1"/>
  <c r="I285" i="1"/>
  <c r="D285" i="1"/>
  <c r="N284" i="1"/>
  <c r="P284" i="1" s="1"/>
  <c r="I284" i="1"/>
  <c r="D284" i="1"/>
  <c r="F284" i="1" s="1"/>
  <c r="N283" i="1"/>
  <c r="O283" i="1" s="1"/>
  <c r="Q283" i="1" s="1"/>
  <c r="R283" i="1" s="1"/>
  <c r="I283" i="1"/>
  <c r="D283" i="1"/>
  <c r="F283" i="1" s="1"/>
  <c r="N282" i="1"/>
  <c r="I282" i="1"/>
  <c r="D282" i="1"/>
  <c r="F282" i="1" s="1"/>
  <c r="N281" i="1"/>
  <c r="O281" i="1" s="1"/>
  <c r="Q281" i="1" s="1"/>
  <c r="R281" i="1" s="1"/>
  <c r="I281" i="1"/>
  <c r="K281" i="1" s="1"/>
  <c r="D281" i="1"/>
  <c r="E281" i="1" s="1"/>
  <c r="G281" i="1" s="1"/>
  <c r="H281" i="1" s="1"/>
  <c r="N280" i="1"/>
  <c r="I280" i="1"/>
  <c r="K280" i="1" s="1"/>
  <c r="D280" i="1"/>
  <c r="E280" i="1" s="1"/>
  <c r="G280" i="1" s="1"/>
  <c r="H280" i="1" s="1"/>
  <c r="N279" i="1"/>
  <c r="I279" i="1"/>
  <c r="K279" i="1" s="1"/>
  <c r="D279" i="1"/>
  <c r="E279" i="1" s="1"/>
  <c r="G279" i="1" s="1"/>
  <c r="H279" i="1" s="1"/>
  <c r="N278" i="1"/>
  <c r="P278" i="1" s="1"/>
  <c r="I278" i="1"/>
  <c r="J278" i="1" s="1"/>
  <c r="L278" i="1" s="1"/>
  <c r="M278" i="1" s="1"/>
  <c r="D278" i="1"/>
  <c r="E278" i="1" s="1"/>
  <c r="G278" i="1" s="1"/>
  <c r="H278" i="1" s="1"/>
  <c r="N277" i="1"/>
  <c r="P277" i="1" s="1"/>
  <c r="I277" i="1"/>
  <c r="J277" i="1" s="1"/>
  <c r="L277" i="1" s="1"/>
  <c r="M277" i="1" s="1"/>
  <c r="D277" i="1"/>
  <c r="N276" i="1"/>
  <c r="P276" i="1" s="1"/>
  <c r="I276" i="1"/>
  <c r="K276" i="1" s="1"/>
  <c r="D276" i="1"/>
  <c r="F276" i="1" s="1"/>
  <c r="N275" i="1"/>
  <c r="O275" i="1" s="1"/>
  <c r="Q275" i="1" s="1"/>
  <c r="R275" i="1" s="1"/>
  <c r="I275" i="1"/>
  <c r="D275" i="1"/>
  <c r="F275" i="1" s="1"/>
  <c r="N274" i="1"/>
  <c r="I274" i="1"/>
  <c r="D274" i="1"/>
  <c r="F274" i="1" s="1"/>
  <c r="N273" i="1"/>
  <c r="O273" i="1" s="1"/>
  <c r="Q273" i="1" s="1"/>
  <c r="R273" i="1" s="1"/>
  <c r="I273" i="1"/>
  <c r="K273" i="1" s="1"/>
  <c r="D273" i="1"/>
  <c r="E273" i="1" s="1"/>
  <c r="G273" i="1" s="1"/>
  <c r="H273" i="1" s="1"/>
  <c r="N272" i="1"/>
  <c r="I272" i="1"/>
  <c r="K272" i="1" s="1"/>
  <c r="D272" i="1"/>
  <c r="F272" i="1" s="1"/>
  <c r="N271" i="1"/>
  <c r="I271" i="1"/>
  <c r="K271" i="1" s="1"/>
  <c r="D271" i="1"/>
  <c r="E271" i="1" s="1"/>
  <c r="G271" i="1" s="1"/>
  <c r="H271" i="1" s="1"/>
  <c r="N270" i="1"/>
  <c r="P270" i="1" s="1"/>
  <c r="I270" i="1"/>
  <c r="J270" i="1" s="1"/>
  <c r="L270" i="1" s="1"/>
  <c r="M270" i="1" s="1"/>
  <c r="D270" i="1"/>
  <c r="F270" i="1" s="1"/>
  <c r="N269" i="1"/>
  <c r="I269" i="1"/>
  <c r="D269" i="1"/>
  <c r="N268" i="1"/>
  <c r="P268" i="1" s="1"/>
  <c r="I268" i="1"/>
  <c r="D268" i="1"/>
  <c r="F268" i="1" s="1"/>
  <c r="N267" i="1"/>
  <c r="I267" i="1"/>
  <c r="J267" i="1" s="1"/>
  <c r="L267" i="1" s="1"/>
  <c r="M267" i="1" s="1"/>
  <c r="D267" i="1"/>
  <c r="F267" i="1" s="1"/>
  <c r="N266" i="1"/>
  <c r="P266" i="1" s="1"/>
  <c r="I266" i="1"/>
  <c r="D266" i="1"/>
  <c r="F266" i="1" s="1"/>
  <c r="N265" i="1"/>
  <c r="O265" i="1" s="1"/>
  <c r="Q265" i="1" s="1"/>
  <c r="R265" i="1" s="1"/>
  <c r="I265" i="1"/>
  <c r="K265" i="1" s="1"/>
  <c r="D265" i="1"/>
  <c r="N264" i="1"/>
  <c r="P264" i="1" s="1"/>
  <c r="I264" i="1"/>
  <c r="K264" i="1" s="1"/>
  <c r="D264" i="1"/>
  <c r="N263" i="1"/>
  <c r="I263" i="1"/>
  <c r="K263" i="1" s="1"/>
  <c r="D263" i="1"/>
  <c r="E263" i="1" s="1"/>
  <c r="G263" i="1" s="1"/>
  <c r="H263" i="1" s="1"/>
  <c r="N262" i="1"/>
  <c r="P262" i="1" s="1"/>
  <c r="I262" i="1"/>
  <c r="K262" i="1" s="1"/>
  <c r="D262" i="1"/>
  <c r="N261" i="1"/>
  <c r="P261" i="1" s="1"/>
  <c r="I261" i="1"/>
  <c r="D261" i="1"/>
  <c r="N260" i="1"/>
  <c r="P260" i="1" s="1"/>
  <c r="I260" i="1"/>
  <c r="K260" i="1" s="1"/>
  <c r="D260" i="1"/>
  <c r="F260" i="1" s="1"/>
  <c r="N259" i="1"/>
  <c r="O259" i="1" s="1"/>
  <c r="Q259" i="1" s="1"/>
  <c r="R259" i="1" s="1"/>
  <c r="I259" i="1"/>
  <c r="K259" i="1" s="1"/>
  <c r="D259" i="1"/>
  <c r="F259" i="1" s="1"/>
  <c r="N258" i="1"/>
  <c r="O258" i="1" s="1"/>
  <c r="Q258" i="1" s="1"/>
  <c r="R258" i="1" s="1"/>
  <c r="I258" i="1"/>
  <c r="D258" i="1"/>
  <c r="F258" i="1" s="1"/>
  <c r="N257" i="1"/>
  <c r="I257" i="1"/>
  <c r="K257" i="1" s="1"/>
  <c r="D257" i="1"/>
  <c r="E257" i="1" s="1"/>
  <c r="G257" i="1" s="1"/>
  <c r="H257" i="1" s="1"/>
  <c r="N256" i="1"/>
  <c r="O256" i="1" s="1"/>
  <c r="Q256" i="1" s="1"/>
  <c r="R256" i="1" s="1"/>
  <c r="I256" i="1"/>
  <c r="K256" i="1" s="1"/>
  <c r="D256" i="1"/>
  <c r="N255" i="1"/>
  <c r="I255" i="1"/>
  <c r="K255" i="1" s="1"/>
  <c r="D255" i="1"/>
  <c r="N254" i="1"/>
  <c r="P254" i="1" s="1"/>
  <c r="I254" i="1"/>
  <c r="K254" i="1" s="1"/>
  <c r="D254" i="1"/>
  <c r="N253" i="1"/>
  <c r="P253" i="1" s="1"/>
  <c r="I253" i="1"/>
  <c r="D253" i="1"/>
  <c r="N252" i="1"/>
  <c r="P252" i="1" s="1"/>
  <c r="I252" i="1"/>
  <c r="D252" i="1"/>
  <c r="F252" i="1" s="1"/>
  <c r="N251" i="1"/>
  <c r="I251" i="1"/>
  <c r="K251" i="1" s="1"/>
  <c r="D251" i="1"/>
  <c r="F251" i="1" s="1"/>
  <c r="N250" i="1"/>
  <c r="O250" i="1" s="1"/>
  <c r="Q250" i="1" s="1"/>
  <c r="R250" i="1" s="1"/>
  <c r="I250" i="1"/>
  <c r="D250" i="1"/>
  <c r="F250" i="1" s="1"/>
  <c r="N249" i="1"/>
  <c r="O249" i="1" s="1"/>
  <c r="Q249" i="1" s="1"/>
  <c r="R249" i="1" s="1"/>
  <c r="I249" i="1"/>
  <c r="K249" i="1" s="1"/>
  <c r="D249" i="1"/>
  <c r="N248" i="1"/>
  <c r="I248" i="1"/>
  <c r="D248" i="1"/>
  <c r="E248" i="1" s="1"/>
  <c r="G248" i="1" s="1"/>
  <c r="H248" i="1" s="1"/>
  <c r="N247" i="1"/>
  <c r="I247" i="1"/>
  <c r="K247" i="1" s="1"/>
  <c r="D247" i="1"/>
  <c r="N246" i="1"/>
  <c r="P246" i="1" s="1"/>
  <c r="I246" i="1"/>
  <c r="J246" i="1" s="1"/>
  <c r="L246" i="1" s="1"/>
  <c r="M246" i="1" s="1"/>
  <c r="D246" i="1"/>
  <c r="N245" i="1"/>
  <c r="P245" i="1" s="1"/>
  <c r="I245" i="1"/>
  <c r="K245" i="1" s="1"/>
  <c r="D245" i="1"/>
  <c r="N244" i="1"/>
  <c r="P244" i="1" s="1"/>
  <c r="I244" i="1"/>
  <c r="J244" i="1" s="1"/>
  <c r="L244" i="1" s="1"/>
  <c r="M244" i="1" s="1"/>
  <c r="D244" i="1"/>
  <c r="F244" i="1" s="1"/>
  <c r="N243" i="1"/>
  <c r="I243" i="1"/>
  <c r="K243" i="1" s="1"/>
  <c r="D243" i="1"/>
  <c r="N242" i="1"/>
  <c r="I242" i="1"/>
  <c r="D242" i="1"/>
  <c r="F242" i="1" s="1"/>
  <c r="N241" i="1"/>
  <c r="O241" i="1" s="1"/>
  <c r="Q241" i="1" s="1"/>
  <c r="R241" i="1" s="1"/>
  <c r="I241" i="1"/>
  <c r="K241" i="1" s="1"/>
  <c r="D241" i="1"/>
  <c r="N240" i="1"/>
  <c r="O240" i="1" s="1"/>
  <c r="Q240" i="1" s="1"/>
  <c r="R240" i="1" s="1"/>
  <c r="I240" i="1"/>
  <c r="K240" i="1" s="1"/>
  <c r="D240" i="1"/>
  <c r="N239" i="1"/>
  <c r="I239" i="1"/>
  <c r="K239" i="1" s="1"/>
  <c r="D239" i="1"/>
  <c r="F239" i="1" s="1"/>
  <c r="N238" i="1"/>
  <c r="P238" i="1" s="1"/>
  <c r="I238" i="1"/>
  <c r="J238" i="1" s="1"/>
  <c r="L238" i="1" s="1"/>
  <c r="M238" i="1" s="1"/>
  <c r="D238" i="1"/>
  <c r="F238" i="1" s="1"/>
  <c r="N237" i="1"/>
  <c r="P237" i="1" s="1"/>
  <c r="I237" i="1"/>
  <c r="J237" i="1" s="1"/>
  <c r="L237" i="1" s="1"/>
  <c r="M237" i="1" s="1"/>
  <c r="D237" i="1"/>
  <c r="N236" i="1"/>
  <c r="P236" i="1" s="1"/>
  <c r="I236" i="1"/>
  <c r="K236" i="1" s="1"/>
  <c r="D236" i="1"/>
  <c r="F236" i="1" s="1"/>
  <c r="N235" i="1"/>
  <c r="O235" i="1" s="1"/>
  <c r="Q235" i="1" s="1"/>
  <c r="R235" i="1" s="1"/>
  <c r="I235" i="1"/>
  <c r="J235" i="1" s="1"/>
  <c r="L235" i="1" s="1"/>
  <c r="M235" i="1" s="1"/>
  <c r="D235" i="1"/>
  <c r="F235" i="1" s="1"/>
  <c r="N234" i="1"/>
  <c r="I234" i="1"/>
  <c r="D234" i="1"/>
  <c r="F234" i="1" s="1"/>
  <c r="N233" i="1"/>
  <c r="I233" i="1"/>
  <c r="K233" i="1" s="1"/>
  <c r="D233" i="1"/>
  <c r="F233" i="1" s="1"/>
  <c r="N232" i="1"/>
  <c r="P232" i="1" s="1"/>
  <c r="I232" i="1"/>
  <c r="K232" i="1" s="1"/>
  <c r="D232" i="1"/>
  <c r="F232" i="1" s="1"/>
  <c r="N231" i="1"/>
  <c r="I231" i="1"/>
  <c r="K231" i="1" s="1"/>
  <c r="D231" i="1"/>
  <c r="E231" i="1" s="1"/>
  <c r="G231" i="1" s="1"/>
  <c r="H231" i="1" s="1"/>
  <c r="N230" i="1"/>
  <c r="P230" i="1" s="1"/>
  <c r="I230" i="1"/>
  <c r="D230" i="1"/>
  <c r="F230" i="1" s="1"/>
  <c r="N229" i="1"/>
  <c r="P229" i="1" s="1"/>
  <c r="I229" i="1"/>
  <c r="J229" i="1" s="1"/>
  <c r="L229" i="1" s="1"/>
  <c r="M229" i="1" s="1"/>
  <c r="D229" i="1"/>
  <c r="N228" i="1"/>
  <c r="P228" i="1" s="1"/>
  <c r="I228" i="1"/>
  <c r="D228" i="1"/>
  <c r="F228" i="1" s="1"/>
  <c r="N227" i="1"/>
  <c r="I227" i="1"/>
  <c r="D227" i="1"/>
  <c r="N226" i="1"/>
  <c r="O226" i="1" s="1"/>
  <c r="Q226" i="1" s="1"/>
  <c r="R226" i="1" s="1"/>
  <c r="I226" i="1"/>
  <c r="D226" i="1"/>
  <c r="F226" i="1" s="1"/>
  <c r="N225" i="1"/>
  <c r="P225" i="1" s="1"/>
  <c r="I225" i="1"/>
  <c r="K225" i="1" s="1"/>
  <c r="D225" i="1"/>
  <c r="E225" i="1" s="1"/>
  <c r="G225" i="1" s="1"/>
  <c r="H225" i="1" s="1"/>
  <c r="N224" i="1"/>
  <c r="I224" i="1"/>
  <c r="K224" i="1" s="1"/>
  <c r="D224" i="1"/>
  <c r="N223" i="1"/>
  <c r="I223" i="1"/>
  <c r="K223" i="1" s="1"/>
  <c r="D223" i="1"/>
  <c r="N222" i="1"/>
  <c r="P222" i="1" s="1"/>
  <c r="I222" i="1"/>
  <c r="D222" i="1"/>
  <c r="N221" i="1"/>
  <c r="P221" i="1" s="1"/>
  <c r="I221" i="1"/>
  <c r="J221" i="1" s="1"/>
  <c r="L221" i="1" s="1"/>
  <c r="M221" i="1" s="1"/>
  <c r="D221" i="1"/>
  <c r="N220" i="1"/>
  <c r="P220" i="1" s="1"/>
  <c r="I220" i="1"/>
  <c r="J220" i="1" s="1"/>
  <c r="L220" i="1" s="1"/>
  <c r="M220" i="1" s="1"/>
  <c r="D220" i="1"/>
  <c r="F220" i="1" s="1"/>
  <c r="N219" i="1"/>
  <c r="I219" i="1"/>
  <c r="K219" i="1" s="1"/>
  <c r="D219" i="1"/>
  <c r="F219" i="1" s="1"/>
  <c r="N218" i="1"/>
  <c r="O218" i="1" s="1"/>
  <c r="Q218" i="1" s="1"/>
  <c r="R218" i="1" s="1"/>
  <c r="I218" i="1"/>
  <c r="D218" i="1"/>
  <c r="F218" i="1" s="1"/>
  <c r="N217" i="1"/>
  <c r="O217" i="1" s="1"/>
  <c r="Q217" i="1" s="1"/>
  <c r="R217" i="1" s="1"/>
  <c r="I217" i="1"/>
  <c r="K217" i="1" s="1"/>
  <c r="D217" i="1"/>
  <c r="F217" i="1" s="1"/>
  <c r="N216" i="1"/>
  <c r="O216" i="1" s="1"/>
  <c r="Q216" i="1" s="1"/>
  <c r="R216" i="1" s="1"/>
  <c r="I216" i="1"/>
  <c r="D216" i="1"/>
  <c r="E216" i="1" s="1"/>
  <c r="G216" i="1" s="1"/>
  <c r="H216" i="1" s="1"/>
  <c r="N215" i="1"/>
  <c r="I215" i="1"/>
  <c r="K215" i="1" s="1"/>
  <c r="D215" i="1"/>
  <c r="E215" i="1" s="1"/>
  <c r="G215" i="1" s="1"/>
  <c r="H215" i="1" s="1"/>
  <c r="N214" i="1"/>
  <c r="P214" i="1" s="1"/>
  <c r="I214" i="1"/>
  <c r="J214" i="1" s="1"/>
  <c r="L214" i="1" s="1"/>
  <c r="M214" i="1" s="1"/>
  <c r="D214" i="1"/>
  <c r="E214" i="1" s="1"/>
  <c r="G214" i="1" s="1"/>
  <c r="H214" i="1" s="1"/>
  <c r="N213" i="1"/>
  <c r="I213" i="1"/>
  <c r="D213" i="1"/>
  <c r="N212" i="1"/>
  <c r="P212" i="1" s="1"/>
  <c r="I212" i="1"/>
  <c r="D212" i="1"/>
  <c r="F212" i="1" s="1"/>
  <c r="N211" i="1"/>
  <c r="O211" i="1" s="1"/>
  <c r="Q211" i="1" s="1"/>
  <c r="R211" i="1" s="1"/>
  <c r="I211" i="1"/>
  <c r="D211" i="1"/>
  <c r="F211" i="1" s="1"/>
  <c r="N210" i="1"/>
  <c r="I210" i="1"/>
  <c r="D210" i="1"/>
  <c r="F210" i="1" s="1"/>
  <c r="N209" i="1"/>
  <c r="I209" i="1"/>
  <c r="K209" i="1" s="1"/>
  <c r="D209" i="1"/>
  <c r="E209" i="1" s="1"/>
  <c r="G209" i="1" s="1"/>
  <c r="H209" i="1" s="1"/>
  <c r="N208" i="1"/>
  <c r="I208" i="1"/>
  <c r="D208" i="1"/>
  <c r="N207" i="1"/>
  <c r="I207" i="1"/>
  <c r="K207" i="1" s="1"/>
  <c r="D207" i="1"/>
  <c r="F207" i="1" s="1"/>
  <c r="N206" i="1"/>
  <c r="P206" i="1" s="1"/>
  <c r="I206" i="1"/>
  <c r="K206" i="1" s="1"/>
  <c r="D206" i="1"/>
  <c r="F206" i="1" s="1"/>
  <c r="N205" i="1"/>
  <c r="P205" i="1" s="1"/>
  <c r="I205" i="1"/>
  <c r="J205" i="1" s="1"/>
  <c r="L205" i="1" s="1"/>
  <c r="M205" i="1" s="1"/>
  <c r="D205" i="1"/>
  <c r="N204" i="1"/>
  <c r="P204" i="1" s="1"/>
  <c r="I204" i="1"/>
  <c r="J204" i="1" s="1"/>
  <c r="L204" i="1" s="1"/>
  <c r="M204" i="1" s="1"/>
  <c r="D204" i="1"/>
  <c r="F204" i="1" s="1"/>
  <c r="N203" i="1"/>
  <c r="P203" i="1" s="1"/>
  <c r="I203" i="1"/>
  <c r="K203" i="1" s="1"/>
  <c r="D203" i="1"/>
  <c r="N202" i="1"/>
  <c r="P202" i="1" s="1"/>
  <c r="I202" i="1"/>
  <c r="D202" i="1"/>
  <c r="F202" i="1" s="1"/>
  <c r="N201" i="1"/>
  <c r="O201" i="1" s="1"/>
  <c r="Q201" i="1" s="1"/>
  <c r="R201" i="1" s="1"/>
  <c r="I201" i="1"/>
  <c r="D201" i="1"/>
  <c r="E201" i="1" s="1"/>
  <c r="G201" i="1" s="1"/>
  <c r="H201" i="1" s="1"/>
  <c r="N200" i="1"/>
  <c r="I200" i="1"/>
  <c r="K200" i="1" s="1"/>
  <c r="D200" i="1"/>
  <c r="F200" i="1" s="1"/>
  <c r="N199" i="1"/>
  <c r="P199" i="1" s="1"/>
  <c r="I199" i="1"/>
  <c r="D199" i="1"/>
  <c r="F199" i="1" s="1"/>
  <c r="N198" i="1"/>
  <c r="O198" i="1" s="1"/>
  <c r="Q198" i="1" s="1"/>
  <c r="R198" i="1" s="1"/>
  <c r="I198" i="1"/>
  <c r="D198" i="1"/>
  <c r="N197" i="1"/>
  <c r="I197" i="1"/>
  <c r="D197" i="1"/>
  <c r="F197" i="1" s="1"/>
  <c r="N196" i="1"/>
  <c r="I196" i="1"/>
  <c r="J196" i="1" s="1"/>
  <c r="L196" i="1" s="1"/>
  <c r="M196" i="1" s="1"/>
  <c r="D196" i="1"/>
  <c r="E196" i="1" s="1"/>
  <c r="G196" i="1" s="1"/>
  <c r="H196" i="1" s="1"/>
  <c r="N195" i="1"/>
  <c r="I195" i="1"/>
  <c r="D195" i="1"/>
  <c r="N194" i="1"/>
  <c r="I194" i="1"/>
  <c r="D194" i="1"/>
  <c r="E194" i="1" s="1"/>
  <c r="G194" i="1" s="1"/>
  <c r="H194" i="1" s="1"/>
  <c r="N193" i="1"/>
  <c r="I193" i="1"/>
  <c r="J193" i="1" s="1"/>
  <c r="L193" i="1" s="1"/>
  <c r="M193" i="1" s="1"/>
  <c r="D193" i="1"/>
  <c r="E193" i="1" s="1"/>
  <c r="G193" i="1" s="1"/>
  <c r="H193" i="1" s="1"/>
  <c r="N192" i="1"/>
  <c r="P192" i="1" s="1"/>
  <c r="I192" i="1"/>
  <c r="K192" i="1" s="1"/>
  <c r="D192" i="1"/>
  <c r="F192" i="1" s="1"/>
  <c r="N191" i="1"/>
  <c r="P191" i="1" s="1"/>
  <c r="I191" i="1"/>
  <c r="J191" i="1" s="1"/>
  <c r="L191" i="1" s="1"/>
  <c r="M191" i="1" s="1"/>
  <c r="D191" i="1"/>
  <c r="N190" i="1"/>
  <c r="I190" i="1"/>
  <c r="J190" i="1" s="1"/>
  <c r="L190" i="1" s="1"/>
  <c r="M190" i="1" s="1"/>
  <c r="D190" i="1"/>
  <c r="F190" i="1" s="1"/>
  <c r="N189" i="1"/>
  <c r="I189" i="1"/>
  <c r="D189" i="1"/>
  <c r="N188" i="1"/>
  <c r="O188" i="1" s="1"/>
  <c r="Q188" i="1" s="1"/>
  <c r="R188" i="1" s="1"/>
  <c r="I188" i="1"/>
  <c r="D188" i="1"/>
  <c r="F188" i="1" s="1"/>
  <c r="N187" i="1"/>
  <c r="O187" i="1" s="1"/>
  <c r="Q187" i="1" s="1"/>
  <c r="R187" i="1" s="1"/>
  <c r="I187" i="1"/>
  <c r="D187" i="1"/>
  <c r="F187" i="1" s="1"/>
  <c r="N186" i="1"/>
  <c r="P186" i="1" s="1"/>
  <c r="I186" i="1"/>
  <c r="J186" i="1" s="1"/>
  <c r="L186" i="1" s="1"/>
  <c r="M186" i="1" s="1"/>
  <c r="D186" i="1"/>
  <c r="E186" i="1" s="1"/>
  <c r="G186" i="1" s="1"/>
  <c r="H186" i="1" s="1"/>
  <c r="N185" i="1"/>
  <c r="P185" i="1" s="1"/>
  <c r="I185" i="1"/>
  <c r="K185" i="1" s="1"/>
  <c r="D185" i="1"/>
  <c r="F185" i="1" s="1"/>
  <c r="N184" i="1"/>
  <c r="I184" i="1"/>
  <c r="K184" i="1" s="1"/>
  <c r="D184" i="1"/>
  <c r="F184" i="1" s="1"/>
  <c r="N183" i="1"/>
  <c r="P183" i="1" s="1"/>
  <c r="I183" i="1"/>
  <c r="K183" i="1" s="1"/>
  <c r="D183" i="1"/>
  <c r="F183" i="1" s="1"/>
  <c r="N182" i="1"/>
  <c r="P182" i="1" s="1"/>
  <c r="I182" i="1"/>
  <c r="K182" i="1" s="1"/>
  <c r="D182" i="1"/>
  <c r="N181" i="1"/>
  <c r="I181" i="1"/>
  <c r="D181" i="1"/>
  <c r="N180" i="1"/>
  <c r="I180" i="1"/>
  <c r="D180" i="1"/>
  <c r="F180" i="1" s="1"/>
  <c r="N179" i="1"/>
  <c r="P179" i="1" s="1"/>
  <c r="I179" i="1"/>
  <c r="D179" i="1"/>
  <c r="N178" i="1"/>
  <c r="I178" i="1"/>
  <c r="D178" i="1"/>
  <c r="N177" i="1"/>
  <c r="O177" i="1" s="1"/>
  <c r="Q177" i="1" s="1"/>
  <c r="R177" i="1" s="1"/>
  <c r="I177" i="1"/>
  <c r="K177" i="1" s="1"/>
  <c r="D177" i="1"/>
  <c r="F177" i="1" s="1"/>
  <c r="N176" i="1"/>
  <c r="O176" i="1" s="1"/>
  <c r="Q176" i="1" s="1"/>
  <c r="R176" i="1" s="1"/>
  <c r="I176" i="1"/>
  <c r="D176" i="1"/>
  <c r="F176" i="1" s="1"/>
  <c r="N175" i="1"/>
  <c r="P175" i="1" s="1"/>
  <c r="I175" i="1"/>
  <c r="K175" i="1" s="1"/>
  <c r="D175" i="1"/>
  <c r="F175" i="1" s="1"/>
  <c r="N174" i="1"/>
  <c r="P174" i="1" s="1"/>
  <c r="I174" i="1"/>
  <c r="K174" i="1" s="1"/>
  <c r="D174" i="1"/>
  <c r="E174" i="1" s="1"/>
  <c r="G174" i="1" s="1"/>
  <c r="H174" i="1" s="1"/>
  <c r="N173" i="1"/>
  <c r="I173" i="1"/>
  <c r="K173" i="1" s="1"/>
  <c r="D173" i="1"/>
  <c r="F173" i="1" s="1"/>
  <c r="N172" i="1"/>
  <c r="P172" i="1" s="1"/>
  <c r="I172" i="1"/>
  <c r="J172" i="1" s="1"/>
  <c r="L172" i="1" s="1"/>
  <c r="M172" i="1" s="1"/>
  <c r="D172" i="1"/>
  <c r="F172" i="1" s="1"/>
  <c r="N171" i="1"/>
  <c r="P171" i="1" s="1"/>
  <c r="I171" i="1"/>
  <c r="J171" i="1" s="1"/>
  <c r="L171" i="1" s="1"/>
  <c r="M171" i="1" s="1"/>
  <c r="D171" i="1"/>
  <c r="N170" i="1"/>
  <c r="P170" i="1" s="1"/>
  <c r="I170" i="1"/>
  <c r="K170" i="1" s="1"/>
  <c r="D170" i="1"/>
  <c r="F170" i="1" s="1"/>
  <c r="N169" i="1"/>
  <c r="O169" i="1" s="1"/>
  <c r="Q169" i="1" s="1"/>
  <c r="R169" i="1" s="1"/>
  <c r="I169" i="1"/>
  <c r="K169" i="1" s="1"/>
  <c r="D169" i="1"/>
  <c r="F169" i="1" s="1"/>
  <c r="N168" i="1"/>
  <c r="O168" i="1" s="1"/>
  <c r="Q168" i="1" s="1"/>
  <c r="R168" i="1" s="1"/>
  <c r="I168" i="1"/>
  <c r="D168" i="1"/>
  <c r="F168" i="1" s="1"/>
  <c r="N167" i="1"/>
  <c r="P167" i="1" s="1"/>
  <c r="I167" i="1"/>
  <c r="K167" i="1" s="1"/>
  <c r="D167" i="1"/>
  <c r="F167" i="1" s="1"/>
  <c r="N166" i="1"/>
  <c r="P166" i="1" s="1"/>
  <c r="I166" i="1"/>
  <c r="K166" i="1" s="1"/>
  <c r="D166" i="1"/>
  <c r="E166" i="1" s="1"/>
  <c r="G166" i="1" s="1"/>
  <c r="H166" i="1" s="1"/>
  <c r="N165" i="1"/>
  <c r="I165" i="1"/>
  <c r="K165" i="1" s="1"/>
  <c r="D165" i="1"/>
  <c r="N164" i="1"/>
  <c r="P164" i="1" s="1"/>
  <c r="I164" i="1"/>
  <c r="K164" i="1" s="1"/>
  <c r="D164" i="1"/>
  <c r="F164" i="1" s="1"/>
  <c r="N163" i="1"/>
  <c r="P163" i="1" s="1"/>
  <c r="I163" i="1"/>
  <c r="J163" i="1" s="1"/>
  <c r="L163" i="1" s="1"/>
  <c r="M163" i="1" s="1"/>
  <c r="D163" i="1"/>
  <c r="E163" i="1" s="1"/>
  <c r="G163" i="1" s="1"/>
  <c r="H163" i="1" s="1"/>
  <c r="N162" i="1"/>
  <c r="O162" i="1" s="1"/>
  <c r="Q162" i="1" s="1"/>
  <c r="R162" i="1" s="1"/>
  <c r="I162" i="1"/>
  <c r="D162" i="1"/>
  <c r="N161" i="1"/>
  <c r="O161" i="1" s="1"/>
  <c r="Q161" i="1" s="1"/>
  <c r="R161" i="1" s="1"/>
  <c r="I161" i="1"/>
  <c r="K161" i="1" s="1"/>
  <c r="D161" i="1"/>
  <c r="F161" i="1" s="1"/>
  <c r="N160" i="1"/>
  <c r="P160" i="1" s="1"/>
  <c r="I160" i="1"/>
  <c r="D160" i="1"/>
  <c r="E160" i="1" s="1"/>
  <c r="G160" i="1" s="1"/>
  <c r="H160" i="1" s="1"/>
  <c r="N159" i="1"/>
  <c r="I159" i="1"/>
  <c r="D159" i="1"/>
  <c r="E159" i="1" s="1"/>
  <c r="G159" i="1" s="1"/>
  <c r="H159" i="1" s="1"/>
  <c r="N158" i="1"/>
  <c r="P158" i="1" s="1"/>
  <c r="I158" i="1"/>
  <c r="K158" i="1" s="1"/>
  <c r="D158" i="1"/>
  <c r="F158" i="1" s="1"/>
  <c r="N157" i="1"/>
  <c r="O157" i="1" s="1"/>
  <c r="Q157" i="1" s="1"/>
  <c r="R157" i="1" s="1"/>
  <c r="I157" i="1"/>
  <c r="J157" i="1" s="1"/>
  <c r="L157" i="1" s="1"/>
  <c r="M157" i="1" s="1"/>
  <c r="D157" i="1"/>
  <c r="N156" i="1"/>
  <c r="I156" i="1"/>
  <c r="J156" i="1" s="1"/>
  <c r="L156" i="1" s="1"/>
  <c r="M156" i="1" s="1"/>
  <c r="D156" i="1"/>
  <c r="F156" i="1" s="1"/>
  <c r="N155" i="1"/>
  <c r="P155" i="1" s="1"/>
  <c r="I155" i="1"/>
  <c r="K155" i="1" s="1"/>
  <c r="D155" i="1"/>
  <c r="E155" i="1" s="1"/>
  <c r="G155" i="1" s="1"/>
  <c r="H155" i="1" s="1"/>
  <c r="N154" i="1"/>
  <c r="O154" i="1" s="1"/>
  <c r="Q154" i="1" s="1"/>
  <c r="R154" i="1" s="1"/>
  <c r="I154" i="1"/>
  <c r="K154" i="1" s="1"/>
  <c r="D154" i="1"/>
  <c r="N153" i="1"/>
  <c r="O153" i="1" s="1"/>
  <c r="Q153" i="1" s="1"/>
  <c r="R153" i="1" s="1"/>
  <c r="I153" i="1"/>
  <c r="K153" i="1" s="1"/>
  <c r="D153" i="1"/>
  <c r="F153" i="1" s="1"/>
  <c r="N152" i="1"/>
  <c r="P152" i="1" s="1"/>
  <c r="I152" i="1"/>
  <c r="J152" i="1" s="1"/>
  <c r="L152" i="1" s="1"/>
  <c r="M152" i="1" s="1"/>
  <c r="D152" i="1"/>
  <c r="E152" i="1" s="1"/>
  <c r="G152" i="1" s="1"/>
  <c r="H152" i="1" s="1"/>
  <c r="N151" i="1"/>
  <c r="I151" i="1"/>
  <c r="D151" i="1"/>
  <c r="E151" i="1" s="1"/>
  <c r="G151" i="1" s="1"/>
  <c r="H151" i="1" s="1"/>
  <c r="N150" i="1"/>
  <c r="P150" i="1" s="1"/>
  <c r="I150" i="1"/>
  <c r="K150" i="1" s="1"/>
  <c r="D150" i="1"/>
  <c r="E150" i="1" s="1"/>
  <c r="G150" i="1" s="1"/>
  <c r="H150" i="1" s="1"/>
  <c r="N149" i="1"/>
  <c r="O149" i="1" s="1"/>
  <c r="Q149" i="1" s="1"/>
  <c r="R149" i="1" s="1"/>
  <c r="I149" i="1"/>
  <c r="J149" i="1" s="1"/>
  <c r="L149" i="1" s="1"/>
  <c r="M149" i="1" s="1"/>
  <c r="D149" i="1"/>
  <c r="F149" i="1" s="1"/>
  <c r="N148" i="1"/>
  <c r="P148" i="1" s="1"/>
  <c r="I148" i="1"/>
  <c r="K148" i="1" s="1"/>
  <c r="D148" i="1"/>
  <c r="F148" i="1" s="1"/>
  <c r="N147" i="1"/>
  <c r="P147" i="1" s="1"/>
  <c r="I147" i="1"/>
  <c r="K147" i="1" s="1"/>
  <c r="D147" i="1"/>
  <c r="F147" i="1" s="1"/>
  <c r="N146" i="1"/>
  <c r="P146" i="1" s="1"/>
  <c r="I146" i="1"/>
  <c r="K146" i="1" s="1"/>
  <c r="D146" i="1"/>
  <c r="F146" i="1" s="1"/>
  <c r="N145" i="1"/>
  <c r="O145" i="1" s="1"/>
  <c r="Q145" i="1" s="1"/>
  <c r="R145" i="1" s="1"/>
  <c r="I145" i="1"/>
  <c r="K145" i="1" s="1"/>
  <c r="D145" i="1"/>
  <c r="F145" i="1" s="1"/>
  <c r="N144" i="1"/>
  <c r="P144" i="1" s="1"/>
  <c r="I144" i="1"/>
  <c r="J144" i="1" s="1"/>
  <c r="L144" i="1" s="1"/>
  <c r="M144" i="1" s="1"/>
  <c r="D144" i="1"/>
  <c r="F144" i="1" s="1"/>
  <c r="N143" i="1"/>
  <c r="P143" i="1" s="1"/>
  <c r="I143" i="1"/>
  <c r="K143" i="1" s="1"/>
  <c r="D143" i="1"/>
  <c r="F143" i="1" s="1"/>
  <c r="N142" i="1"/>
  <c r="P142" i="1" s="1"/>
  <c r="I142" i="1"/>
  <c r="K142" i="1" s="1"/>
  <c r="D142" i="1"/>
  <c r="F142" i="1" s="1"/>
  <c r="N141" i="1"/>
  <c r="O141" i="1" s="1"/>
  <c r="Q141" i="1" s="1"/>
  <c r="R141" i="1" s="1"/>
  <c r="I141" i="1"/>
  <c r="J141" i="1" s="1"/>
  <c r="L141" i="1" s="1"/>
  <c r="M141" i="1" s="1"/>
  <c r="D141" i="1"/>
  <c r="F141" i="1" s="1"/>
  <c r="N140" i="1"/>
  <c r="P140" i="1" s="1"/>
  <c r="I140" i="1"/>
  <c r="J140" i="1" s="1"/>
  <c r="L140" i="1" s="1"/>
  <c r="M140" i="1" s="1"/>
  <c r="D140" i="1"/>
  <c r="F140" i="1" s="1"/>
  <c r="N139" i="1"/>
  <c r="P139" i="1" s="1"/>
  <c r="I139" i="1"/>
  <c r="K139" i="1" s="1"/>
  <c r="D139" i="1"/>
  <c r="E139" i="1" s="1"/>
  <c r="G139" i="1" s="1"/>
  <c r="H139" i="1" s="1"/>
  <c r="N138" i="1"/>
  <c r="P138" i="1" s="1"/>
  <c r="I138" i="1"/>
  <c r="D138" i="1"/>
  <c r="F138" i="1" s="1"/>
  <c r="N137" i="1"/>
  <c r="O137" i="1" s="1"/>
  <c r="Q137" i="1" s="1"/>
  <c r="R137" i="1" s="1"/>
  <c r="I137" i="1"/>
  <c r="K137" i="1" s="1"/>
  <c r="D137" i="1"/>
  <c r="F137" i="1" s="1"/>
  <c r="N136" i="1"/>
  <c r="O136" i="1" s="1"/>
  <c r="Q136" i="1" s="1"/>
  <c r="R136" i="1" s="1"/>
  <c r="I136" i="1"/>
  <c r="K136" i="1" s="1"/>
  <c r="D136" i="1"/>
  <c r="E136" i="1" s="1"/>
  <c r="G136" i="1" s="1"/>
  <c r="H136" i="1" s="1"/>
  <c r="N135" i="1"/>
  <c r="P135" i="1" s="1"/>
  <c r="I135" i="1"/>
  <c r="K135" i="1" s="1"/>
  <c r="D135" i="1"/>
  <c r="E135" i="1" s="1"/>
  <c r="G135" i="1" s="1"/>
  <c r="H135" i="1" s="1"/>
  <c r="N134" i="1"/>
  <c r="P134" i="1" s="1"/>
  <c r="I134" i="1"/>
  <c r="K134" i="1" s="1"/>
  <c r="D134" i="1"/>
  <c r="F134" i="1" s="1"/>
  <c r="N133" i="1"/>
  <c r="I133" i="1"/>
  <c r="K133" i="1" s="1"/>
  <c r="D133" i="1"/>
  <c r="F133" i="1" s="1"/>
  <c r="N132" i="1"/>
  <c r="I132" i="1"/>
  <c r="J132" i="1" s="1"/>
  <c r="L132" i="1" s="1"/>
  <c r="M132" i="1" s="1"/>
  <c r="D132" i="1"/>
  <c r="F132" i="1" s="1"/>
  <c r="N131" i="1"/>
  <c r="P131" i="1" s="1"/>
  <c r="I131" i="1"/>
  <c r="J131" i="1" s="1"/>
  <c r="L131" i="1" s="1"/>
  <c r="M131" i="1" s="1"/>
  <c r="D131" i="1"/>
  <c r="F131" i="1" s="1"/>
  <c r="N130" i="1"/>
  <c r="O130" i="1" s="1"/>
  <c r="Q130" i="1" s="1"/>
  <c r="R130" i="1" s="1"/>
  <c r="I130" i="1"/>
  <c r="K130" i="1" s="1"/>
  <c r="D130" i="1"/>
  <c r="F130" i="1" s="1"/>
  <c r="N129" i="1"/>
  <c r="O129" i="1" s="1"/>
  <c r="Q129" i="1" s="1"/>
  <c r="R129" i="1" s="1"/>
  <c r="I129" i="1"/>
  <c r="K129" i="1" s="1"/>
  <c r="D129" i="1"/>
  <c r="F129" i="1" s="1"/>
  <c r="N128" i="1"/>
  <c r="P128" i="1" s="1"/>
  <c r="I128" i="1"/>
  <c r="J128" i="1" s="1"/>
  <c r="L128" i="1" s="1"/>
  <c r="M128" i="1" s="1"/>
  <c r="D128" i="1"/>
  <c r="F128" i="1" s="1"/>
  <c r="N127" i="1"/>
  <c r="P127" i="1" s="1"/>
  <c r="I127" i="1"/>
  <c r="K127" i="1" s="1"/>
  <c r="D127" i="1"/>
  <c r="F127" i="1" s="1"/>
  <c r="N126" i="1"/>
  <c r="P126" i="1" s="1"/>
  <c r="I126" i="1"/>
  <c r="K126" i="1" s="1"/>
  <c r="D126" i="1"/>
  <c r="N125" i="1"/>
  <c r="P125" i="1" s="1"/>
  <c r="I125" i="1"/>
  <c r="J125" i="1" s="1"/>
  <c r="L125" i="1" s="1"/>
  <c r="M125" i="1" s="1"/>
  <c r="D125" i="1"/>
  <c r="F125" i="1" s="1"/>
  <c r="N124" i="1"/>
  <c r="P124" i="1" s="1"/>
  <c r="I124" i="1"/>
  <c r="J124" i="1" s="1"/>
  <c r="L124" i="1" s="1"/>
  <c r="M124" i="1" s="1"/>
  <c r="D124" i="1"/>
  <c r="F124" i="1" s="1"/>
  <c r="N123" i="1"/>
  <c r="P123" i="1" s="1"/>
  <c r="I123" i="1"/>
  <c r="K123" i="1" s="1"/>
  <c r="D123" i="1"/>
  <c r="N122" i="1"/>
  <c r="P122" i="1" s="1"/>
  <c r="I122" i="1"/>
  <c r="K122" i="1" s="1"/>
  <c r="D122" i="1"/>
  <c r="F122" i="1" s="1"/>
  <c r="N121" i="1"/>
  <c r="O121" i="1" s="1"/>
  <c r="Q121" i="1" s="1"/>
  <c r="R121" i="1" s="1"/>
  <c r="I121" i="1"/>
  <c r="K121" i="1" s="1"/>
  <c r="D121" i="1"/>
  <c r="F121" i="1" s="1"/>
  <c r="N120" i="1"/>
  <c r="P120" i="1" s="1"/>
  <c r="I120" i="1"/>
  <c r="J120" i="1" s="1"/>
  <c r="L120" i="1" s="1"/>
  <c r="M120" i="1" s="1"/>
  <c r="D120" i="1"/>
  <c r="F120" i="1" s="1"/>
  <c r="N119" i="1"/>
  <c r="P119" i="1" s="1"/>
  <c r="I119" i="1"/>
  <c r="K119" i="1" s="1"/>
  <c r="D119" i="1"/>
  <c r="F119" i="1" s="1"/>
  <c r="N118" i="1"/>
  <c r="P118" i="1" s="1"/>
  <c r="I118" i="1"/>
  <c r="K118" i="1" s="1"/>
  <c r="D118" i="1"/>
  <c r="F118" i="1" s="1"/>
  <c r="N117" i="1"/>
  <c r="P117" i="1" s="1"/>
  <c r="I117" i="1"/>
  <c r="K117" i="1" s="1"/>
  <c r="D117" i="1"/>
  <c r="F117" i="1" s="1"/>
  <c r="N116" i="1"/>
  <c r="P116" i="1" s="1"/>
  <c r="I116" i="1"/>
  <c r="D116" i="1"/>
  <c r="F116" i="1" s="1"/>
  <c r="N115" i="1"/>
  <c r="P115" i="1" s="1"/>
  <c r="I115" i="1"/>
  <c r="K115" i="1" s="1"/>
  <c r="D115" i="1"/>
  <c r="F115" i="1" s="1"/>
  <c r="N114" i="1"/>
  <c r="P114" i="1" s="1"/>
  <c r="I114" i="1"/>
  <c r="K114" i="1" s="1"/>
  <c r="D114" i="1"/>
  <c r="F114" i="1" s="1"/>
  <c r="N113" i="1"/>
  <c r="P113" i="1" s="1"/>
  <c r="I113" i="1"/>
  <c r="K113" i="1" s="1"/>
  <c r="D113" i="1"/>
  <c r="F113" i="1" s="1"/>
  <c r="N112" i="1"/>
  <c r="P112" i="1" s="1"/>
  <c r="I112" i="1"/>
  <c r="K112" i="1" s="1"/>
  <c r="D112" i="1"/>
  <c r="F112" i="1" s="1"/>
  <c r="N111" i="1"/>
  <c r="P111" i="1" s="1"/>
  <c r="I111" i="1"/>
  <c r="K111" i="1" s="1"/>
  <c r="D111" i="1"/>
  <c r="F111" i="1" s="1"/>
  <c r="N110" i="1"/>
  <c r="P110" i="1" s="1"/>
  <c r="I110" i="1"/>
  <c r="K110" i="1" s="1"/>
  <c r="D110" i="1"/>
  <c r="E110" i="1" s="1"/>
  <c r="G110" i="1" s="1"/>
  <c r="H110" i="1" s="1"/>
  <c r="N109" i="1"/>
  <c r="P109" i="1" s="1"/>
  <c r="I109" i="1"/>
  <c r="D109" i="1"/>
  <c r="F109" i="1" s="1"/>
  <c r="N108" i="1"/>
  <c r="P108" i="1" s="1"/>
  <c r="I108" i="1"/>
  <c r="J108" i="1" s="1"/>
  <c r="L108" i="1" s="1"/>
  <c r="M108" i="1" s="1"/>
  <c r="D108" i="1"/>
  <c r="F108" i="1" s="1"/>
  <c r="N107" i="1"/>
  <c r="P107" i="1" s="1"/>
  <c r="I107" i="1"/>
  <c r="J107" i="1" s="1"/>
  <c r="L107" i="1" s="1"/>
  <c r="M107" i="1" s="1"/>
  <c r="D107" i="1"/>
  <c r="E107" i="1" s="1"/>
  <c r="G107" i="1" s="1"/>
  <c r="H107" i="1" s="1"/>
  <c r="N106" i="1"/>
  <c r="O106" i="1" s="1"/>
  <c r="Q106" i="1" s="1"/>
  <c r="R106" i="1" s="1"/>
  <c r="I106" i="1"/>
  <c r="D106" i="1"/>
  <c r="F106" i="1" s="1"/>
  <c r="N105" i="1"/>
  <c r="O105" i="1" s="1"/>
  <c r="Q105" i="1" s="1"/>
  <c r="R105" i="1" s="1"/>
  <c r="I105" i="1"/>
  <c r="K105" i="1" s="1"/>
  <c r="D105" i="1"/>
  <c r="F105" i="1" s="1"/>
  <c r="N104" i="1"/>
  <c r="I104" i="1"/>
  <c r="J104" i="1" s="1"/>
  <c r="L104" i="1" s="1"/>
  <c r="M104" i="1" s="1"/>
  <c r="D104" i="1"/>
  <c r="E104" i="1" s="1"/>
  <c r="G104" i="1" s="1"/>
  <c r="H104" i="1" s="1"/>
  <c r="N103" i="1"/>
  <c r="P103" i="1" s="1"/>
  <c r="I103" i="1"/>
  <c r="K103" i="1" s="1"/>
  <c r="D103" i="1"/>
  <c r="E103" i="1" s="1"/>
  <c r="G103" i="1" s="1"/>
  <c r="H103" i="1" s="1"/>
  <c r="N102" i="1"/>
  <c r="P102" i="1" s="1"/>
  <c r="I102" i="1"/>
  <c r="K102" i="1" s="1"/>
  <c r="D102" i="1"/>
  <c r="F102" i="1" s="1"/>
  <c r="N101" i="1"/>
  <c r="O101" i="1" s="1"/>
  <c r="Q101" i="1" s="1"/>
  <c r="R101" i="1" s="1"/>
  <c r="I101" i="1"/>
  <c r="K101" i="1" s="1"/>
  <c r="D101" i="1"/>
  <c r="F101" i="1" s="1"/>
  <c r="N100" i="1"/>
  <c r="P100" i="1" s="1"/>
  <c r="I100" i="1"/>
  <c r="K100" i="1" s="1"/>
  <c r="D100" i="1"/>
  <c r="F100" i="1" s="1"/>
  <c r="N99" i="1"/>
  <c r="P99" i="1" s="1"/>
  <c r="I99" i="1"/>
  <c r="K99" i="1" s="1"/>
  <c r="D99" i="1"/>
  <c r="F99" i="1" s="1"/>
  <c r="N98" i="1"/>
  <c r="P98" i="1" s="1"/>
  <c r="I98" i="1"/>
  <c r="K98" i="1" s="1"/>
  <c r="D98" i="1"/>
  <c r="F98" i="1" s="1"/>
  <c r="N97" i="1"/>
  <c r="P97" i="1" s="1"/>
  <c r="I97" i="1"/>
  <c r="K97" i="1" s="1"/>
  <c r="D97" i="1"/>
  <c r="F97" i="1" s="1"/>
  <c r="N96" i="1"/>
  <c r="P96" i="1" s="1"/>
  <c r="I96" i="1"/>
  <c r="K96" i="1" s="1"/>
  <c r="D96" i="1"/>
  <c r="F96" i="1" s="1"/>
  <c r="N95" i="1"/>
  <c r="P95" i="1" s="1"/>
  <c r="I95" i="1"/>
  <c r="K95" i="1" s="1"/>
  <c r="D95" i="1"/>
  <c r="F95" i="1" s="1"/>
  <c r="N94" i="1"/>
  <c r="P94" i="1" s="1"/>
  <c r="I94" i="1"/>
  <c r="K94" i="1" s="1"/>
  <c r="D94" i="1"/>
  <c r="F94" i="1" s="1"/>
  <c r="N93" i="1"/>
  <c r="P93" i="1" s="1"/>
  <c r="I93" i="1"/>
  <c r="K93" i="1" s="1"/>
  <c r="D93" i="1"/>
  <c r="F93" i="1" s="1"/>
  <c r="N92" i="1"/>
  <c r="P92" i="1" s="1"/>
  <c r="I92" i="1"/>
  <c r="K92" i="1" s="1"/>
  <c r="D92" i="1"/>
  <c r="F92" i="1" s="1"/>
  <c r="N91" i="1"/>
  <c r="P91" i="1" s="1"/>
  <c r="I91" i="1"/>
  <c r="K91" i="1" s="1"/>
  <c r="D91" i="1"/>
  <c r="F91" i="1" s="1"/>
  <c r="N90" i="1"/>
  <c r="P90" i="1" s="1"/>
  <c r="I90" i="1"/>
  <c r="K90" i="1" s="1"/>
  <c r="D90" i="1"/>
  <c r="F90" i="1" s="1"/>
  <c r="N89" i="1"/>
  <c r="P89" i="1" s="1"/>
  <c r="I89" i="1"/>
  <c r="K89" i="1" s="1"/>
  <c r="D89" i="1"/>
  <c r="F89" i="1" s="1"/>
  <c r="N88" i="1"/>
  <c r="O88" i="1" s="1"/>
  <c r="Q88" i="1" s="1"/>
  <c r="R88" i="1" s="1"/>
  <c r="I88" i="1"/>
  <c r="K88" i="1" s="1"/>
  <c r="D88" i="1"/>
  <c r="E88" i="1" s="1"/>
  <c r="G88" i="1" s="1"/>
  <c r="H88" i="1" s="1"/>
  <c r="N87" i="1"/>
  <c r="P87" i="1" s="1"/>
  <c r="I87" i="1"/>
  <c r="K87" i="1" s="1"/>
  <c r="D87" i="1"/>
  <c r="E87" i="1" s="1"/>
  <c r="G87" i="1" s="1"/>
  <c r="H87" i="1" s="1"/>
  <c r="N86" i="1"/>
  <c r="P86" i="1" s="1"/>
  <c r="I86" i="1"/>
  <c r="K86" i="1" s="1"/>
  <c r="D86" i="1"/>
  <c r="E86" i="1" s="1"/>
  <c r="G86" i="1" s="1"/>
  <c r="H86" i="1" s="1"/>
  <c r="N85" i="1"/>
  <c r="O85" i="1" s="1"/>
  <c r="Q85" i="1" s="1"/>
  <c r="R85" i="1" s="1"/>
  <c r="I85" i="1"/>
  <c r="J85" i="1" s="1"/>
  <c r="L85" i="1" s="1"/>
  <c r="M85" i="1" s="1"/>
  <c r="D85" i="1"/>
  <c r="F85" i="1" s="1"/>
  <c r="N84" i="1"/>
  <c r="P84" i="1" s="1"/>
  <c r="I84" i="1"/>
  <c r="J84" i="1" s="1"/>
  <c r="L84" i="1" s="1"/>
  <c r="M84" i="1" s="1"/>
  <c r="D84" i="1"/>
  <c r="F84" i="1" s="1"/>
  <c r="N83" i="1"/>
  <c r="P83" i="1" s="1"/>
  <c r="I83" i="1"/>
  <c r="J83" i="1" s="1"/>
  <c r="L83" i="1" s="1"/>
  <c r="M83" i="1" s="1"/>
  <c r="D83" i="1"/>
  <c r="F83" i="1" s="1"/>
  <c r="N82" i="1"/>
  <c r="O82" i="1" s="1"/>
  <c r="Q82" i="1" s="1"/>
  <c r="R82" i="1" s="1"/>
  <c r="I82" i="1"/>
  <c r="K82" i="1" s="1"/>
  <c r="D82" i="1"/>
  <c r="F82" i="1" s="1"/>
  <c r="N81" i="1"/>
  <c r="O81" i="1" s="1"/>
  <c r="Q81" i="1" s="1"/>
  <c r="R81" i="1" s="1"/>
  <c r="I81" i="1"/>
  <c r="K81" i="1" s="1"/>
  <c r="D81" i="1"/>
  <c r="F81" i="1" s="1"/>
  <c r="N80" i="1"/>
  <c r="O80" i="1" s="1"/>
  <c r="Q80" i="1" s="1"/>
  <c r="R80" i="1" s="1"/>
  <c r="I80" i="1"/>
  <c r="J80" i="1" s="1"/>
  <c r="L80" i="1" s="1"/>
  <c r="M80" i="1" s="1"/>
  <c r="D80" i="1"/>
  <c r="E80" i="1" s="1"/>
  <c r="G80" i="1" s="1"/>
  <c r="H80" i="1" s="1"/>
  <c r="N79" i="1"/>
  <c r="P79" i="1" s="1"/>
  <c r="I79" i="1"/>
  <c r="K79" i="1" s="1"/>
  <c r="D79" i="1"/>
  <c r="E79" i="1" s="1"/>
  <c r="G79" i="1" s="1"/>
  <c r="H79" i="1" s="1"/>
  <c r="N78" i="1"/>
  <c r="P78" i="1" s="1"/>
  <c r="I78" i="1"/>
  <c r="K78" i="1" s="1"/>
  <c r="D78" i="1"/>
  <c r="E78" i="1" s="1"/>
  <c r="G78" i="1" s="1"/>
  <c r="H78" i="1" s="1"/>
  <c r="N77" i="1"/>
  <c r="O77" i="1" s="1"/>
  <c r="Q77" i="1" s="1"/>
  <c r="R77" i="1" s="1"/>
  <c r="I77" i="1"/>
  <c r="J77" i="1" s="1"/>
  <c r="L77" i="1" s="1"/>
  <c r="M77" i="1" s="1"/>
  <c r="D77" i="1"/>
  <c r="F77" i="1" s="1"/>
  <c r="N76" i="1"/>
  <c r="P76" i="1" s="1"/>
  <c r="I76" i="1"/>
  <c r="J76" i="1" s="1"/>
  <c r="L76" i="1" s="1"/>
  <c r="M76" i="1" s="1"/>
  <c r="D76" i="1"/>
  <c r="F76" i="1" s="1"/>
  <c r="N75" i="1"/>
  <c r="P75" i="1" s="1"/>
  <c r="I75" i="1"/>
  <c r="K75" i="1" s="1"/>
  <c r="D75" i="1"/>
  <c r="E75" i="1" s="1"/>
  <c r="G75" i="1" s="1"/>
  <c r="H75" i="1" s="1"/>
  <c r="N74" i="1"/>
  <c r="P74" i="1" s="1"/>
  <c r="I74" i="1"/>
  <c r="K74" i="1" s="1"/>
  <c r="D74" i="1"/>
  <c r="F74" i="1" s="1"/>
  <c r="N73" i="1"/>
  <c r="P73" i="1" s="1"/>
  <c r="I73" i="1"/>
  <c r="K73" i="1" s="1"/>
  <c r="D73" i="1"/>
  <c r="F73" i="1" s="1"/>
  <c r="N72" i="1"/>
  <c r="P72" i="1" s="1"/>
  <c r="I72" i="1"/>
  <c r="J72" i="1" s="1"/>
  <c r="L72" i="1" s="1"/>
  <c r="M72" i="1" s="1"/>
  <c r="D72" i="1"/>
  <c r="F72" i="1" s="1"/>
  <c r="N71" i="1"/>
  <c r="P71" i="1" s="1"/>
  <c r="I71" i="1"/>
  <c r="K71" i="1" s="1"/>
  <c r="D71" i="1"/>
  <c r="F71" i="1" s="1"/>
  <c r="N70" i="1"/>
  <c r="P70" i="1" s="1"/>
  <c r="I70" i="1"/>
  <c r="K70" i="1" s="1"/>
  <c r="D70" i="1"/>
  <c r="F70" i="1" s="1"/>
  <c r="N69" i="1"/>
  <c r="P69" i="1" s="1"/>
  <c r="I69" i="1"/>
  <c r="K69" i="1" s="1"/>
  <c r="D69" i="1"/>
  <c r="F69" i="1" s="1"/>
  <c r="N68" i="1"/>
  <c r="P68" i="1" s="1"/>
  <c r="I68" i="1"/>
  <c r="J68" i="1" s="1"/>
  <c r="L68" i="1" s="1"/>
  <c r="M68" i="1" s="1"/>
  <c r="D68" i="1"/>
  <c r="F68" i="1" s="1"/>
  <c r="N67" i="1"/>
  <c r="P67" i="1" s="1"/>
  <c r="I67" i="1"/>
  <c r="K67" i="1" s="1"/>
  <c r="D67" i="1"/>
  <c r="F67" i="1" s="1"/>
  <c r="N66" i="1"/>
  <c r="P66" i="1" s="1"/>
  <c r="I66" i="1"/>
  <c r="K66" i="1" s="1"/>
  <c r="D66" i="1"/>
  <c r="F66" i="1" s="1"/>
  <c r="N65" i="1"/>
  <c r="I65" i="1"/>
  <c r="K65" i="1" s="1"/>
  <c r="D65" i="1"/>
  <c r="F65" i="1" s="1"/>
  <c r="N64" i="1"/>
  <c r="P64" i="1" s="1"/>
  <c r="I64" i="1"/>
  <c r="D64" i="1"/>
  <c r="F64" i="1" s="1"/>
  <c r="N63" i="1"/>
  <c r="P63" i="1" s="1"/>
  <c r="I63" i="1"/>
  <c r="K63" i="1" s="1"/>
  <c r="D63" i="1"/>
  <c r="F63" i="1" s="1"/>
  <c r="N62" i="1"/>
  <c r="P62" i="1" s="1"/>
  <c r="I62" i="1"/>
  <c r="K62" i="1" s="1"/>
  <c r="D62" i="1"/>
  <c r="E62" i="1" s="1"/>
  <c r="G62" i="1" s="1"/>
  <c r="H62" i="1" s="1"/>
  <c r="N61" i="1"/>
  <c r="P61" i="1" s="1"/>
  <c r="I61" i="1"/>
  <c r="J61" i="1" s="1"/>
  <c r="L61" i="1" s="1"/>
  <c r="M61" i="1" s="1"/>
  <c r="D61" i="1"/>
  <c r="F61" i="1" s="1"/>
  <c r="N60" i="1"/>
  <c r="P60" i="1" s="1"/>
  <c r="I60" i="1"/>
  <c r="J60" i="1" s="1"/>
  <c r="L60" i="1" s="1"/>
  <c r="M60" i="1" s="1"/>
  <c r="D60" i="1"/>
  <c r="F60" i="1" s="1"/>
  <c r="N59" i="1"/>
  <c r="P59" i="1" s="1"/>
  <c r="I59" i="1"/>
  <c r="J59" i="1" s="1"/>
  <c r="L59" i="1" s="1"/>
  <c r="M59" i="1" s="1"/>
  <c r="D59" i="1"/>
  <c r="E59" i="1" s="1"/>
  <c r="G59" i="1" s="1"/>
  <c r="H59" i="1" s="1"/>
  <c r="N58" i="1"/>
  <c r="O58" i="1" s="1"/>
  <c r="Q58" i="1" s="1"/>
  <c r="R58" i="1" s="1"/>
  <c r="I58" i="1"/>
  <c r="K58" i="1" s="1"/>
  <c r="D58" i="1"/>
  <c r="F58" i="1" s="1"/>
  <c r="N57" i="1"/>
  <c r="O57" i="1" s="1"/>
  <c r="Q57" i="1" s="1"/>
  <c r="R57" i="1" s="1"/>
  <c r="I57" i="1"/>
  <c r="K57" i="1" s="1"/>
  <c r="D57" i="1"/>
  <c r="F57" i="1" s="1"/>
  <c r="N56" i="1"/>
  <c r="O56" i="1" s="1"/>
  <c r="Q56" i="1" s="1"/>
  <c r="R56" i="1" s="1"/>
  <c r="I56" i="1"/>
  <c r="J56" i="1" s="1"/>
  <c r="L56" i="1" s="1"/>
  <c r="M56" i="1" s="1"/>
  <c r="D56" i="1"/>
  <c r="E56" i="1" s="1"/>
  <c r="G56" i="1" s="1"/>
  <c r="H56" i="1" s="1"/>
  <c r="N55" i="1"/>
  <c r="P55" i="1" s="1"/>
  <c r="I55" i="1"/>
  <c r="D55" i="1"/>
  <c r="E55" i="1" s="1"/>
  <c r="G55" i="1" s="1"/>
  <c r="H55" i="1" s="1"/>
  <c r="N54" i="1"/>
  <c r="P54" i="1" s="1"/>
  <c r="I54" i="1"/>
  <c r="K54" i="1" s="1"/>
  <c r="D54" i="1"/>
  <c r="F54" i="1" s="1"/>
  <c r="N53" i="1"/>
  <c r="O53" i="1" s="1"/>
  <c r="Q53" i="1" s="1"/>
  <c r="R53" i="1" s="1"/>
  <c r="I53" i="1"/>
  <c r="K53" i="1" s="1"/>
  <c r="D53" i="1"/>
  <c r="F53" i="1" s="1"/>
  <c r="N52" i="1"/>
  <c r="P52" i="1" s="1"/>
  <c r="I52" i="1"/>
  <c r="K52" i="1" s="1"/>
  <c r="D52" i="1"/>
  <c r="F52" i="1" s="1"/>
  <c r="N51" i="1"/>
  <c r="P51" i="1" s="1"/>
  <c r="I51" i="1"/>
  <c r="K51" i="1" s="1"/>
  <c r="D51" i="1"/>
  <c r="F51" i="1" s="1"/>
  <c r="N50" i="1"/>
  <c r="P50" i="1" s="1"/>
  <c r="I50" i="1"/>
  <c r="D50" i="1"/>
  <c r="F50" i="1" s="1"/>
  <c r="N49" i="1"/>
  <c r="P49" i="1" s="1"/>
  <c r="I49" i="1"/>
  <c r="K49" i="1" s="1"/>
  <c r="D49" i="1"/>
  <c r="F49" i="1" s="1"/>
  <c r="N48" i="1"/>
  <c r="P48" i="1" s="1"/>
  <c r="I48" i="1"/>
  <c r="K48" i="1" s="1"/>
  <c r="D48" i="1"/>
  <c r="F48" i="1" s="1"/>
  <c r="N47" i="1"/>
  <c r="I47" i="1"/>
  <c r="K47" i="1" s="1"/>
  <c r="D47" i="1"/>
  <c r="F47" i="1" s="1"/>
  <c r="N46" i="1"/>
  <c r="P46" i="1" s="1"/>
  <c r="I46" i="1"/>
  <c r="K46" i="1" s="1"/>
  <c r="D46" i="1"/>
  <c r="N45" i="1"/>
  <c r="P45" i="1" s="1"/>
  <c r="I45" i="1"/>
  <c r="D45" i="1"/>
  <c r="N44" i="1"/>
  <c r="P44" i="1" s="1"/>
  <c r="I44" i="1"/>
  <c r="J44" i="1" s="1"/>
  <c r="L44" i="1" s="1"/>
  <c r="M44" i="1" s="1"/>
  <c r="D44" i="1"/>
  <c r="F44" i="1" s="1"/>
  <c r="N43" i="1"/>
  <c r="P43" i="1" s="1"/>
  <c r="I43" i="1"/>
  <c r="K43" i="1" s="1"/>
  <c r="D43" i="1"/>
  <c r="F43" i="1" s="1"/>
  <c r="N42" i="1"/>
  <c r="P42" i="1" s="1"/>
  <c r="I42" i="1"/>
  <c r="D42" i="1"/>
  <c r="F42" i="1" s="1"/>
  <c r="N41" i="1"/>
  <c r="P41" i="1" s="1"/>
  <c r="I41" i="1"/>
  <c r="K41" i="1" s="1"/>
  <c r="D41" i="1"/>
  <c r="F41" i="1" s="1"/>
  <c r="N40" i="1"/>
  <c r="O40" i="1" s="1"/>
  <c r="Q40" i="1" s="1"/>
  <c r="R40" i="1" s="1"/>
  <c r="I40" i="1"/>
  <c r="K40" i="1" s="1"/>
  <c r="D40" i="1"/>
  <c r="E40" i="1" s="1"/>
  <c r="G40" i="1" s="1"/>
  <c r="H40" i="1" s="1"/>
  <c r="N39" i="1"/>
  <c r="I39" i="1"/>
  <c r="K39" i="1" s="1"/>
  <c r="D39" i="1"/>
  <c r="E39" i="1" s="1"/>
  <c r="G39" i="1" s="1"/>
  <c r="H39" i="1" s="1"/>
  <c r="N38" i="1"/>
  <c r="P38" i="1" s="1"/>
  <c r="I38" i="1"/>
  <c r="K38" i="1" s="1"/>
  <c r="D38" i="1"/>
  <c r="N37" i="1"/>
  <c r="O37" i="1" s="1"/>
  <c r="Q37" i="1" s="1"/>
  <c r="R37" i="1" s="1"/>
  <c r="I37" i="1"/>
  <c r="D37" i="1"/>
  <c r="F37" i="1" s="1"/>
  <c r="N36" i="1"/>
  <c r="P36" i="1" s="1"/>
  <c r="I36" i="1"/>
  <c r="D36" i="1"/>
  <c r="F36" i="1" s="1"/>
  <c r="N35" i="1"/>
  <c r="P35" i="1" s="1"/>
  <c r="I35" i="1"/>
  <c r="J35" i="1" s="1"/>
  <c r="L35" i="1" s="1"/>
  <c r="M35" i="1" s="1"/>
  <c r="D35" i="1"/>
  <c r="N34" i="1"/>
  <c r="O34" i="1" s="1"/>
  <c r="Q34" i="1" s="1"/>
  <c r="R34" i="1" s="1"/>
  <c r="I34" i="1"/>
  <c r="K34" i="1" s="1"/>
  <c r="D34" i="1"/>
  <c r="F34" i="1" s="1"/>
  <c r="N33" i="1"/>
  <c r="O33" i="1" s="1"/>
  <c r="Q33" i="1" s="1"/>
  <c r="R33" i="1" s="1"/>
  <c r="I33" i="1"/>
  <c r="K33" i="1" s="1"/>
  <c r="D33" i="1"/>
  <c r="F33" i="1" s="1"/>
  <c r="N32" i="1"/>
  <c r="P32" i="1" s="1"/>
  <c r="I32" i="1"/>
  <c r="J32" i="1" s="1"/>
  <c r="L32" i="1" s="1"/>
  <c r="M32" i="1" s="1"/>
  <c r="D32" i="1"/>
  <c r="E32" i="1" s="1"/>
  <c r="G32" i="1" s="1"/>
  <c r="H32" i="1" s="1"/>
  <c r="N31" i="1"/>
  <c r="P31" i="1" s="1"/>
  <c r="I31" i="1"/>
  <c r="K31" i="1" s="1"/>
  <c r="D31" i="1"/>
  <c r="E31" i="1" s="1"/>
  <c r="G31" i="1" s="1"/>
  <c r="H31" i="1" s="1"/>
  <c r="N30" i="1"/>
  <c r="P30" i="1" s="1"/>
  <c r="I30" i="1"/>
  <c r="K30" i="1" s="1"/>
  <c r="D30" i="1"/>
  <c r="E30" i="1" s="1"/>
  <c r="G30" i="1" s="1"/>
  <c r="H30" i="1" s="1"/>
  <c r="N29" i="1"/>
  <c r="P29" i="1" s="1"/>
  <c r="I29" i="1"/>
  <c r="J29" i="1" s="1"/>
  <c r="L29" i="1" s="1"/>
  <c r="M29" i="1" s="1"/>
  <c r="D29" i="1"/>
  <c r="F29" i="1" s="1"/>
  <c r="N28" i="1"/>
  <c r="I28" i="1"/>
  <c r="J28" i="1" s="1"/>
  <c r="L28" i="1" s="1"/>
  <c r="M28" i="1" s="1"/>
  <c r="D28" i="1"/>
  <c r="F28" i="1" s="1"/>
  <c r="N27" i="1"/>
  <c r="P27" i="1" s="1"/>
  <c r="I27" i="1"/>
  <c r="K27" i="1" s="1"/>
  <c r="D27" i="1"/>
  <c r="E27" i="1" s="1"/>
  <c r="G27" i="1" s="1"/>
  <c r="H27" i="1" s="1"/>
  <c r="N26" i="1"/>
  <c r="P26" i="1" s="1"/>
  <c r="I26" i="1"/>
  <c r="K26" i="1" s="1"/>
  <c r="D26" i="1"/>
  <c r="F26" i="1" s="1"/>
  <c r="N25" i="1"/>
  <c r="P25" i="1" s="1"/>
  <c r="I25" i="1"/>
  <c r="K25" i="1" s="1"/>
  <c r="D25" i="1"/>
  <c r="F25" i="1" s="1"/>
  <c r="N24" i="1"/>
  <c r="O24" i="1" s="1"/>
  <c r="Q24" i="1" s="1"/>
  <c r="R24" i="1" s="1"/>
  <c r="I24" i="1"/>
  <c r="K24" i="1" s="1"/>
  <c r="D24" i="1"/>
  <c r="F24" i="1" s="1"/>
  <c r="N23" i="1"/>
  <c r="P23" i="1" s="1"/>
  <c r="I23" i="1"/>
  <c r="D23" i="1"/>
  <c r="F23" i="1" s="1"/>
  <c r="N22" i="1"/>
  <c r="P22" i="1" s="1"/>
  <c r="I22" i="1"/>
  <c r="K22" i="1" s="1"/>
  <c r="D22" i="1"/>
  <c r="F22" i="1" s="1"/>
  <c r="N21" i="1"/>
  <c r="O21" i="1" s="1"/>
  <c r="Q21" i="1" s="1"/>
  <c r="R21" i="1" s="1"/>
  <c r="I21" i="1"/>
  <c r="J21" i="1" s="1"/>
  <c r="L21" i="1" s="1"/>
  <c r="M21" i="1" s="1"/>
  <c r="D21" i="1"/>
  <c r="N20" i="1"/>
  <c r="I20" i="1"/>
  <c r="K20" i="1" s="1"/>
  <c r="D20" i="1"/>
  <c r="F20" i="1" s="1"/>
  <c r="N19" i="1"/>
  <c r="P19" i="1" s="1"/>
  <c r="I19" i="1"/>
  <c r="K19" i="1" s="1"/>
  <c r="D19" i="1"/>
  <c r="E19" i="1" s="1"/>
  <c r="G19" i="1" s="1"/>
  <c r="H19" i="1" s="1"/>
  <c r="N18" i="1"/>
  <c r="I18" i="1"/>
  <c r="D18" i="1"/>
  <c r="F18" i="1" s="1"/>
  <c r="N17" i="1"/>
  <c r="O17" i="1" s="1"/>
  <c r="Q17" i="1" s="1"/>
  <c r="R17" i="1" s="1"/>
  <c r="I17" i="1"/>
  <c r="K17" i="1" s="1"/>
  <c r="D17" i="1"/>
  <c r="F17" i="1" s="1"/>
  <c r="N16" i="1"/>
  <c r="P16" i="1" s="1"/>
  <c r="I16" i="1"/>
  <c r="J16" i="1" s="1"/>
  <c r="L16" i="1" s="1"/>
  <c r="M16" i="1" s="1"/>
  <c r="D16" i="1"/>
  <c r="N15" i="1"/>
  <c r="P15" i="1" s="1"/>
  <c r="I15" i="1"/>
  <c r="K15" i="1" s="1"/>
  <c r="D15" i="1"/>
  <c r="E15" i="1" s="1"/>
  <c r="G15" i="1" s="1"/>
  <c r="H15" i="1" s="1"/>
  <c r="N14" i="1"/>
  <c r="P14" i="1" s="1"/>
  <c r="I14" i="1"/>
  <c r="K14" i="1" s="1"/>
  <c r="D14" i="1"/>
  <c r="E14" i="1" s="1"/>
  <c r="G14" i="1" s="1"/>
  <c r="H14" i="1" s="1"/>
  <c r="N13" i="1"/>
  <c r="P13" i="1" s="1"/>
  <c r="I13" i="1"/>
  <c r="J13" i="1" s="1"/>
  <c r="L13" i="1" s="1"/>
  <c r="M13" i="1" s="1"/>
  <c r="D13" i="1"/>
  <c r="F13" i="1" s="1"/>
  <c r="N12" i="1"/>
  <c r="P12" i="1" s="1"/>
  <c r="I12" i="1"/>
  <c r="K12" i="1" s="1"/>
  <c r="D12" i="1"/>
  <c r="F12" i="1" s="1"/>
  <c r="N11" i="1"/>
  <c r="P11" i="1" s="1"/>
  <c r="I11" i="1"/>
  <c r="K11" i="1" s="1"/>
  <c r="D11" i="1"/>
  <c r="F11" i="1" s="1"/>
  <c r="N10" i="1"/>
  <c r="O10" i="1" s="1"/>
  <c r="Q10" i="1" s="1"/>
  <c r="R10" i="1" s="1"/>
  <c r="I10" i="1"/>
  <c r="K10" i="1" s="1"/>
  <c r="D10" i="1"/>
  <c r="F10" i="1" s="1"/>
  <c r="N9" i="1"/>
  <c r="P9" i="1" s="1"/>
  <c r="I9" i="1"/>
  <c r="K9" i="1" s="1"/>
  <c r="D9" i="1"/>
  <c r="F9" i="1" s="1"/>
  <c r="I8" i="1"/>
  <c r="K8" i="1" s="1"/>
  <c r="D8" i="1"/>
  <c r="F8" i="1" s="1"/>
  <c r="I7" i="1"/>
  <c r="K7" i="1" s="1"/>
  <c r="D7" i="1"/>
  <c r="F7" i="1" s="1"/>
  <c r="I6" i="1"/>
  <c r="K6" i="1" s="1"/>
  <c r="D6" i="1"/>
  <c r="F6" i="1" s="1"/>
  <c r="D5" i="1"/>
  <c r="F5" i="1" s="1"/>
  <c r="D4" i="1"/>
  <c r="F4" i="1" s="1"/>
  <c r="K577" i="1" l="1"/>
  <c r="F581" i="1"/>
  <c r="O1028" i="1"/>
  <c r="Q1028" i="1" s="1"/>
  <c r="R1028" i="1" s="1"/>
  <c r="P157" i="1"/>
  <c r="K686" i="1"/>
  <c r="O973" i="1"/>
  <c r="Q973" i="1" s="1"/>
  <c r="R973" i="1" s="1"/>
  <c r="P974" i="1"/>
  <c r="O146" i="1"/>
  <c r="Q146" i="1" s="1"/>
  <c r="R146" i="1" s="1"/>
  <c r="F785" i="1"/>
  <c r="J859" i="1"/>
  <c r="L859" i="1" s="1"/>
  <c r="M859" i="1" s="1"/>
  <c r="K892" i="1"/>
  <c r="F928" i="1"/>
  <c r="F929" i="1"/>
  <c r="P1131" i="1"/>
  <c r="E1142" i="1"/>
  <c r="G1142" i="1" s="1"/>
  <c r="H1142" i="1" s="1"/>
  <c r="F1143" i="1"/>
  <c r="E1144" i="1"/>
  <c r="G1144" i="1" s="1"/>
  <c r="H1144" i="1" s="1"/>
  <c r="O1147" i="1"/>
  <c r="Q1147" i="1" s="1"/>
  <c r="R1147" i="1" s="1"/>
  <c r="K1191" i="1"/>
  <c r="F509" i="1"/>
  <c r="J758" i="1"/>
  <c r="L758" i="1" s="1"/>
  <c r="M758" i="1" s="1"/>
  <c r="K942" i="1"/>
  <c r="O1124" i="1"/>
  <c r="Q1124" i="1" s="1"/>
  <c r="R1124" i="1" s="1"/>
  <c r="O1195" i="1"/>
  <c r="Q1195" i="1" s="1"/>
  <c r="R1195" i="1" s="1"/>
  <c r="O1200" i="1"/>
  <c r="Q1200" i="1" s="1"/>
  <c r="R1200" i="1" s="1"/>
  <c r="E1204" i="1"/>
  <c r="G1204" i="1" s="1"/>
  <c r="H1204" i="1" s="1"/>
  <c r="P1228" i="1"/>
  <c r="O1229" i="1"/>
  <c r="Q1229" i="1" s="1"/>
  <c r="R1229" i="1" s="1"/>
  <c r="F1027" i="1"/>
  <c r="K1217" i="1"/>
  <c r="F765" i="1"/>
  <c r="E1260" i="1"/>
  <c r="G1260" i="1" s="1"/>
  <c r="H1260" i="1" s="1"/>
  <c r="E18" i="1"/>
  <c r="G18" i="1" s="1"/>
  <c r="H18" i="1" s="1"/>
  <c r="O36" i="1"/>
  <c r="Q36" i="1" s="1"/>
  <c r="R36" i="1" s="1"/>
  <c r="P37" i="1"/>
  <c r="J53" i="1"/>
  <c r="L53" i="1" s="1"/>
  <c r="M53" i="1" s="1"/>
  <c r="J291" i="1"/>
  <c r="L291" i="1" s="1"/>
  <c r="M291" i="1" s="1"/>
  <c r="F295" i="1"/>
  <c r="E296" i="1"/>
  <c r="G296" i="1" s="1"/>
  <c r="H296" i="1" s="1"/>
  <c r="P354" i="1"/>
  <c r="P355" i="1"/>
  <c r="E573" i="1"/>
  <c r="G573" i="1" s="1"/>
  <c r="H573" i="1" s="1"/>
  <c r="F625" i="1"/>
  <c r="E648" i="1"/>
  <c r="G648" i="1" s="1"/>
  <c r="H648" i="1" s="1"/>
  <c r="K666" i="1"/>
  <c r="O693" i="1"/>
  <c r="Q693" i="1" s="1"/>
  <c r="R693" i="1" s="1"/>
  <c r="E983" i="1"/>
  <c r="G983" i="1" s="1"/>
  <c r="H983" i="1" s="1"/>
  <c r="E984" i="1"/>
  <c r="G984" i="1" s="1"/>
  <c r="H984" i="1" s="1"/>
  <c r="O995" i="1"/>
  <c r="Q995" i="1" s="1"/>
  <c r="R995" i="1" s="1"/>
  <c r="J423" i="1"/>
  <c r="L423" i="1" s="1"/>
  <c r="M423" i="1" s="1"/>
  <c r="F637" i="1"/>
  <c r="F638" i="1"/>
  <c r="F784" i="1"/>
  <c r="J860" i="1"/>
  <c r="L860" i="1" s="1"/>
  <c r="M860" i="1" s="1"/>
  <c r="F209" i="1"/>
  <c r="J243" i="1"/>
  <c r="L243" i="1" s="1"/>
  <c r="M243" i="1" s="1"/>
  <c r="O253" i="1"/>
  <c r="Q253" i="1" s="1"/>
  <c r="R253" i="1" s="1"/>
  <c r="E307" i="1"/>
  <c r="G307" i="1" s="1"/>
  <c r="H307" i="1" s="1"/>
  <c r="F320" i="1"/>
  <c r="E321" i="1"/>
  <c r="G321" i="1" s="1"/>
  <c r="H321" i="1" s="1"/>
  <c r="O378" i="1"/>
  <c r="Q378" i="1" s="1"/>
  <c r="R378" i="1" s="1"/>
  <c r="O574" i="1"/>
  <c r="Q574" i="1" s="1"/>
  <c r="R574" i="1" s="1"/>
  <c r="E764" i="1"/>
  <c r="G764" i="1" s="1"/>
  <c r="H764" i="1" s="1"/>
  <c r="E7" i="1"/>
  <c r="G7" i="1" s="1"/>
  <c r="H7" i="1" s="1"/>
  <c r="E1172" i="1"/>
  <c r="G1172" i="1" s="1"/>
  <c r="H1172" i="1" s="1"/>
  <c r="E11" i="1"/>
  <c r="G11" i="1" s="1"/>
  <c r="H11" i="1" s="1"/>
  <c r="E13" i="1"/>
  <c r="G13" i="1" s="1"/>
  <c r="H13" i="1" s="1"/>
  <c r="F150" i="1"/>
  <c r="P573" i="1"/>
  <c r="K782" i="1"/>
  <c r="E9" i="1"/>
  <c r="G9" i="1" s="1"/>
  <c r="H9" i="1" s="1"/>
  <c r="J19" i="1"/>
  <c r="L19" i="1" s="1"/>
  <c r="M19" i="1" s="1"/>
  <c r="J20" i="1"/>
  <c r="L20" i="1" s="1"/>
  <c r="M20" i="1" s="1"/>
  <c r="J135" i="1"/>
  <c r="L135" i="1" s="1"/>
  <c r="M135" i="1" s="1"/>
  <c r="J391" i="1"/>
  <c r="L391" i="1" s="1"/>
  <c r="M391" i="1" s="1"/>
  <c r="J473" i="1"/>
  <c r="L473" i="1" s="1"/>
  <c r="M473" i="1" s="1"/>
  <c r="F501" i="1"/>
  <c r="J503" i="1"/>
  <c r="L503" i="1" s="1"/>
  <c r="M503" i="1" s="1"/>
  <c r="K504" i="1"/>
  <c r="O549" i="1"/>
  <c r="Q549" i="1" s="1"/>
  <c r="R549" i="1" s="1"/>
  <c r="O558" i="1"/>
  <c r="Q558" i="1" s="1"/>
  <c r="R558" i="1" s="1"/>
  <c r="P638" i="1"/>
  <c r="E683" i="1"/>
  <c r="G683" i="1" s="1"/>
  <c r="H683" i="1" s="1"/>
  <c r="F689" i="1"/>
  <c r="O742" i="1"/>
  <c r="Q742" i="1" s="1"/>
  <c r="R742" i="1" s="1"/>
  <c r="J746" i="1"/>
  <c r="L746" i="1" s="1"/>
  <c r="M746" i="1" s="1"/>
  <c r="O856" i="1"/>
  <c r="Q856" i="1" s="1"/>
  <c r="R856" i="1" s="1"/>
  <c r="E861" i="1"/>
  <c r="G861" i="1" s="1"/>
  <c r="H861" i="1" s="1"/>
  <c r="P931" i="1"/>
  <c r="E955" i="1"/>
  <c r="G955" i="1" s="1"/>
  <c r="H955" i="1" s="1"/>
  <c r="K998" i="1"/>
  <c r="E1056" i="1"/>
  <c r="G1056" i="1" s="1"/>
  <c r="H1056" i="1" s="1"/>
  <c r="O1149" i="1"/>
  <c r="Q1149" i="1" s="1"/>
  <c r="R1149" i="1" s="1"/>
  <c r="E1152" i="1"/>
  <c r="G1152" i="1" s="1"/>
  <c r="H1152" i="1" s="1"/>
  <c r="F1190" i="1"/>
  <c r="E26" i="1"/>
  <c r="G26" i="1" s="1"/>
  <c r="H26" i="1" s="1"/>
  <c r="E54" i="1"/>
  <c r="G54" i="1" s="1"/>
  <c r="H54" i="1" s="1"/>
  <c r="E95" i="1"/>
  <c r="G95" i="1" s="1"/>
  <c r="H95" i="1" s="1"/>
  <c r="P187" i="1"/>
  <c r="P217" i="1"/>
  <c r="K221" i="1"/>
  <c r="O541" i="1"/>
  <c r="Q541" i="1" s="1"/>
  <c r="R541" i="1" s="1"/>
  <c r="E548" i="1"/>
  <c r="G548" i="1" s="1"/>
  <c r="H548" i="1" s="1"/>
  <c r="E563" i="1"/>
  <c r="G563" i="1" s="1"/>
  <c r="H563" i="1" s="1"/>
  <c r="J569" i="1"/>
  <c r="L569" i="1" s="1"/>
  <c r="M569" i="1" s="1"/>
  <c r="J570" i="1"/>
  <c r="L570" i="1" s="1"/>
  <c r="M570" i="1" s="1"/>
  <c r="J575" i="1"/>
  <c r="L575" i="1" s="1"/>
  <c r="M575" i="1" s="1"/>
  <c r="F621" i="1"/>
  <c r="J706" i="1"/>
  <c r="L706" i="1" s="1"/>
  <c r="M706" i="1" s="1"/>
  <c r="E752" i="1"/>
  <c r="G752" i="1" s="1"/>
  <c r="H752" i="1" s="1"/>
  <c r="E753" i="1"/>
  <c r="G753" i="1" s="1"/>
  <c r="H753" i="1" s="1"/>
  <c r="E760" i="1"/>
  <c r="G760" i="1" s="1"/>
  <c r="H760" i="1" s="1"/>
  <c r="E776" i="1"/>
  <c r="G776" i="1" s="1"/>
  <c r="H776" i="1" s="1"/>
  <c r="F805" i="1"/>
  <c r="E826" i="1"/>
  <c r="G826" i="1" s="1"/>
  <c r="H826" i="1" s="1"/>
  <c r="J1009" i="1"/>
  <c r="L1009" i="1" s="1"/>
  <c r="M1009" i="1" s="1"/>
  <c r="F1017" i="1"/>
  <c r="E1028" i="1"/>
  <c r="G1028" i="1" s="1"/>
  <c r="H1028" i="1" s="1"/>
  <c r="K1243" i="1"/>
  <c r="K1244" i="1"/>
  <c r="F1252" i="1"/>
  <c r="E1198" i="1"/>
  <c r="G1198" i="1" s="1"/>
  <c r="H1198" i="1" s="1"/>
  <c r="K941" i="1"/>
  <c r="K1161" i="1"/>
  <c r="E85" i="1"/>
  <c r="G85" i="1" s="1"/>
  <c r="H85" i="1" s="1"/>
  <c r="K120" i="1"/>
  <c r="O144" i="1"/>
  <c r="Q144" i="1" s="1"/>
  <c r="R144" i="1" s="1"/>
  <c r="E288" i="1"/>
  <c r="G288" i="1" s="1"/>
  <c r="H288" i="1" s="1"/>
  <c r="P339" i="1"/>
  <c r="K388" i="1"/>
  <c r="K389" i="1"/>
  <c r="F398" i="1"/>
  <c r="F415" i="1"/>
  <c r="O422" i="1"/>
  <c r="Q422" i="1" s="1"/>
  <c r="R422" i="1" s="1"/>
  <c r="P453" i="1"/>
  <c r="E460" i="1"/>
  <c r="G460" i="1" s="1"/>
  <c r="H460" i="1" s="1"/>
  <c r="F469" i="1"/>
  <c r="F470" i="1"/>
  <c r="F476" i="1"/>
  <c r="F485" i="1"/>
  <c r="E486" i="1"/>
  <c r="G486" i="1" s="1"/>
  <c r="H486" i="1" s="1"/>
  <c r="P504" i="1"/>
  <c r="O514" i="1"/>
  <c r="Q514" i="1" s="1"/>
  <c r="R514" i="1" s="1"/>
  <c r="E531" i="1"/>
  <c r="G531" i="1" s="1"/>
  <c r="H531" i="1" s="1"/>
  <c r="O538" i="1"/>
  <c r="Q538" i="1" s="1"/>
  <c r="R538" i="1" s="1"/>
  <c r="J549" i="1"/>
  <c r="L549" i="1" s="1"/>
  <c r="M549" i="1" s="1"/>
  <c r="E550" i="1"/>
  <c r="G550" i="1" s="1"/>
  <c r="H550" i="1" s="1"/>
  <c r="O562" i="1"/>
  <c r="Q562" i="1" s="1"/>
  <c r="R562" i="1" s="1"/>
  <c r="O594" i="1"/>
  <c r="Q594" i="1" s="1"/>
  <c r="R594" i="1" s="1"/>
  <c r="P595" i="1"/>
  <c r="J601" i="1"/>
  <c r="L601" i="1" s="1"/>
  <c r="M601" i="1" s="1"/>
  <c r="J609" i="1"/>
  <c r="L609" i="1" s="1"/>
  <c r="M609" i="1" s="1"/>
  <c r="P615" i="1"/>
  <c r="P616" i="1"/>
  <c r="F630" i="1"/>
  <c r="O650" i="1"/>
  <c r="Q650" i="1" s="1"/>
  <c r="R650" i="1" s="1"/>
  <c r="J682" i="1"/>
  <c r="L682" i="1" s="1"/>
  <c r="M682" i="1" s="1"/>
  <c r="P696" i="1"/>
  <c r="J729" i="1"/>
  <c r="L729" i="1" s="1"/>
  <c r="M729" i="1" s="1"/>
  <c r="J734" i="1"/>
  <c r="L734" i="1" s="1"/>
  <c r="M734" i="1" s="1"/>
  <c r="F749" i="1"/>
  <c r="O772" i="1"/>
  <c r="Q772" i="1" s="1"/>
  <c r="R772" i="1" s="1"/>
  <c r="K783" i="1"/>
  <c r="K794" i="1"/>
  <c r="J797" i="1"/>
  <c r="L797" i="1" s="1"/>
  <c r="M797" i="1" s="1"/>
  <c r="E816" i="1"/>
  <c r="G816" i="1" s="1"/>
  <c r="H816" i="1" s="1"/>
  <c r="J882" i="1"/>
  <c r="L882" i="1" s="1"/>
  <c r="M882" i="1" s="1"/>
  <c r="P903" i="1"/>
  <c r="F948" i="1"/>
  <c r="E963" i="1"/>
  <c r="G963" i="1" s="1"/>
  <c r="H963" i="1" s="1"/>
  <c r="E964" i="1"/>
  <c r="G964" i="1" s="1"/>
  <c r="H964" i="1" s="1"/>
  <c r="K966" i="1"/>
  <c r="P978" i="1"/>
  <c r="P1022" i="1"/>
  <c r="O1057" i="1"/>
  <c r="Q1057" i="1" s="1"/>
  <c r="R1057" i="1" s="1"/>
  <c r="O1066" i="1"/>
  <c r="Q1066" i="1" s="1"/>
  <c r="R1066" i="1" s="1"/>
  <c r="E1088" i="1"/>
  <c r="G1088" i="1" s="1"/>
  <c r="H1088" i="1" s="1"/>
  <c r="O1094" i="1"/>
  <c r="Q1094" i="1" s="1"/>
  <c r="R1094" i="1" s="1"/>
  <c r="E1098" i="1"/>
  <c r="G1098" i="1" s="1"/>
  <c r="H1098" i="1" s="1"/>
  <c r="J1117" i="1"/>
  <c r="L1117" i="1" s="1"/>
  <c r="M1117" i="1" s="1"/>
  <c r="O1166" i="1"/>
  <c r="Q1166" i="1" s="1"/>
  <c r="R1166" i="1" s="1"/>
  <c r="E1169" i="1"/>
  <c r="G1169" i="1" s="1"/>
  <c r="H1169" i="1" s="1"/>
  <c r="K1209" i="1"/>
  <c r="E1234" i="1"/>
  <c r="G1234" i="1" s="1"/>
  <c r="H1234" i="1" s="1"/>
  <c r="K1240" i="1"/>
  <c r="O1248" i="1"/>
  <c r="Q1248" i="1" s="1"/>
  <c r="R1248" i="1" s="1"/>
  <c r="J1252" i="1"/>
  <c r="L1252" i="1" s="1"/>
  <c r="M1252" i="1" s="1"/>
  <c r="F287" i="1"/>
  <c r="F305" i="1"/>
  <c r="P24" i="1"/>
  <c r="P121" i="1"/>
  <c r="E238" i="1"/>
  <c r="G238" i="1" s="1"/>
  <c r="H238" i="1" s="1"/>
  <c r="K278" i="1"/>
  <c r="O301" i="1"/>
  <c r="Q301" i="1" s="1"/>
  <c r="R301" i="1" s="1"/>
  <c r="E371" i="1"/>
  <c r="G371" i="1" s="1"/>
  <c r="H371" i="1" s="1"/>
  <c r="P374" i="1"/>
  <c r="E525" i="1"/>
  <c r="G525" i="1" s="1"/>
  <c r="H525" i="1" s="1"/>
  <c r="O548" i="1"/>
  <c r="Q548" i="1" s="1"/>
  <c r="R548" i="1" s="1"/>
  <c r="E597" i="1"/>
  <c r="G597" i="1" s="1"/>
  <c r="H597" i="1" s="1"/>
  <c r="P600" i="1"/>
  <c r="J602" i="1"/>
  <c r="L602" i="1" s="1"/>
  <c r="M602" i="1" s="1"/>
  <c r="K603" i="1"/>
  <c r="O626" i="1"/>
  <c r="Q626" i="1" s="1"/>
  <c r="R626" i="1" s="1"/>
  <c r="K665" i="1"/>
  <c r="E675" i="1"/>
  <c r="G675" i="1" s="1"/>
  <c r="H675" i="1" s="1"/>
  <c r="P795" i="1"/>
  <c r="P796" i="1"/>
  <c r="P799" i="1"/>
  <c r="O844" i="1"/>
  <c r="Q844" i="1" s="1"/>
  <c r="R844" i="1" s="1"/>
  <c r="E879" i="1"/>
  <c r="G879" i="1" s="1"/>
  <c r="H879" i="1" s="1"/>
  <c r="P900" i="1"/>
  <c r="F903" i="1"/>
  <c r="P955" i="1"/>
  <c r="K1005" i="1"/>
  <c r="O1038" i="1"/>
  <c r="Q1038" i="1" s="1"/>
  <c r="R1038" i="1" s="1"/>
  <c r="E1076" i="1"/>
  <c r="G1076" i="1" s="1"/>
  <c r="H1076" i="1" s="1"/>
  <c r="K1078" i="1"/>
  <c r="O1084" i="1"/>
  <c r="Q1084" i="1" s="1"/>
  <c r="R1084" i="1" s="1"/>
  <c r="P1091" i="1"/>
  <c r="O1092" i="1"/>
  <c r="Q1092" i="1" s="1"/>
  <c r="R1092" i="1" s="1"/>
  <c r="E1106" i="1"/>
  <c r="G1106" i="1" s="1"/>
  <c r="H1106" i="1" s="1"/>
  <c r="J1147" i="1"/>
  <c r="L1147" i="1" s="1"/>
  <c r="M1147" i="1" s="1"/>
  <c r="K1156" i="1"/>
  <c r="K1163" i="1"/>
  <c r="E1193" i="1"/>
  <c r="G1193" i="1" s="1"/>
  <c r="H1193" i="1" s="1"/>
  <c r="O1214" i="1"/>
  <c r="Q1214" i="1" s="1"/>
  <c r="R1214" i="1" s="1"/>
  <c r="P1224" i="1"/>
  <c r="O1249" i="1"/>
  <c r="Q1249" i="1" s="1"/>
  <c r="R1249" i="1" s="1"/>
  <c r="K554" i="1"/>
  <c r="J554" i="1"/>
  <c r="L554" i="1" s="1"/>
  <c r="M554" i="1" s="1"/>
  <c r="P677" i="1"/>
  <c r="O677" i="1"/>
  <c r="Q677" i="1" s="1"/>
  <c r="R677" i="1" s="1"/>
  <c r="F884" i="1"/>
  <c r="E884" i="1"/>
  <c r="G884" i="1" s="1"/>
  <c r="H884" i="1" s="1"/>
  <c r="P949" i="1"/>
  <c r="O949" i="1"/>
  <c r="Q949" i="1" s="1"/>
  <c r="R949" i="1" s="1"/>
  <c r="O29" i="1"/>
  <c r="Q29" i="1" s="1"/>
  <c r="R29" i="1" s="1"/>
  <c r="F32" i="1"/>
  <c r="K68" i="1"/>
  <c r="K80" i="1"/>
  <c r="P101" i="1"/>
  <c r="E183" i="1"/>
  <c r="G183" i="1" s="1"/>
  <c r="H183" i="1" s="1"/>
  <c r="E184" i="1"/>
  <c r="G184" i="1" s="1"/>
  <c r="H184" i="1" s="1"/>
  <c r="E185" i="1"/>
  <c r="G185" i="1" s="1"/>
  <c r="H185" i="1" s="1"/>
  <c r="E187" i="1"/>
  <c r="G187" i="1" s="1"/>
  <c r="H187" i="1" s="1"/>
  <c r="E207" i="1"/>
  <c r="G207" i="1" s="1"/>
  <c r="H207" i="1" s="1"/>
  <c r="J224" i="1"/>
  <c r="L224" i="1" s="1"/>
  <c r="M224" i="1" s="1"/>
  <c r="O232" i="1"/>
  <c r="Q232" i="1" s="1"/>
  <c r="R232" i="1" s="1"/>
  <c r="P240" i="1"/>
  <c r="P241" i="1"/>
  <c r="E275" i="1"/>
  <c r="G275" i="1" s="1"/>
  <c r="H275" i="1" s="1"/>
  <c r="P283" i="1"/>
  <c r="O312" i="1"/>
  <c r="Q312" i="1" s="1"/>
  <c r="R312" i="1" s="1"/>
  <c r="F344" i="1"/>
  <c r="E345" i="1"/>
  <c r="G345" i="1" s="1"/>
  <c r="H345" i="1" s="1"/>
  <c r="P362" i="1"/>
  <c r="O363" i="1"/>
  <c r="Q363" i="1" s="1"/>
  <c r="R363" i="1" s="1"/>
  <c r="O382" i="1"/>
  <c r="Q382" i="1" s="1"/>
  <c r="R382" i="1" s="1"/>
  <c r="P382" i="1"/>
  <c r="K418" i="1"/>
  <c r="J418" i="1"/>
  <c r="L418" i="1" s="1"/>
  <c r="M418" i="1" s="1"/>
  <c r="K479" i="1"/>
  <c r="J479" i="1"/>
  <c r="L479" i="1" s="1"/>
  <c r="M479" i="1" s="1"/>
  <c r="E492" i="1"/>
  <c r="G492" i="1" s="1"/>
  <c r="H492" i="1" s="1"/>
  <c r="F492" i="1"/>
  <c r="F533" i="1"/>
  <c r="E533" i="1"/>
  <c r="G533" i="1" s="1"/>
  <c r="H533" i="1" s="1"/>
  <c r="J553" i="1"/>
  <c r="L553" i="1" s="1"/>
  <c r="M553" i="1" s="1"/>
  <c r="K553" i="1"/>
  <c r="J622" i="1"/>
  <c r="L622" i="1" s="1"/>
  <c r="M622" i="1" s="1"/>
  <c r="K622" i="1"/>
  <c r="O667" i="1"/>
  <c r="Q667" i="1" s="1"/>
  <c r="R667" i="1" s="1"/>
  <c r="P667" i="1"/>
  <c r="P719" i="1"/>
  <c r="O719" i="1"/>
  <c r="Q719" i="1" s="1"/>
  <c r="R719" i="1" s="1"/>
  <c r="F730" i="1"/>
  <c r="E730" i="1"/>
  <c r="G730" i="1" s="1"/>
  <c r="H730" i="1" s="1"/>
  <c r="J773" i="1"/>
  <c r="L773" i="1" s="1"/>
  <c r="M773" i="1" s="1"/>
  <c r="K773" i="1"/>
  <c r="J806" i="1"/>
  <c r="L806" i="1" s="1"/>
  <c r="M806" i="1" s="1"/>
  <c r="K806" i="1"/>
  <c r="F822" i="1"/>
  <c r="E822" i="1"/>
  <c r="G822" i="1" s="1"/>
  <c r="H822" i="1" s="1"/>
  <c r="O847" i="1"/>
  <c r="Q847" i="1" s="1"/>
  <c r="R847" i="1" s="1"/>
  <c r="P847" i="1"/>
  <c r="F900" i="1"/>
  <c r="E900" i="1"/>
  <c r="G900" i="1" s="1"/>
  <c r="H900" i="1" s="1"/>
  <c r="K961" i="1"/>
  <c r="J961" i="1"/>
  <c r="L961" i="1" s="1"/>
  <c r="M961" i="1" s="1"/>
  <c r="F1012" i="1"/>
  <c r="E1012" i="1"/>
  <c r="G1012" i="1" s="1"/>
  <c r="H1012" i="1" s="1"/>
  <c r="O1059" i="1"/>
  <c r="Q1059" i="1" s="1"/>
  <c r="R1059" i="1" s="1"/>
  <c r="P1059" i="1"/>
  <c r="F1074" i="1"/>
  <c r="E1074" i="1"/>
  <c r="G1074" i="1" s="1"/>
  <c r="H1074" i="1" s="1"/>
  <c r="F1084" i="1"/>
  <c r="E1084" i="1"/>
  <c r="G1084" i="1" s="1"/>
  <c r="H1084" i="1" s="1"/>
  <c r="P1146" i="1"/>
  <c r="O1146" i="1"/>
  <c r="Q1146" i="1" s="1"/>
  <c r="R1146" i="1" s="1"/>
  <c r="O1155" i="1"/>
  <c r="Q1155" i="1" s="1"/>
  <c r="R1155" i="1" s="1"/>
  <c r="P1155" i="1"/>
  <c r="K1211" i="1"/>
  <c r="J1211" i="1"/>
  <c r="L1211" i="1" s="1"/>
  <c r="M1211" i="1" s="1"/>
  <c r="K749" i="1"/>
  <c r="J749" i="1"/>
  <c r="L749" i="1" s="1"/>
  <c r="M749" i="1" s="1"/>
  <c r="F778" i="1"/>
  <c r="E778" i="1"/>
  <c r="G778" i="1" s="1"/>
  <c r="H778" i="1" s="1"/>
  <c r="F1182" i="1"/>
  <c r="E1182" i="1"/>
  <c r="G1182" i="1" s="1"/>
  <c r="H1182" i="1" s="1"/>
  <c r="E29" i="1"/>
  <c r="G29" i="1" s="1"/>
  <c r="H29" i="1" s="1"/>
  <c r="K72" i="1"/>
  <c r="O74" i="1"/>
  <c r="Q74" i="1" s="1"/>
  <c r="R74" i="1" s="1"/>
  <c r="F88" i="1"/>
  <c r="E130" i="1"/>
  <c r="G130" i="1" s="1"/>
  <c r="H130" i="1" s="1"/>
  <c r="E192" i="1"/>
  <c r="G192" i="1" s="1"/>
  <c r="H192" i="1" s="1"/>
  <c r="F201" i="1"/>
  <c r="F231" i="1"/>
  <c r="E232" i="1"/>
  <c r="G232" i="1" s="1"/>
  <c r="H232" i="1" s="1"/>
  <c r="J236" i="1"/>
  <c r="L236" i="1" s="1"/>
  <c r="M236" i="1" s="1"/>
  <c r="J262" i="1"/>
  <c r="L262" i="1" s="1"/>
  <c r="M262" i="1" s="1"/>
  <c r="E291" i="1"/>
  <c r="G291" i="1" s="1"/>
  <c r="H291" i="1" s="1"/>
  <c r="K300" i="1"/>
  <c r="J301" i="1"/>
  <c r="L301" i="1" s="1"/>
  <c r="M301" i="1" s="1"/>
  <c r="E302" i="1"/>
  <c r="G302" i="1" s="1"/>
  <c r="H302" i="1" s="1"/>
  <c r="P330" i="1"/>
  <c r="O331" i="1"/>
  <c r="Q331" i="1" s="1"/>
  <c r="R331" i="1" s="1"/>
  <c r="J408" i="1"/>
  <c r="L408" i="1" s="1"/>
  <c r="M408" i="1" s="1"/>
  <c r="K408" i="1"/>
  <c r="P525" i="1"/>
  <c r="O525" i="1"/>
  <c r="Q525" i="1" s="1"/>
  <c r="R525" i="1" s="1"/>
  <c r="P586" i="1"/>
  <c r="O586" i="1"/>
  <c r="Q586" i="1" s="1"/>
  <c r="R586" i="1" s="1"/>
  <c r="E661" i="1"/>
  <c r="G661" i="1" s="1"/>
  <c r="H661" i="1" s="1"/>
  <c r="F661" i="1"/>
  <c r="E693" i="1"/>
  <c r="G693" i="1" s="1"/>
  <c r="H693" i="1" s="1"/>
  <c r="F693" i="1"/>
  <c r="J725" i="1"/>
  <c r="L725" i="1" s="1"/>
  <c r="M725" i="1" s="1"/>
  <c r="K725" i="1"/>
  <c r="J934" i="1"/>
  <c r="L934" i="1" s="1"/>
  <c r="M934" i="1" s="1"/>
  <c r="K934" i="1"/>
  <c r="F1001" i="1"/>
  <c r="E1001" i="1"/>
  <c r="G1001" i="1" s="1"/>
  <c r="H1001" i="1" s="1"/>
  <c r="K1034" i="1"/>
  <c r="J1034" i="1"/>
  <c r="L1034" i="1" s="1"/>
  <c r="M1034" i="1" s="1"/>
  <c r="O1052" i="1"/>
  <c r="Q1052" i="1" s="1"/>
  <c r="R1052" i="1" s="1"/>
  <c r="P1052" i="1"/>
  <c r="F1069" i="1"/>
  <c r="E1069" i="1"/>
  <c r="G1069" i="1" s="1"/>
  <c r="H1069" i="1" s="1"/>
  <c r="P1081" i="1"/>
  <c r="O1081" i="1"/>
  <c r="Q1081" i="1" s="1"/>
  <c r="R1081" i="1" s="1"/>
  <c r="K1141" i="1"/>
  <c r="J1141" i="1"/>
  <c r="L1141" i="1" s="1"/>
  <c r="M1141" i="1" s="1"/>
  <c r="O1174" i="1"/>
  <c r="Q1174" i="1" s="1"/>
  <c r="R1174" i="1" s="1"/>
  <c r="P1174" i="1"/>
  <c r="O1182" i="1"/>
  <c r="Q1182" i="1" s="1"/>
  <c r="R1182" i="1" s="1"/>
  <c r="P1182" i="1"/>
  <c r="E1219" i="1"/>
  <c r="G1219" i="1" s="1"/>
  <c r="H1219" i="1" s="1"/>
  <c r="F1219" i="1"/>
  <c r="E1239" i="1"/>
  <c r="G1239" i="1" s="1"/>
  <c r="H1239" i="1" s="1"/>
  <c r="F1239" i="1"/>
  <c r="P394" i="1"/>
  <c r="O394" i="1"/>
  <c r="Q394" i="1" s="1"/>
  <c r="R394" i="1" s="1"/>
  <c r="O420" i="1"/>
  <c r="Q420" i="1" s="1"/>
  <c r="R420" i="1" s="1"/>
  <c r="P420" i="1"/>
  <c r="E606" i="1"/>
  <c r="G606" i="1" s="1"/>
  <c r="H606" i="1" s="1"/>
  <c r="F606" i="1"/>
  <c r="J807" i="1"/>
  <c r="L807" i="1" s="1"/>
  <c r="M807" i="1" s="1"/>
  <c r="K807" i="1"/>
  <c r="F837" i="1"/>
  <c r="E837" i="1"/>
  <c r="G837" i="1" s="1"/>
  <c r="H837" i="1" s="1"/>
  <c r="P852" i="1"/>
  <c r="O852" i="1"/>
  <c r="Q852" i="1" s="1"/>
  <c r="R852" i="1" s="1"/>
  <c r="F1048" i="1"/>
  <c r="E1048" i="1"/>
  <c r="G1048" i="1" s="1"/>
  <c r="H1048" i="1" s="1"/>
  <c r="P1079" i="1"/>
  <c r="O1079" i="1"/>
  <c r="Q1079" i="1" s="1"/>
  <c r="R1079" i="1" s="1"/>
  <c r="F1226" i="1"/>
  <c r="E1226" i="1"/>
  <c r="G1226" i="1" s="1"/>
  <c r="H1226" i="1" s="1"/>
  <c r="F406" i="1"/>
  <c r="E406" i="1"/>
  <c r="G406" i="1" s="1"/>
  <c r="H406" i="1" s="1"/>
  <c r="P543" i="1"/>
  <c r="O543" i="1"/>
  <c r="Q543" i="1" s="1"/>
  <c r="R543" i="1" s="1"/>
  <c r="F570" i="1"/>
  <c r="E570" i="1"/>
  <c r="G570" i="1" s="1"/>
  <c r="H570" i="1" s="1"/>
  <c r="F656" i="1"/>
  <c r="E656" i="1"/>
  <c r="G656" i="1" s="1"/>
  <c r="H656" i="1" s="1"/>
  <c r="F692" i="1"/>
  <c r="E692" i="1"/>
  <c r="G692" i="1" s="1"/>
  <c r="H692" i="1" s="1"/>
  <c r="K766" i="1"/>
  <c r="J766" i="1"/>
  <c r="L766" i="1" s="1"/>
  <c r="M766" i="1" s="1"/>
  <c r="K789" i="1"/>
  <c r="J789" i="1"/>
  <c r="L789" i="1" s="1"/>
  <c r="M789" i="1" s="1"/>
  <c r="P818" i="1"/>
  <c r="O818" i="1"/>
  <c r="Q818" i="1" s="1"/>
  <c r="R818" i="1" s="1"/>
  <c r="E830" i="1"/>
  <c r="G830" i="1" s="1"/>
  <c r="H830" i="1" s="1"/>
  <c r="F830" i="1"/>
  <c r="F838" i="1"/>
  <c r="E838" i="1"/>
  <c r="G838" i="1" s="1"/>
  <c r="H838" i="1" s="1"/>
  <c r="K890" i="1"/>
  <c r="J890" i="1"/>
  <c r="L890" i="1" s="1"/>
  <c r="M890" i="1" s="1"/>
  <c r="F952" i="1"/>
  <c r="E952" i="1"/>
  <c r="G952" i="1" s="1"/>
  <c r="H952" i="1" s="1"/>
  <c r="K1033" i="1"/>
  <c r="J1033" i="1"/>
  <c r="L1033" i="1" s="1"/>
  <c r="M1033" i="1" s="1"/>
  <c r="F1124" i="1"/>
  <c r="E1124" i="1"/>
  <c r="G1124" i="1" s="1"/>
  <c r="H1124" i="1" s="1"/>
  <c r="J1140" i="1"/>
  <c r="L1140" i="1" s="1"/>
  <c r="M1140" i="1" s="1"/>
  <c r="K1140" i="1"/>
  <c r="O470" i="1"/>
  <c r="Q470" i="1" s="1"/>
  <c r="R470" i="1" s="1"/>
  <c r="K475" i="1"/>
  <c r="K496" i="1"/>
  <c r="J515" i="1"/>
  <c r="L515" i="1" s="1"/>
  <c r="M515" i="1" s="1"/>
  <c r="E536" i="1"/>
  <c r="G536" i="1" s="1"/>
  <c r="H536" i="1" s="1"/>
  <c r="O546" i="1"/>
  <c r="Q546" i="1" s="1"/>
  <c r="R546" i="1" s="1"/>
  <c r="J632" i="1"/>
  <c r="L632" i="1" s="1"/>
  <c r="M632" i="1" s="1"/>
  <c r="F721" i="1"/>
  <c r="K1155" i="1"/>
  <c r="F1164" i="1"/>
  <c r="J1169" i="1"/>
  <c r="L1169" i="1" s="1"/>
  <c r="M1169" i="1" s="1"/>
  <c r="O1190" i="1"/>
  <c r="Q1190" i="1" s="1"/>
  <c r="R1190" i="1" s="1"/>
  <c r="P1193" i="1"/>
  <c r="E1206" i="1"/>
  <c r="G1206" i="1" s="1"/>
  <c r="H1206" i="1" s="1"/>
  <c r="P1216" i="1"/>
  <c r="P1220" i="1"/>
  <c r="K1260" i="1"/>
  <c r="P619" i="1"/>
  <c r="O621" i="1"/>
  <c r="Q621" i="1" s="1"/>
  <c r="R621" i="1" s="1"/>
  <c r="J835" i="1"/>
  <c r="L835" i="1" s="1"/>
  <c r="M835" i="1" s="1"/>
  <c r="K836" i="1"/>
  <c r="O873" i="1"/>
  <c r="Q873" i="1" s="1"/>
  <c r="R873" i="1" s="1"/>
  <c r="O879" i="1"/>
  <c r="Q879" i="1" s="1"/>
  <c r="R879" i="1" s="1"/>
  <c r="K899" i="1"/>
  <c r="J920" i="1"/>
  <c r="L920" i="1" s="1"/>
  <c r="M920" i="1" s="1"/>
  <c r="J1000" i="1"/>
  <c r="L1000" i="1" s="1"/>
  <c r="M1000" i="1" s="1"/>
  <c r="O1014" i="1"/>
  <c r="Q1014" i="1" s="1"/>
  <c r="R1014" i="1" s="1"/>
  <c r="J1068" i="1"/>
  <c r="L1068" i="1" s="1"/>
  <c r="M1068" i="1" s="1"/>
  <c r="J1071" i="1"/>
  <c r="L1071" i="1" s="1"/>
  <c r="M1071" i="1" s="1"/>
  <c r="J1073" i="1"/>
  <c r="L1073" i="1" s="1"/>
  <c r="M1073" i="1" s="1"/>
  <c r="F1081" i="1"/>
  <c r="J1119" i="1"/>
  <c r="L1119" i="1" s="1"/>
  <c r="M1119" i="1" s="1"/>
  <c r="E1129" i="1"/>
  <c r="G1129" i="1" s="1"/>
  <c r="H1129" i="1" s="1"/>
  <c r="P1134" i="1"/>
  <c r="E1137" i="1"/>
  <c r="G1137" i="1" s="1"/>
  <c r="H1137" i="1" s="1"/>
  <c r="F1180" i="1"/>
  <c r="E123" i="1"/>
  <c r="G123" i="1" s="1"/>
  <c r="H123" i="1" s="1"/>
  <c r="F123" i="1"/>
  <c r="K138" i="1"/>
  <c r="J138" i="1"/>
  <c r="L138" i="1" s="1"/>
  <c r="M138" i="1" s="1"/>
  <c r="F243" i="1"/>
  <c r="E243" i="1"/>
  <c r="G243" i="1" s="1"/>
  <c r="H243" i="1" s="1"/>
  <c r="F254" i="1"/>
  <c r="E254" i="1"/>
  <c r="G254" i="1" s="1"/>
  <c r="H254" i="1" s="1"/>
  <c r="P323" i="1"/>
  <c r="O323" i="1"/>
  <c r="Q323" i="1" s="1"/>
  <c r="R323" i="1" s="1"/>
  <c r="E361" i="1"/>
  <c r="G361" i="1" s="1"/>
  <c r="H361" i="1" s="1"/>
  <c r="F361" i="1"/>
  <c r="K560" i="1"/>
  <c r="J560" i="1"/>
  <c r="L560" i="1" s="1"/>
  <c r="M560" i="1" s="1"/>
  <c r="K598" i="1"/>
  <c r="J598" i="1"/>
  <c r="L598" i="1" s="1"/>
  <c r="M598" i="1" s="1"/>
  <c r="K621" i="1"/>
  <c r="J621" i="1"/>
  <c r="L621" i="1" s="1"/>
  <c r="M621" i="1" s="1"/>
  <c r="J626" i="1"/>
  <c r="L626" i="1" s="1"/>
  <c r="M626" i="1" s="1"/>
  <c r="K626" i="1"/>
  <c r="P632" i="1"/>
  <c r="O632" i="1"/>
  <c r="Q632" i="1" s="1"/>
  <c r="R632" i="1" s="1"/>
  <c r="O654" i="1"/>
  <c r="Q654" i="1" s="1"/>
  <c r="R654" i="1" s="1"/>
  <c r="P654" i="1"/>
  <c r="K693" i="1"/>
  <c r="J693" i="1"/>
  <c r="L693" i="1" s="1"/>
  <c r="M693" i="1" s="1"/>
  <c r="K751" i="1"/>
  <c r="J751" i="1"/>
  <c r="L751" i="1" s="1"/>
  <c r="M751" i="1" s="1"/>
  <c r="J1196" i="1"/>
  <c r="L1196" i="1" s="1"/>
  <c r="M1196" i="1" s="1"/>
  <c r="K1196" i="1"/>
  <c r="K1222" i="1"/>
  <c r="J1222" i="1"/>
  <c r="L1222" i="1" s="1"/>
  <c r="M1222" i="1" s="1"/>
  <c r="F14" i="1"/>
  <c r="O31" i="1"/>
  <c r="Q31" i="1" s="1"/>
  <c r="R31" i="1" s="1"/>
  <c r="P33" i="1"/>
  <c r="F59" i="1"/>
  <c r="J100" i="1"/>
  <c r="L100" i="1" s="1"/>
  <c r="M100" i="1" s="1"/>
  <c r="E115" i="1"/>
  <c r="G115" i="1" s="1"/>
  <c r="H115" i="1" s="1"/>
  <c r="O133" i="1"/>
  <c r="Q133" i="1" s="1"/>
  <c r="R133" i="1" s="1"/>
  <c r="P133" i="1"/>
  <c r="J192" i="1"/>
  <c r="L192" i="1" s="1"/>
  <c r="M192" i="1" s="1"/>
  <c r="J232" i="1"/>
  <c r="L232" i="1" s="1"/>
  <c r="M232" i="1" s="1"/>
  <c r="F241" i="1"/>
  <c r="E241" i="1"/>
  <c r="G241" i="1" s="1"/>
  <c r="H241" i="1" s="1"/>
  <c r="K253" i="1"/>
  <c r="J253" i="1"/>
  <c r="L253" i="1" s="1"/>
  <c r="M253" i="1" s="1"/>
  <c r="J259" i="1"/>
  <c r="L259" i="1" s="1"/>
  <c r="M259" i="1" s="1"/>
  <c r="E262" i="1"/>
  <c r="G262" i="1" s="1"/>
  <c r="H262" i="1" s="1"/>
  <c r="F262" i="1"/>
  <c r="K275" i="1"/>
  <c r="J275" i="1"/>
  <c r="L275" i="1" s="1"/>
  <c r="M275" i="1" s="1"/>
  <c r="O322" i="1"/>
  <c r="Q322" i="1" s="1"/>
  <c r="R322" i="1" s="1"/>
  <c r="P322" i="1"/>
  <c r="P369" i="1"/>
  <c r="P370" i="1"/>
  <c r="J380" i="1"/>
  <c r="L380" i="1" s="1"/>
  <c r="M380" i="1" s="1"/>
  <c r="K380" i="1"/>
  <c r="J412" i="1"/>
  <c r="L412" i="1" s="1"/>
  <c r="M412" i="1" s="1"/>
  <c r="K412" i="1"/>
  <c r="O433" i="1"/>
  <c r="Q433" i="1" s="1"/>
  <c r="R433" i="1" s="1"/>
  <c r="P433" i="1"/>
  <c r="O441" i="1"/>
  <c r="Q441" i="1" s="1"/>
  <c r="R441" i="1" s="1"/>
  <c r="P441" i="1"/>
  <c r="K460" i="1"/>
  <c r="O462" i="1"/>
  <c r="Q462" i="1" s="1"/>
  <c r="R462" i="1" s="1"/>
  <c r="K501" i="1"/>
  <c r="J501" i="1"/>
  <c r="L501" i="1" s="1"/>
  <c r="M501" i="1" s="1"/>
  <c r="F526" i="1"/>
  <c r="E526" i="1"/>
  <c r="G526" i="1" s="1"/>
  <c r="H526" i="1" s="1"/>
  <c r="E539" i="1"/>
  <c r="G539" i="1" s="1"/>
  <c r="H539" i="1" s="1"/>
  <c r="E557" i="1"/>
  <c r="G557" i="1" s="1"/>
  <c r="H557" i="1" s="1"/>
  <c r="F557" i="1"/>
  <c r="O579" i="1"/>
  <c r="Q579" i="1" s="1"/>
  <c r="R579" i="1" s="1"/>
  <c r="K589" i="1"/>
  <c r="J589" i="1"/>
  <c r="L589" i="1" s="1"/>
  <c r="M589" i="1" s="1"/>
  <c r="E611" i="1"/>
  <c r="G611" i="1" s="1"/>
  <c r="H611" i="1" s="1"/>
  <c r="K618" i="1"/>
  <c r="J618" i="1"/>
  <c r="L618" i="1" s="1"/>
  <c r="M618" i="1" s="1"/>
  <c r="J625" i="1"/>
  <c r="L625" i="1" s="1"/>
  <c r="M625" i="1" s="1"/>
  <c r="K625" i="1"/>
  <c r="J638" i="1"/>
  <c r="L638" i="1" s="1"/>
  <c r="M638" i="1" s="1"/>
  <c r="K638" i="1"/>
  <c r="O643" i="1"/>
  <c r="Q643" i="1" s="1"/>
  <c r="R643" i="1" s="1"/>
  <c r="P643" i="1"/>
  <c r="O691" i="1"/>
  <c r="Q691" i="1" s="1"/>
  <c r="R691" i="1" s="1"/>
  <c r="P691" i="1"/>
  <c r="P735" i="1"/>
  <c r="E768" i="1"/>
  <c r="G768" i="1" s="1"/>
  <c r="H768" i="1" s="1"/>
  <c r="F768" i="1"/>
  <c r="K790" i="1"/>
  <c r="J824" i="1"/>
  <c r="L824" i="1" s="1"/>
  <c r="M824" i="1" s="1"/>
  <c r="K824" i="1"/>
  <c r="P910" i="1"/>
  <c r="O910" i="1"/>
  <c r="Q910" i="1" s="1"/>
  <c r="R910" i="1" s="1"/>
  <c r="F916" i="1"/>
  <c r="E916" i="1"/>
  <c r="G916" i="1" s="1"/>
  <c r="H916" i="1" s="1"/>
  <c r="P1002" i="1"/>
  <c r="O1002" i="1"/>
  <c r="Q1002" i="1" s="1"/>
  <c r="R1002" i="1" s="1"/>
  <c r="F1066" i="1"/>
  <c r="E1066" i="1"/>
  <c r="G1066" i="1" s="1"/>
  <c r="H1066" i="1" s="1"/>
  <c r="P1116" i="1"/>
  <c r="O1116" i="1"/>
  <c r="Q1116" i="1" s="1"/>
  <c r="R1116" i="1" s="1"/>
  <c r="K1153" i="1"/>
  <c r="P1160" i="1"/>
  <c r="J1171" i="1"/>
  <c r="L1171" i="1" s="1"/>
  <c r="M1171" i="1" s="1"/>
  <c r="K1171" i="1"/>
  <c r="F1188" i="1"/>
  <c r="E1188" i="1"/>
  <c r="G1188" i="1" s="1"/>
  <c r="H1188" i="1" s="1"/>
  <c r="K1227" i="1"/>
  <c r="J1227" i="1"/>
  <c r="L1227" i="1" s="1"/>
  <c r="M1227" i="1" s="1"/>
  <c r="K1235" i="1"/>
  <c r="J1235" i="1"/>
  <c r="L1235" i="1" s="1"/>
  <c r="M1235" i="1" s="1"/>
  <c r="F1254" i="1"/>
  <c r="E1254" i="1"/>
  <c r="G1254" i="1" s="1"/>
  <c r="H1254" i="1" s="1"/>
  <c r="O13" i="1"/>
  <c r="Q13" i="1" s="1"/>
  <c r="R13" i="1" s="1"/>
  <c r="J24" i="1"/>
  <c r="L24" i="1" s="1"/>
  <c r="M24" i="1" s="1"/>
  <c r="O26" i="1"/>
  <c r="Q26" i="1" s="1"/>
  <c r="R26" i="1" s="1"/>
  <c r="J27" i="1"/>
  <c r="L27" i="1" s="1"/>
  <c r="M27" i="1" s="1"/>
  <c r="F31" i="1"/>
  <c r="J58" i="1"/>
  <c r="L58" i="1" s="1"/>
  <c r="M58" i="1" s="1"/>
  <c r="E70" i="1"/>
  <c r="G70" i="1" s="1"/>
  <c r="H70" i="1" s="1"/>
  <c r="F78" i="1"/>
  <c r="F79" i="1"/>
  <c r="E82" i="1"/>
  <c r="G82" i="1" s="1"/>
  <c r="H82" i="1" s="1"/>
  <c r="E99" i="1"/>
  <c r="G99" i="1" s="1"/>
  <c r="H99" i="1" s="1"/>
  <c r="J109" i="1"/>
  <c r="L109" i="1" s="1"/>
  <c r="M109" i="1" s="1"/>
  <c r="K109" i="1"/>
  <c r="P132" i="1"/>
  <c r="O132" i="1"/>
  <c r="Q132" i="1" s="1"/>
  <c r="R132" i="1" s="1"/>
  <c r="J187" i="1"/>
  <c r="L187" i="1" s="1"/>
  <c r="M187" i="1" s="1"/>
  <c r="K187" i="1"/>
  <c r="J206" i="1"/>
  <c r="L206" i="1" s="1"/>
  <c r="M206" i="1" s="1"/>
  <c r="P209" i="1"/>
  <c r="O209" i="1"/>
  <c r="Q209" i="1" s="1"/>
  <c r="R209" i="1" s="1"/>
  <c r="J228" i="1"/>
  <c r="L228" i="1" s="1"/>
  <c r="M228" i="1" s="1"/>
  <c r="K228" i="1"/>
  <c r="P249" i="1"/>
  <c r="J252" i="1"/>
  <c r="L252" i="1" s="1"/>
  <c r="M252" i="1" s="1"/>
  <c r="K252" i="1"/>
  <c r="J283" i="1"/>
  <c r="L283" i="1" s="1"/>
  <c r="M283" i="1" s="1"/>
  <c r="K283" i="1"/>
  <c r="J318" i="1"/>
  <c r="L318" i="1" s="1"/>
  <c r="M318" i="1" s="1"/>
  <c r="K318" i="1"/>
  <c r="K334" i="1"/>
  <c r="J334" i="1"/>
  <c r="L334" i="1" s="1"/>
  <c r="M334" i="1" s="1"/>
  <c r="E352" i="1"/>
  <c r="G352" i="1" s="1"/>
  <c r="H352" i="1" s="1"/>
  <c r="F352" i="1"/>
  <c r="K366" i="1"/>
  <c r="J366" i="1"/>
  <c r="L366" i="1" s="1"/>
  <c r="M366" i="1" s="1"/>
  <c r="P389" i="1"/>
  <c r="O389" i="1"/>
  <c r="Q389" i="1" s="1"/>
  <c r="R389" i="1" s="1"/>
  <c r="F423" i="1"/>
  <c r="K427" i="1"/>
  <c r="P428" i="1"/>
  <c r="O428" i="1"/>
  <c r="Q428" i="1" s="1"/>
  <c r="R428" i="1" s="1"/>
  <c r="O440" i="1"/>
  <c r="Q440" i="1" s="1"/>
  <c r="R440" i="1" s="1"/>
  <c r="P440" i="1"/>
  <c r="O446" i="1"/>
  <c r="Q446" i="1" s="1"/>
  <c r="R446" i="1" s="1"/>
  <c r="J457" i="1"/>
  <c r="L457" i="1" s="1"/>
  <c r="M457" i="1" s="1"/>
  <c r="K457" i="1"/>
  <c r="E484" i="1"/>
  <c r="G484" i="1" s="1"/>
  <c r="H484" i="1" s="1"/>
  <c r="F484" i="1"/>
  <c r="E491" i="1"/>
  <c r="G491" i="1" s="1"/>
  <c r="H491" i="1" s="1"/>
  <c r="P496" i="1"/>
  <c r="O496" i="1"/>
  <c r="Q496" i="1" s="1"/>
  <c r="R496" i="1" s="1"/>
  <c r="K507" i="1"/>
  <c r="J507" i="1"/>
  <c r="L507" i="1" s="1"/>
  <c r="M507" i="1" s="1"/>
  <c r="K525" i="1"/>
  <c r="J525" i="1"/>
  <c r="L525" i="1" s="1"/>
  <c r="M525" i="1" s="1"/>
  <c r="K531" i="1"/>
  <c r="J531" i="1"/>
  <c r="L531" i="1" s="1"/>
  <c r="M531" i="1" s="1"/>
  <c r="K537" i="1"/>
  <c r="J537" i="1"/>
  <c r="L537" i="1" s="1"/>
  <c r="M537" i="1" s="1"/>
  <c r="J545" i="1"/>
  <c r="L545" i="1" s="1"/>
  <c r="M545" i="1" s="1"/>
  <c r="K545" i="1"/>
  <c r="P554" i="1"/>
  <c r="O554" i="1"/>
  <c r="Q554" i="1" s="1"/>
  <c r="R554" i="1" s="1"/>
  <c r="K562" i="1"/>
  <c r="J562" i="1"/>
  <c r="L562" i="1" s="1"/>
  <c r="M562" i="1" s="1"/>
  <c r="F587" i="1"/>
  <c r="E587" i="1"/>
  <c r="G587" i="1" s="1"/>
  <c r="H587" i="1" s="1"/>
  <c r="O605" i="1"/>
  <c r="Q605" i="1" s="1"/>
  <c r="R605" i="1" s="1"/>
  <c r="O606" i="1"/>
  <c r="Q606" i="1" s="1"/>
  <c r="R606" i="1" s="1"/>
  <c r="P606" i="1"/>
  <c r="P623" i="1"/>
  <c r="O624" i="1"/>
  <c r="Q624" i="1" s="1"/>
  <c r="R624" i="1" s="1"/>
  <c r="F633" i="1"/>
  <c r="E643" i="1"/>
  <c r="G643" i="1" s="1"/>
  <c r="H643" i="1" s="1"/>
  <c r="K657" i="1"/>
  <c r="J658" i="1"/>
  <c r="L658" i="1" s="1"/>
  <c r="M658" i="1" s="1"/>
  <c r="E672" i="1"/>
  <c r="G672" i="1" s="1"/>
  <c r="H672" i="1" s="1"/>
  <c r="J680" i="1"/>
  <c r="L680" i="1" s="1"/>
  <c r="M680" i="1" s="1"/>
  <c r="K683" i="1"/>
  <c r="E686" i="1"/>
  <c r="G686" i="1" s="1"/>
  <c r="H686" i="1" s="1"/>
  <c r="F686" i="1"/>
  <c r="P690" i="1"/>
  <c r="O690" i="1"/>
  <c r="Q690" i="1" s="1"/>
  <c r="R690" i="1" s="1"/>
  <c r="E733" i="1"/>
  <c r="G733" i="1" s="1"/>
  <c r="H733" i="1" s="1"/>
  <c r="F733" i="1"/>
  <c r="F741" i="1"/>
  <c r="K744" i="1"/>
  <c r="F762" i="1"/>
  <c r="E762" i="1"/>
  <c r="G762" i="1" s="1"/>
  <c r="H762" i="1" s="1"/>
  <c r="P775" i="1"/>
  <c r="O775" i="1"/>
  <c r="Q775" i="1" s="1"/>
  <c r="R775" i="1" s="1"/>
  <c r="J810" i="1"/>
  <c r="L810" i="1" s="1"/>
  <c r="M810" i="1" s="1"/>
  <c r="K810" i="1"/>
  <c r="E945" i="1"/>
  <c r="G945" i="1" s="1"/>
  <c r="H945" i="1" s="1"/>
  <c r="F945" i="1"/>
  <c r="P958" i="1"/>
  <c r="O958" i="1"/>
  <c r="Q958" i="1" s="1"/>
  <c r="R958" i="1" s="1"/>
  <c r="K981" i="1"/>
  <c r="J981" i="1"/>
  <c r="L981" i="1" s="1"/>
  <c r="M981" i="1" s="1"/>
  <c r="J992" i="1"/>
  <c r="L992" i="1" s="1"/>
  <c r="M992" i="1" s="1"/>
  <c r="F995" i="1"/>
  <c r="E995" i="1"/>
  <c r="G995" i="1" s="1"/>
  <c r="H995" i="1" s="1"/>
  <c r="F1008" i="1"/>
  <c r="E1008" i="1"/>
  <c r="G1008" i="1" s="1"/>
  <c r="H1008" i="1" s="1"/>
  <c r="K1016" i="1"/>
  <c r="J1016" i="1"/>
  <c r="L1016" i="1" s="1"/>
  <c r="M1016" i="1" s="1"/>
  <c r="O1031" i="1"/>
  <c r="Q1031" i="1" s="1"/>
  <c r="R1031" i="1" s="1"/>
  <c r="P1031" i="1"/>
  <c r="J1046" i="1"/>
  <c r="L1046" i="1" s="1"/>
  <c r="M1046" i="1" s="1"/>
  <c r="K1046" i="1"/>
  <c r="P1089" i="1"/>
  <c r="O1089" i="1"/>
  <c r="Q1089" i="1" s="1"/>
  <c r="R1089" i="1" s="1"/>
  <c r="O1098" i="1"/>
  <c r="Q1098" i="1" s="1"/>
  <c r="R1098" i="1" s="1"/>
  <c r="P1098" i="1"/>
  <c r="K1144" i="1"/>
  <c r="J1144" i="1"/>
  <c r="L1144" i="1" s="1"/>
  <c r="M1144" i="1" s="1"/>
  <c r="O1243" i="1"/>
  <c r="Q1243" i="1" s="1"/>
  <c r="R1243" i="1" s="1"/>
  <c r="F1247" i="1"/>
  <c r="K106" i="1"/>
  <c r="J106" i="1"/>
  <c r="L106" i="1" s="1"/>
  <c r="M106" i="1" s="1"/>
  <c r="E224" i="1"/>
  <c r="G224" i="1" s="1"/>
  <c r="H224" i="1" s="1"/>
  <c r="F224" i="1"/>
  <c r="K307" i="1"/>
  <c r="J307" i="1"/>
  <c r="L307" i="1" s="1"/>
  <c r="M307" i="1" s="1"/>
  <c r="J341" i="1"/>
  <c r="L341" i="1" s="1"/>
  <c r="M341" i="1" s="1"/>
  <c r="K341" i="1"/>
  <c r="K381" i="1"/>
  <c r="J381" i="1"/>
  <c r="L381" i="1" s="1"/>
  <c r="M381" i="1" s="1"/>
  <c r="O399" i="1"/>
  <c r="Q399" i="1" s="1"/>
  <c r="R399" i="1" s="1"/>
  <c r="P399" i="1"/>
  <c r="P414" i="1"/>
  <c r="O414" i="1"/>
  <c r="Q414" i="1" s="1"/>
  <c r="R414" i="1" s="1"/>
  <c r="F436" i="1"/>
  <c r="E436" i="1"/>
  <c r="G436" i="1" s="1"/>
  <c r="H436" i="1" s="1"/>
  <c r="P480" i="1"/>
  <c r="O480" i="1"/>
  <c r="Q480" i="1" s="1"/>
  <c r="R480" i="1" s="1"/>
  <c r="F515" i="1"/>
  <c r="E515" i="1"/>
  <c r="G515" i="1" s="1"/>
  <c r="H515" i="1" s="1"/>
  <c r="P536" i="1"/>
  <c r="O536" i="1"/>
  <c r="Q536" i="1" s="1"/>
  <c r="R536" i="1" s="1"/>
  <c r="F540" i="1"/>
  <c r="E540" i="1"/>
  <c r="G540" i="1" s="1"/>
  <c r="H540" i="1" s="1"/>
  <c r="P550" i="1"/>
  <c r="O550" i="1"/>
  <c r="Q550" i="1" s="1"/>
  <c r="R550" i="1" s="1"/>
  <c r="P567" i="1"/>
  <c r="O567" i="1"/>
  <c r="Q567" i="1" s="1"/>
  <c r="R567" i="1" s="1"/>
  <c r="O662" i="1"/>
  <c r="Q662" i="1" s="1"/>
  <c r="R662" i="1" s="1"/>
  <c r="P662" i="1"/>
  <c r="P687" i="1"/>
  <c r="O687" i="1"/>
  <c r="Q687" i="1" s="1"/>
  <c r="R687" i="1" s="1"/>
  <c r="K709" i="1"/>
  <c r="J709" i="1"/>
  <c r="L709" i="1" s="1"/>
  <c r="M709" i="1" s="1"/>
  <c r="J721" i="1"/>
  <c r="L721" i="1" s="1"/>
  <c r="M721" i="1" s="1"/>
  <c r="K721" i="1"/>
  <c r="O762" i="1"/>
  <c r="Q762" i="1" s="1"/>
  <c r="R762" i="1" s="1"/>
  <c r="P762" i="1"/>
  <c r="O828" i="1"/>
  <c r="Q828" i="1" s="1"/>
  <c r="R828" i="1" s="1"/>
  <c r="P828" i="1"/>
  <c r="J918" i="1"/>
  <c r="L918" i="1" s="1"/>
  <c r="M918" i="1" s="1"/>
  <c r="K918" i="1"/>
  <c r="P1118" i="1"/>
  <c r="O1118" i="1"/>
  <c r="Q1118" i="1" s="1"/>
  <c r="R1118" i="1" s="1"/>
  <c r="F15" i="1"/>
  <c r="P21" i="1"/>
  <c r="O25" i="1"/>
  <c r="Q25" i="1" s="1"/>
  <c r="R25" i="1" s="1"/>
  <c r="F30" i="1"/>
  <c r="P34" i="1"/>
  <c r="J40" i="1"/>
  <c r="L40" i="1" s="1"/>
  <c r="M40" i="1" s="1"/>
  <c r="O79" i="1"/>
  <c r="Q79" i="1" s="1"/>
  <c r="R79" i="1" s="1"/>
  <c r="J87" i="1"/>
  <c r="L87" i="1" s="1"/>
  <c r="M87" i="1" s="1"/>
  <c r="J96" i="1"/>
  <c r="L96" i="1" s="1"/>
  <c r="M96" i="1" s="1"/>
  <c r="J99" i="1"/>
  <c r="L99" i="1" s="1"/>
  <c r="M99" i="1" s="1"/>
  <c r="E101" i="1"/>
  <c r="G101" i="1" s="1"/>
  <c r="H101" i="1" s="1"/>
  <c r="F103" i="1"/>
  <c r="F104" i="1"/>
  <c r="J111" i="1"/>
  <c r="L111" i="1" s="1"/>
  <c r="M111" i="1" s="1"/>
  <c r="K116" i="1"/>
  <c r="J116" i="1"/>
  <c r="L116" i="1" s="1"/>
  <c r="M116" i="1" s="1"/>
  <c r="E126" i="1"/>
  <c r="G126" i="1" s="1"/>
  <c r="H126" i="1" s="1"/>
  <c r="F126" i="1"/>
  <c r="F165" i="1"/>
  <c r="E165" i="1"/>
  <c r="G165" i="1" s="1"/>
  <c r="H165" i="1" s="1"/>
  <c r="O191" i="1"/>
  <c r="Q191" i="1" s="1"/>
  <c r="R191" i="1" s="1"/>
  <c r="K193" i="1"/>
  <c r="K214" i="1"/>
  <c r="F223" i="1"/>
  <c r="E223" i="1"/>
  <c r="G223" i="1" s="1"/>
  <c r="H223" i="1" s="1"/>
  <c r="O237" i="1"/>
  <c r="Q237" i="1" s="1"/>
  <c r="R237" i="1" s="1"/>
  <c r="J288" i="1"/>
  <c r="L288" i="1" s="1"/>
  <c r="M288" i="1" s="1"/>
  <c r="F353" i="1"/>
  <c r="E353" i="1"/>
  <c r="G353" i="1" s="1"/>
  <c r="H353" i="1" s="1"/>
  <c r="O392" i="1"/>
  <c r="Q392" i="1" s="1"/>
  <c r="R392" i="1" s="1"/>
  <c r="E450" i="1"/>
  <c r="G450" i="1" s="1"/>
  <c r="H450" i="1" s="1"/>
  <c r="P478" i="1"/>
  <c r="P484" i="1"/>
  <c r="O484" i="1"/>
  <c r="Q484" i="1" s="1"/>
  <c r="R484" i="1" s="1"/>
  <c r="O491" i="1"/>
  <c r="Q491" i="1" s="1"/>
  <c r="R491" i="1" s="1"/>
  <c r="F494" i="1"/>
  <c r="E494" i="1"/>
  <c r="G494" i="1" s="1"/>
  <c r="H494" i="1" s="1"/>
  <c r="O511" i="1"/>
  <c r="Q511" i="1" s="1"/>
  <c r="R511" i="1" s="1"/>
  <c r="P534" i="1"/>
  <c r="O534" i="1"/>
  <c r="Q534" i="1" s="1"/>
  <c r="R534" i="1" s="1"/>
  <c r="K546" i="1"/>
  <c r="J546" i="1"/>
  <c r="L546" i="1" s="1"/>
  <c r="M546" i="1" s="1"/>
  <c r="P575" i="1"/>
  <c r="O578" i="1"/>
  <c r="Q578" i="1" s="1"/>
  <c r="R578" i="1" s="1"/>
  <c r="O629" i="1"/>
  <c r="Q629" i="1" s="1"/>
  <c r="R629" i="1" s="1"/>
  <c r="P686" i="1"/>
  <c r="O686" i="1"/>
  <c r="Q686" i="1" s="1"/>
  <c r="R686" i="1" s="1"/>
  <c r="F702" i="1"/>
  <c r="P720" i="1"/>
  <c r="P739" i="1"/>
  <c r="O739" i="1"/>
  <c r="Q739" i="1" s="1"/>
  <c r="R739" i="1" s="1"/>
  <c r="F745" i="1"/>
  <c r="F746" i="1"/>
  <c r="E781" i="1"/>
  <c r="G781" i="1" s="1"/>
  <c r="H781" i="1" s="1"/>
  <c r="J1055" i="1"/>
  <c r="L1055" i="1" s="1"/>
  <c r="M1055" i="1" s="1"/>
  <c r="F1114" i="1"/>
  <c r="E1114" i="1"/>
  <c r="G1114" i="1" s="1"/>
  <c r="H1114" i="1" s="1"/>
  <c r="E1156" i="1"/>
  <c r="G1156" i="1" s="1"/>
  <c r="H1156" i="1" s="1"/>
  <c r="K1185" i="1"/>
  <c r="J1185" i="1"/>
  <c r="L1185" i="1" s="1"/>
  <c r="M1185" i="1" s="1"/>
  <c r="E42" i="1"/>
  <c r="G42" i="1" s="1"/>
  <c r="H42" i="1" s="1"/>
  <c r="E47" i="1"/>
  <c r="G47" i="1" s="1"/>
  <c r="H47" i="1" s="1"/>
  <c r="E48" i="1"/>
  <c r="G48" i="1" s="1"/>
  <c r="H48" i="1" s="1"/>
  <c r="O48" i="1"/>
  <c r="Q48" i="1" s="1"/>
  <c r="R48" i="1" s="1"/>
  <c r="O49" i="1"/>
  <c r="Q49" i="1" s="1"/>
  <c r="R49" i="1" s="1"/>
  <c r="O50" i="1"/>
  <c r="Q50" i="1" s="1"/>
  <c r="R50" i="1" s="1"/>
  <c r="O55" i="1"/>
  <c r="Q55" i="1" s="1"/>
  <c r="R55" i="1" s="1"/>
  <c r="P56" i="1"/>
  <c r="P57" i="1"/>
  <c r="O60" i="1"/>
  <c r="Q60" i="1" s="1"/>
  <c r="R60" i="1" s="1"/>
  <c r="F75" i="1"/>
  <c r="K77" i="1"/>
  <c r="P85" i="1"/>
  <c r="E90" i="1"/>
  <c r="G90" i="1" s="1"/>
  <c r="H90" i="1" s="1"/>
  <c r="O93" i="1"/>
  <c r="Q93" i="1" s="1"/>
  <c r="R93" i="1" s="1"/>
  <c r="O104" i="1"/>
  <c r="Q104" i="1" s="1"/>
  <c r="R104" i="1" s="1"/>
  <c r="P104" i="1"/>
  <c r="F107" i="1"/>
  <c r="F139" i="1"/>
  <c r="K141" i="1"/>
  <c r="K149" i="1"/>
  <c r="J160" i="1"/>
  <c r="L160" i="1" s="1"/>
  <c r="M160" i="1" s="1"/>
  <c r="K160" i="1"/>
  <c r="O183" i="1"/>
  <c r="Q183" i="1" s="1"/>
  <c r="R183" i="1" s="1"/>
  <c r="O184" i="1"/>
  <c r="Q184" i="1" s="1"/>
  <c r="R184" i="1" s="1"/>
  <c r="P184" i="1"/>
  <c r="P200" i="1"/>
  <c r="O200" i="1"/>
  <c r="Q200" i="1" s="1"/>
  <c r="R200" i="1" s="1"/>
  <c r="P224" i="1"/>
  <c r="O224" i="1"/>
  <c r="Q224" i="1" s="1"/>
  <c r="R224" i="1" s="1"/>
  <c r="P257" i="1"/>
  <c r="O257" i="1"/>
  <c r="Q257" i="1" s="1"/>
  <c r="R257" i="1" s="1"/>
  <c r="O264" i="1"/>
  <c r="Q264" i="1" s="1"/>
  <c r="R264" i="1" s="1"/>
  <c r="K312" i="1"/>
  <c r="J312" i="1"/>
  <c r="L312" i="1" s="1"/>
  <c r="M312" i="1" s="1"/>
  <c r="J333" i="1"/>
  <c r="L333" i="1" s="1"/>
  <c r="M333" i="1" s="1"/>
  <c r="K333" i="1"/>
  <c r="K342" i="1"/>
  <c r="J342" i="1"/>
  <c r="L342" i="1" s="1"/>
  <c r="M342" i="1" s="1"/>
  <c r="J365" i="1"/>
  <c r="L365" i="1" s="1"/>
  <c r="M365" i="1" s="1"/>
  <c r="K365" i="1"/>
  <c r="F383" i="1"/>
  <c r="K385" i="1"/>
  <c r="J385" i="1"/>
  <c r="L385" i="1" s="1"/>
  <c r="M385" i="1" s="1"/>
  <c r="P406" i="1"/>
  <c r="O406" i="1"/>
  <c r="Q406" i="1" s="1"/>
  <c r="R406" i="1" s="1"/>
  <c r="P416" i="1"/>
  <c r="O416" i="1"/>
  <c r="Q416" i="1" s="1"/>
  <c r="R416" i="1" s="1"/>
  <c r="P439" i="1"/>
  <c r="O439" i="1"/>
  <c r="Q439" i="1" s="1"/>
  <c r="R439" i="1" s="1"/>
  <c r="E454" i="1"/>
  <c r="G454" i="1" s="1"/>
  <c r="H454" i="1" s="1"/>
  <c r="F455" i="1"/>
  <c r="J456" i="1"/>
  <c r="L456" i="1" s="1"/>
  <c r="M456" i="1" s="1"/>
  <c r="K456" i="1"/>
  <c r="J469" i="1"/>
  <c r="L469" i="1" s="1"/>
  <c r="M469" i="1" s="1"/>
  <c r="E488" i="1"/>
  <c r="G488" i="1" s="1"/>
  <c r="H488" i="1" s="1"/>
  <c r="O526" i="1"/>
  <c r="Q526" i="1" s="1"/>
  <c r="R526" i="1" s="1"/>
  <c r="P526" i="1"/>
  <c r="F542" i="1"/>
  <c r="E542" i="1"/>
  <c r="G542" i="1" s="1"/>
  <c r="H542" i="1" s="1"/>
  <c r="K561" i="1"/>
  <c r="J561" i="1"/>
  <c r="L561" i="1" s="1"/>
  <c r="M561" i="1" s="1"/>
  <c r="O583" i="1"/>
  <c r="Q583" i="1" s="1"/>
  <c r="R583" i="1" s="1"/>
  <c r="J600" i="1"/>
  <c r="L600" i="1" s="1"/>
  <c r="M600" i="1" s="1"/>
  <c r="E601" i="1"/>
  <c r="G601" i="1" s="1"/>
  <c r="H601" i="1" s="1"/>
  <c r="E605" i="1"/>
  <c r="G605" i="1" s="1"/>
  <c r="H605" i="1" s="1"/>
  <c r="F605" i="1"/>
  <c r="E622" i="1"/>
  <c r="G622" i="1" s="1"/>
  <c r="H622" i="1" s="1"/>
  <c r="F622" i="1"/>
  <c r="E628" i="1"/>
  <c r="G628" i="1" s="1"/>
  <c r="H628" i="1" s="1"/>
  <c r="F641" i="1"/>
  <c r="J642" i="1"/>
  <c r="L642" i="1" s="1"/>
  <c r="M642" i="1" s="1"/>
  <c r="K642" i="1"/>
  <c r="O655" i="1"/>
  <c r="Q655" i="1" s="1"/>
  <c r="R655" i="1" s="1"/>
  <c r="P655" i="1"/>
  <c r="P663" i="1"/>
  <c r="O663" i="1"/>
  <c r="Q663" i="1" s="1"/>
  <c r="R663" i="1" s="1"/>
  <c r="O688" i="1"/>
  <c r="Q688" i="1" s="1"/>
  <c r="R688" i="1" s="1"/>
  <c r="P688" i="1"/>
  <c r="F694" i="1"/>
  <c r="E694" i="1"/>
  <c r="G694" i="1" s="1"/>
  <c r="H694" i="1" s="1"/>
  <c r="E717" i="1"/>
  <c r="G717" i="1" s="1"/>
  <c r="H717" i="1" s="1"/>
  <c r="F717" i="1"/>
  <c r="K726" i="1"/>
  <c r="P729" i="1"/>
  <c r="O729" i="1"/>
  <c r="Q729" i="1" s="1"/>
  <c r="R729" i="1" s="1"/>
  <c r="K740" i="1"/>
  <c r="J740" i="1"/>
  <c r="L740" i="1" s="1"/>
  <c r="M740" i="1" s="1"/>
  <c r="K765" i="1"/>
  <c r="J765" i="1"/>
  <c r="L765" i="1" s="1"/>
  <c r="M765" i="1" s="1"/>
  <c r="P774" i="1"/>
  <c r="O774" i="1"/>
  <c r="Q774" i="1" s="1"/>
  <c r="R774" i="1" s="1"/>
  <c r="F777" i="1"/>
  <c r="E777" i="1"/>
  <c r="G777" i="1" s="1"/>
  <c r="H777" i="1" s="1"/>
  <c r="P786" i="1"/>
  <c r="O786" i="1"/>
  <c r="Q786" i="1" s="1"/>
  <c r="R786" i="1" s="1"/>
  <c r="J802" i="1"/>
  <c r="L802" i="1" s="1"/>
  <c r="M802" i="1" s="1"/>
  <c r="K802" i="1"/>
  <c r="K849" i="1"/>
  <c r="J849" i="1"/>
  <c r="L849" i="1" s="1"/>
  <c r="M849" i="1" s="1"/>
  <c r="P923" i="1"/>
  <c r="O939" i="1"/>
  <c r="Q939" i="1" s="1"/>
  <c r="R939" i="1" s="1"/>
  <c r="P939" i="1"/>
  <c r="K969" i="1"/>
  <c r="J969" i="1"/>
  <c r="L969" i="1" s="1"/>
  <c r="M969" i="1" s="1"/>
  <c r="E1020" i="1"/>
  <c r="G1020" i="1" s="1"/>
  <c r="H1020" i="1" s="1"/>
  <c r="F1021" i="1"/>
  <c r="J1024" i="1"/>
  <c r="L1024" i="1" s="1"/>
  <c r="M1024" i="1" s="1"/>
  <c r="J1025" i="1"/>
  <c r="L1025" i="1" s="1"/>
  <c r="M1025" i="1" s="1"/>
  <c r="O1042" i="1"/>
  <c r="Q1042" i="1" s="1"/>
  <c r="R1042" i="1" s="1"/>
  <c r="P1042" i="1"/>
  <c r="K1074" i="1"/>
  <c r="J1074" i="1"/>
  <c r="L1074" i="1" s="1"/>
  <c r="M1074" i="1" s="1"/>
  <c r="P1142" i="1"/>
  <c r="O1142" i="1"/>
  <c r="Q1142" i="1" s="1"/>
  <c r="R1142" i="1" s="1"/>
  <c r="J1179" i="1"/>
  <c r="L1179" i="1" s="1"/>
  <c r="M1179" i="1" s="1"/>
  <c r="K1179" i="1"/>
  <c r="J1199" i="1"/>
  <c r="L1199" i="1" s="1"/>
  <c r="M1199" i="1" s="1"/>
  <c r="K1199" i="1"/>
  <c r="F1212" i="1"/>
  <c r="E1212" i="1"/>
  <c r="G1212" i="1" s="1"/>
  <c r="H1212" i="1" s="1"/>
  <c r="F1222" i="1"/>
  <c r="E1222" i="1"/>
  <c r="G1222" i="1" s="1"/>
  <c r="H1222" i="1" s="1"/>
  <c r="K1223" i="1"/>
  <c r="J1223" i="1"/>
  <c r="L1223" i="1" s="1"/>
  <c r="M1223" i="1" s="1"/>
  <c r="K831" i="1"/>
  <c r="J831" i="1"/>
  <c r="L831" i="1" s="1"/>
  <c r="M831" i="1" s="1"/>
  <c r="J851" i="1"/>
  <c r="L851" i="1" s="1"/>
  <c r="M851" i="1" s="1"/>
  <c r="K851" i="1"/>
  <c r="K865" i="1"/>
  <c r="J865" i="1"/>
  <c r="L865" i="1" s="1"/>
  <c r="M865" i="1" s="1"/>
  <c r="O908" i="1"/>
  <c r="Q908" i="1" s="1"/>
  <c r="R908" i="1" s="1"/>
  <c r="P908" i="1"/>
  <c r="P938" i="1"/>
  <c r="O938" i="1"/>
  <c r="Q938" i="1" s="1"/>
  <c r="R938" i="1" s="1"/>
  <c r="K953" i="1"/>
  <c r="J953" i="1"/>
  <c r="L953" i="1" s="1"/>
  <c r="M953" i="1" s="1"/>
  <c r="F972" i="1"/>
  <c r="E972" i="1"/>
  <c r="G972" i="1" s="1"/>
  <c r="H972" i="1" s="1"/>
  <c r="F979" i="1"/>
  <c r="E979" i="1"/>
  <c r="G979" i="1" s="1"/>
  <c r="H979" i="1" s="1"/>
  <c r="P998" i="1"/>
  <c r="O998" i="1"/>
  <c r="Q998" i="1" s="1"/>
  <c r="R998" i="1" s="1"/>
  <c r="F1007" i="1"/>
  <c r="E1007" i="1"/>
  <c r="G1007" i="1" s="1"/>
  <c r="H1007" i="1" s="1"/>
  <c r="P1049" i="1"/>
  <c r="O1049" i="1"/>
  <c r="Q1049" i="1" s="1"/>
  <c r="R1049" i="1" s="1"/>
  <c r="K1082" i="1"/>
  <c r="J1082" i="1"/>
  <c r="L1082" i="1" s="1"/>
  <c r="M1082" i="1" s="1"/>
  <c r="K1093" i="1"/>
  <c r="J1093" i="1"/>
  <c r="L1093" i="1" s="1"/>
  <c r="M1093" i="1" s="1"/>
  <c r="K1122" i="1"/>
  <c r="J1122" i="1"/>
  <c r="L1122" i="1" s="1"/>
  <c r="M1122" i="1" s="1"/>
  <c r="E1141" i="1"/>
  <c r="G1141" i="1" s="1"/>
  <c r="H1141" i="1" s="1"/>
  <c r="F1141" i="1"/>
  <c r="P1152" i="1"/>
  <c r="O1152" i="1"/>
  <c r="Q1152" i="1" s="1"/>
  <c r="R1152" i="1" s="1"/>
  <c r="P1184" i="1"/>
  <c r="O1184" i="1"/>
  <c r="Q1184" i="1" s="1"/>
  <c r="R1184" i="1" s="1"/>
  <c r="K1203" i="1"/>
  <c r="J1203" i="1"/>
  <c r="L1203" i="1" s="1"/>
  <c r="M1203" i="1" s="1"/>
  <c r="E1214" i="1"/>
  <c r="G1214" i="1" s="1"/>
  <c r="H1214" i="1" s="1"/>
  <c r="F1214" i="1"/>
  <c r="F1230" i="1"/>
  <c r="E1230" i="1"/>
  <c r="G1230" i="1" s="1"/>
  <c r="H1230" i="1" s="1"/>
  <c r="P1240" i="1"/>
  <c r="O1240" i="1"/>
  <c r="Q1240" i="1" s="1"/>
  <c r="R1240" i="1" s="1"/>
  <c r="O1260" i="1"/>
  <c r="Q1260" i="1" s="1"/>
  <c r="R1260" i="1" s="1"/>
  <c r="P1260" i="1"/>
  <c r="P105" i="1"/>
  <c r="O108" i="1"/>
  <c r="Q108" i="1" s="1"/>
  <c r="R108" i="1" s="1"/>
  <c r="O117" i="1"/>
  <c r="Q117" i="1" s="1"/>
  <c r="R117" i="1" s="1"/>
  <c r="O120" i="1"/>
  <c r="Q120" i="1" s="1"/>
  <c r="R120" i="1" s="1"/>
  <c r="J122" i="1"/>
  <c r="L122" i="1" s="1"/>
  <c r="M122" i="1" s="1"/>
  <c r="K124" i="1"/>
  <c r="K125" i="1"/>
  <c r="J127" i="1"/>
  <c r="L127" i="1" s="1"/>
  <c r="M127" i="1" s="1"/>
  <c r="P130" i="1"/>
  <c r="F163" i="1"/>
  <c r="J183" i="1"/>
  <c r="L183" i="1" s="1"/>
  <c r="M183" i="1" s="1"/>
  <c r="E199" i="1"/>
  <c r="G199" i="1" s="1"/>
  <c r="H199" i="1" s="1"/>
  <c r="E200" i="1"/>
  <c r="G200" i="1" s="1"/>
  <c r="H200" i="1" s="1"/>
  <c r="F248" i="1"/>
  <c r="E259" i="1"/>
  <c r="G259" i="1" s="1"/>
  <c r="H259" i="1" s="1"/>
  <c r="J264" i="1"/>
  <c r="L264" i="1" s="1"/>
  <c r="M264" i="1" s="1"/>
  <c r="P273" i="1"/>
  <c r="F278" i="1"/>
  <c r="F280" i="1"/>
  <c r="O288" i="1"/>
  <c r="Q288" i="1" s="1"/>
  <c r="R288" i="1" s="1"/>
  <c r="J410" i="1"/>
  <c r="L410" i="1" s="1"/>
  <c r="M410" i="1" s="1"/>
  <c r="O442" i="1"/>
  <c r="Q442" i="1" s="1"/>
  <c r="R442" i="1" s="1"/>
  <c r="P449" i="1"/>
  <c r="K450" i="1"/>
  <c r="K451" i="1"/>
  <c r="K465" i="1"/>
  <c r="F479" i="1"/>
  <c r="K483" i="1"/>
  <c r="P489" i="1"/>
  <c r="J491" i="1"/>
  <c r="L491" i="1" s="1"/>
  <c r="M491" i="1" s="1"/>
  <c r="J505" i="1"/>
  <c r="L505" i="1" s="1"/>
  <c r="M505" i="1" s="1"/>
  <c r="P518" i="1"/>
  <c r="E580" i="1"/>
  <c r="G580" i="1" s="1"/>
  <c r="H580" i="1" s="1"/>
  <c r="J629" i="1"/>
  <c r="L629" i="1" s="1"/>
  <c r="M629" i="1" s="1"/>
  <c r="K633" i="1"/>
  <c r="P640" i="1"/>
  <c r="J643" i="1"/>
  <c r="L643" i="1" s="1"/>
  <c r="M643" i="1" s="1"/>
  <c r="F660" i="1"/>
  <c r="O701" i="1"/>
  <c r="Q701" i="1" s="1"/>
  <c r="R701" i="1" s="1"/>
  <c r="O703" i="1"/>
  <c r="Q703" i="1" s="1"/>
  <c r="R703" i="1" s="1"/>
  <c r="O790" i="1"/>
  <c r="Q790" i="1" s="1"/>
  <c r="R790" i="1" s="1"/>
  <c r="O791" i="1"/>
  <c r="Q791" i="1" s="1"/>
  <c r="R791" i="1" s="1"/>
  <c r="O823" i="1"/>
  <c r="Q823" i="1" s="1"/>
  <c r="R823" i="1" s="1"/>
  <c r="P823" i="1"/>
  <c r="K850" i="1"/>
  <c r="J850" i="1"/>
  <c r="L850" i="1" s="1"/>
  <c r="M850" i="1" s="1"/>
  <c r="F863" i="1"/>
  <c r="E863" i="1"/>
  <c r="G863" i="1" s="1"/>
  <c r="H863" i="1" s="1"/>
  <c r="F871" i="1"/>
  <c r="E871" i="1"/>
  <c r="G871" i="1" s="1"/>
  <c r="H871" i="1" s="1"/>
  <c r="P897" i="1"/>
  <c r="O912" i="1"/>
  <c r="Q912" i="1" s="1"/>
  <c r="R912" i="1" s="1"/>
  <c r="K952" i="1"/>
  <c r="J952" i="1"/>
  <c r="L952" i="1" s="1"/>
  <c r="M952" i="1" s="1"/>
  <c r="P986" i="1"/>
  <c r="O986" i="1"/>
  <c r="Q986" i="1" s="1"/>
  <c r="R986" i="1" s="1"/>
  <c r="K1013" i="1"/>
  <c r="J1013" i="1"/>
  <c r="L1013" i="1" s="1"/>
  <c r="M1013" i="1" s="1"/>
  <c r="O1017" i="1"/>
  <c r="Q1017" i="1" s="1"/>
  <c r="R1017" i="1" s="1"/>
  <c r="O1018" i="1"/>
  <c r="Q1018" i="1" s="1"/>
  <c r="R1018" i="1" s="1"/>
  <c r="O1019" i="1"/>
  <c r="Q1019" i="1" s="1"/>
  <c r="R1019" i="1" s="1"/>
  <c r="E1042" i="1"/>
  <c r="G1042" i="1" s="1"/>
  <c r="H1042" i="1" s="1"/>
  <c r="F1042" i="1"/>
  <c r="E1064" i="1"/>
  <c r="G1064" i="1" s="1"/>
  <c r="H1064" i="1" s="1"/>
  <c r="F1064" i="1"/>
  <c r="J1077" i="1"/>
  <c r="L1077" i="1" s="1"/>
  <c r="M1077" i="1" s="1"/>
  <c r="J1090" i="1"/>
  <c r="L1090" i="1" s="1"/>
  <c r="M1090" i="1" s="1"/>
  <c r="O1114" i="1"/>
  <c r="Q1114" i="1" s="1"/>
  <c r="R1114" i="1" s="1"/>
  <c r="F1116" i="1"/>
  <c r="E1116" i="1"/>
  <c r="G1116" i="1" s="1"/>
  <c r="H1116" i="1" s="1"/>
  <c r="K1134" i="1"/>
  <c r="J1134" i="1"/>
  <c r="L1134" i="1" s="1"/>
  <c r="M1134" i="1" s="1"/>
  <c r="E1145" i="1"/>
  <c r="G1145" i="1" s="1"/>
  <c r="H1145" i="1" s="1"/>
  <c r="F1174" i="1"/>
  <c r="J1177" i="1"/>
  <c r="L1177" i="1" s="1"/>
  <c r="M1177" i="1" s="1"/>
  <c r="J1187" i="1"/>
  <c r="L1187" i="1" s="1"/>
  <c r="M1187" i="1" s="1"/>
  <c r="F1201" i="1"/>
  <c r="E1201" i="1"/>
  <c r="G1201" i="1" s="1"/>
  <c r="H1201" i="1" s="1"/>
  <c r="O1254" i="1"/>
  <c r="Q1254" i="1" s="1"/>
  <c r="R1254" i="1" s="1"/>
  <c r="O830" i="1"/>
  <c r="Q830" i="1" s="1"/>
  <c r="R830" i="1" s="1"/>
  <c r="O840" i="1"/>
  <c r="Q840" i="1" s="1"/>
  <c r="R840" i="1" s="1"/>
  <c r="P841" i="1"/>
  <c r="E868" i="1"/>
  <c r="G868" i="1" s="1"/>
  <c r="H868" i="1" s="1"/>
  <c r="E869" i="1"/>
  <c r="G869" i="1" s="1"/>
  <c r="H869" i="1" s="1"/>
  <c r="P905" i="1"/>
  <c r="E908" i="1"/>
  <c r="G908" i="1" s="1"/>
  <c r="H908" i="1" s="1"/>
  <c r="F910" i="1"/>
  <c r="F921" i="1"/>
  <c r="J925" i="1"/>
  <c r="L925" i="1" s="1"/>
  <c r="M925" i="1" s="1"/>
  <c r="O929" i="1"/>
  <c r="Q929" i="1" s="1"/>
  <c r="R929" i="1" s="1"/>
  <c r="P930" i="1"/>
  <c r="J976" i="1"/>
  <c r="L976" i="1" s="1"/>
  <c r="M976" i="1" s="1"/>
  <c r="J989" i="1"/>
  <c r="L989" i="1" s="1"/>
  <c r="M989" i="1" s="1"/>
  <c r="O1232" i="1"/>
  <c r="Q1232" i="1" s="1"/>
  <c r="R1232" i="1" s="1"/>
  <c r="P1236" i="1"/>
  <c r="P189" i="1"/>
  <c r="O189" i="1"/>
  <c r="Q189" i="1" s="1"/>
  <c r="R189" i="1" s="1"/>
  <c r="K230" i="1"/>
  <c r="J230" i="1"/>
  <c r="L230" i="1" s="1"/>
  <c r="M230" i="1" s="1"/>
  <c r="F247" i="1"/>
  <c r="E247" i="1"/>
  <c r="G247" i="1" s="1"/>
  <c r="H247" i="1" s="1"/>
  <c r="P251" i="1"/>
  <c r="O251" i="1"/>
  <c r="Q251" i="1" s="1"/>
  <c r="R251" i="1" s="1"/>
  <c r="F312" i="1"/>
  <c r="E312" i="1"/>
  <c r="G312" i="1" s="1"/>
  <c r="H312" i="1" s="1"/>
  <c r="E336" i="1"/>
  <c r="G336" i="1" s="1"/>
  <c r="H336" i="1" s="1"/>
  <c r="F336" i="1"/>
  <c r="K350" i="1"/>
  <c r="J350" i="1"/>
  <c r="L350" i="1" s="1"/>
  <c r="M350" i="1" s="1"/>
  <c r="P396" i="1"/>
  <c r="O396" i="1"/>
  <c r="Q396" i="1" s="1"/>
  <c r="R396" i="1" s="1"/>
  <c r="O431" i="1"/>
  <c r="Q431" i="1" s="1"/>
  <c r="R431" i="1" s="1"/>
  <c r="P431" i="1"/>
  <c r="O448" i="1"/>
  <c r="Q448" i="1" s="1"/>
  <c r="R448" i="1" s="1"/>
  <c r="P448" i="1"/>
  <c r="O455" i="1"/>
  <c r="Q455" i="1" s="1"/>
  <c r="R455" i="1" s="1"/>
  <c r="P455" i="1"/>
  <c r="J466" i="1"/>
  <c r="L466" i="1" s="1"/>
  <c r="M466" i="1" s="1"/>
  <c r="K466" i="1"/>
  <c r="O481" i="1"/>
  <c r="Q481" i="1" s="1"/>
  <c r="R481" i="1" s="1"/>
  <c r="P481" i="1"/>
  <c r="F538" i="1"/>
  <c r="E538" i="1"/>
  <c r="G538" i="1" s="1"/>
  <c r="H538" i="1" s="1"/>
  <c r="E598" i="1"/>
  <c r="G598" i="1" s="1"/>
  <c r="H598" i="1" s="1"/>
  <c r="F598" i="1"/>
  <c r="F1100" i="1"/>
  <c r="E1100" i="1"/>
  <c r="G1100" i="1" s="1"/>
  <c r="H1100" i="1" s="1"/>
  <c r="K1131" i="1"/>
  <c r="J1131" i="1"/>
  <c r="L1131" i="1" s="1"/>
  <c r="M1131" i="1" s="1"/>
  <c r="F1140" i="1"/>
  <c r="E1140" i="1"/>
  <c r="G1140" i="1" s="1"/>
  <c r="H1140" i="1" s="1"/>
  <c r="K1158" i="1"/>
  <c r="J1158" i="1"/>
  <c r="L1158" i="1" s="1"/>
  <c r="M1158" i="1" s="1"/>
  <c r="E1191" i="1"/>
  <c r="G1191" i="1" s="1"/>
  <c r="H1191" i="1" s="1"/>
  <c r="F1191" i="1"/>
  <c r="P1208" i="1"/>
  <c r="O1208" i="1"/>
  <c r="Q1208" i="1" s="1"/>
  <c r="R1208" i="1" s="1"/>
  <c r="J8" i="1"/>
  <c r="L8" i="1" s="1"/>
  <c r="M8" i="1" s="1"/>
  <c r="E22" i="1"/>
  <c r="G22" i="1" s="1"/>
  <c r="H22" i="1" s="1"/>
  <c r="K28" i="1"/>
  <c r="E34" i="1"/>
  <c r="G34" i="1" s="1"/>
  <c r="H34" i="1" s="1"/>
  <c r="E37" i="1"/>
  <c r="G37" i="1" s="1"/>
  <c r="H37" i="1" s="1"/>
  <c r="F39" i="1"/>
  <c r="O41" i="1"/>
  <c r="Q41" i="1" s="1"/>
  <c r="R41" i="1" s="1"/>
  <c r="J43" i="1"/>
  <c r="L43" i="1" s="1"/>
  <c r="M43" i="1" s="1"/>
  <c r="K44" i="1"/>
  <c r="J51" i="1"/>
  <c r="L51" i="1" s="1"/>
  <c r="M51" i="1" s="1"/>
  <c r="J52" i="1"/>
  <c r="L52" i="1" s="1"/>
  <c r="M52" i="1" s="1"/>
  <c r="E53" i="1"/>
  <c r="G53" i="1" s="1"/>
  <c r="H53" i="1" s="1"/>
  <c r="F55" i="1"/>
  <c r="K56" i="1"/>
  <c r="E58" i="1"/>
  <c r="G58" i="1" s="1"/>
  <c r="H58" i="1" s="1"/>
  <c r="P58" i="1"/>
  <c r="K59" i="1"/>
  <c r="K60" i="1"/>
  <c r="F62" i="1"/>
  <c r="E71" i="1"/>
  <c r="G71" i="1" s="1"/>
  <c r="H71" i="1" s="1"/>
  <c r="E72" i="1"/>
  <c r="G72" i="1" s="1"/>
  <c r="H72" i="1" s="1"/>
  <c r="J75" i="1"/>
  <c r="L75" i="1" s="1"/>
  <c r="M75" i="1" s="1"/>
  <c r="E77" i="1"/>
  <c r="G77" i="1" s="1"/>
  <c r="H77" i="1" s="1"/>
  <c r="P77" i="1"/>
  <c r="J79" i="1"/>
  <c r="L79" i="1" s="1"/>
  <c r="M79" i="1" s="1"/>
  <c r="F80" i="1"/>
  <c r="P80" i="1"/>
  <c r="P81" i="1"/>
  <c r="K83" i="1"/>
  <c r="E96" i="1"/>
  <c r="G96" i="1" s="1"/>
  <c r="H96" i="1" s="1"/>
  <c r="J101" i="1"/>
  <c r="L101" i="1" s="1"/>
  <c r="M101" i="1" s="1"/>
  <c r="J117" i="1"/>
  <c r="L117" i="1" s="1"/>
  <c r="M117" i="1" s="1"/>
  <c r="O122" i="1"/>
  <c r="Q122" i="1" s="1"/>
  <c r="R122" i="1" s="1"/>
  <c r="K128" i="1"/>
  <c r="E133" i="1"/>
  <c r="G133" i="1" s="1"/>
  <c r="H133" i="1" s="1"/>
  <c r="F135" i="1"/>
  <c r="P136" i="1"/>
  <c r="J147" i="1"/>
  <c r="L147" i="1" s="1"/>
  <c r="M147" i="1" s="1"/>
  <c r="J148" i="1"/>
  <c r="L148" i="1" s="1"/>
  <c r="M148" i="1" s="1"/>
  <c r="E149" i="1"/>
  <c r="G149" i="1" s="1"/>
  <c r="H149" i="1" s="1"/>
  <c r="F151" i="1"/>
  <c r="F152" i="1"/>
  <c r="O152" i="1"/>
  <c r="Q152" i="1" s="1"/>
  <c r="R152" i="1" s="1"/>
  <c r="J154" i="1"/>
  <c r="L154" i="1" s="1"/>
  <c r="M154" i="1" s="1"/>
  <c r="F155" i="1"/>
  <c r="F160" i="1"/>
  <c r="P162" i="1"/>
  <c r="J167" i="1"/>
  <c r="L167" i="1" s="1"/>
  <c r="M167" i="1" s="1"/>
  <c r="E168" i="1"/>
  <c r="G168" i="1" s="1"/>
  <c r="H168" i="1" s="1"/>
  <c r="P168" i="1"/>
  <c r="P169" i="1"/>
  <c r="J170" i="1"/>
  <c r="L170" i="1" s="1"/>
  <c r="M170" i="1" s="1"/>
  <c r="O172" i="1"/>
  <c r="Q172" i="1" s="1"/>
  <c r="R172" i="1" s="1"/>
  <c r="J173" i="1"/>
  <c r="L173" i="1" s="1"/>
  <c r="M173" i="1" s="1"/>
  <c r="F174" i="1"/>
  <c r="E175" i="1"/>
  <c r="G175" i="1" s="1"/>
  <c r="H175" i="1" s="1"/>
  <c r="J175" i="1"/>
  <c r="L175" i="1" s="1"/>
  <c r="M175" i="1" s="1"/>
  <c r="E176" i="1"/>
  <c r="G176" i="1" s="1"/>
  <c r="H176" i="1" s="1"/>
  <c r="P178" i="1"/>
  <c r="O178" i="1"/>
  <c r="Q178" i="1" s="1"/>
  <c r="R178" i="1" s="1"/>
  <c r="F195" i="1"/>
  <c r="E195" i="1"/>
  <c r="G195" i="1" s="1"/>
  <c r="H195" i="1" s="1"/>
  <c r="K198" i="1"/>
  <c r="J198" i="1"/>
  <c r="L198" i="1" s="1"/>
  <c r="M198" i="1" s="1"/>
  <c r="K208" i="1"/>
  <c r="J208" i="1"/>
  <c r="L208" i="1" s="1"/>
  <c r="M208" i="1" s="1"/>
  <c r="J211" i="1"/>
  <c r="L211" i="1" s="1"/>
  <c r="M211" i="1" s="1"/>
  <c r="K211" i="1"/>
  <c r="K212" i="1"/>
  <c r="J212" i="1"/>
  <c r="L212" i="1" s="1"/>
  <c r="M212" i="1" s="1"/>
  <c r="P213" i="1"/>
  <c r="O213" i="1"/>
  <c r="Q213" i="1" s="1"/>
  <c r="R213" i="1" s="1"/>
  <c r="P216" i="1"/>
  <c r="E222" i="1"/>
  <c r="G222" i="1" s="1"/>
  <c r="H222" i="1" s="1"/>
  <c r="F222" i="1"/>
  <c r="F227" i="1"/>
  <c r="E227" i="1"/>
  <c r="G227" i="1" s="1"/>
  <c r="H227" i="1" s="1"/>
  <c r="O243" i="1"/>
  <c r="Q243" i="1" s="1"/>
  <c r="R243" i="1" s="1"/>
  <c r="P243" i="1"/>
  <c r="K248" i="1"/>
  <c r="J248" i="1"/>
  <c r="L248" i="1" s="1"/>
  <c r="M248" i="1" s="1"/>
  <c r="P258" i="1"/>
  <c r="E265" i="1"/>
  <c r="G265" i="1" s="1"/>
  <c r="H265" i="1" s="1"/>
  <c r="F265" i="1"/>
  <c r="P267" i="1"/>
  <c r="O267" i="1"/>
  <c r="Q267" i="1" s="1"/>
  <c r="R267" i="1" s="1"/>
  <c r="O282" i="1"/>
  <c r="Q282" i="1" s="1"/>
  <c r="R282" i="1" s="1"/>
  <c r="P282" i="1"/>
  <c r="F286" i="1"/>
  <c r="E286" i="1"/>
  <c r="G286" i="1" s="1"/>
  <c r="H286" i="1" s="1"/>
  <c r="K294" i="1"/>
  <c r="J294" i="1"/>
  <c r="L294" i="1" s="1"/>
  <c r="M294" i="1" s="1"/>
  <c r="E311" i="1"/>
  <c r="G311" i="1" s="1"/>
  <c r="H311" i="1" s="1"/>
  <c r="F311" i="1"/>
  <c r="P315" i="1"/>
  <c r="O315" i="1"/>
  <c r="Q315" i="1" s="1"/>
  <c r="R315" i="1" s="1"/>
  <c r="J349" i="1"/>
  <c r="L349" i="1" s="1"/>
  <c r="M349" i="1" s="1"/>
  <c r="K349" i="1"/>
  <c r="K358" i="1"/>
  <c r="J358" i="1"/>
  <c r="L358" i="1" s="1"/>
  <c r="M358" i="1" s="1"/>
  <c r="F382" i="1"/>
  <c r="E382" i="1"/>
  <c r="G382" i="1" s="1"/>
  <c r="H382" i="1" s="1"/>
  <c r="J387" i="1"/>
  <c r="L387" i="1" s="1"/>
  <c r="M387" i="1" s="1"/>
  <c r="K387" i="1"/>
  <c r="O409" i="1"/>
  <c r="Q409" i="1" s="1"/>
  <c r="R409" i="1" s="1"/>
  <c r="P409" i="1"/>
  <c r="F442" i="1"/>
  <c r="E442" i="1"/>
  <c r="G442" i="1" s="1"/>
  <c r="H442" i="1" s="1"/>
  <c r="P447" i="1"/>
  <c r="O447" i="1"/>
  <c r="Q447" i="1" s="1"/>
  <c r="R447" i="1" s="1"/>
  <c r="O471" i="1"/>
  <c r="Q471" i="1" s="1"/>
  <c r="R471" i="1" s="1"/>
  <c r="P471" i="1"/>
  <c r="F474" i="1"/>
  <c r="E474" i="1"/>
  <c r="G474" i="1" s="1"/>
  <c r="H474" i="1" s="1"/>
  <c r="F478" i="1"/>
  <c r="E478" i="1"/>
  <c r="G478" i="1" s="1"/>
  <c r="H478" i="1" s="1"/>
  <c r="F496" i="1"/>
  <c r="E496" i="1"/>
  <c r="G496" i="1" s="1"/>
  <c r="H496" i="1" s="1"/>
  <c r="F517" i="1"/>
  <c r="E517" i="1"/>
  <c r="G517" i="1" s="1"/>
  <c r="H517" i="1" s="1"/>
  <c r="F523" i="1"/>
  <c r="E523" i="1"/>
  <c r="G523" i="1" s="1"/>
  <c r="H523" i="1" s="1"/>
  <c r="P535" i="1"/>
  <c r="O535" i="1"/>
  <c r="Q535" i="1" s="1"/>
  <c r="R535" i="1" s="1"/>
  <c r="E565" i="1"/>
  <c r="G565" i="1" s="1"/>
  <c r="H565" i="1" s="1"/>
  <c r="F565" i="1"/>
  <c r="P603" i="1"/>
  <c r="O603" i="1"/>
  <c r="Q603" i="1" s="1"/>
  <c r="R603" i="1" s="1"/>
  <c r="K653" i="1"/>
  <c r="J653" i="1"/>
  <c r="L653" i="1" s="1"/>
  <c r="M653" i="1" s="1"/>
  <c r="O664" i="1"/>
  <c r="Q664" i="1" s="1"/>
  <c r="R664" i="1" s="1"/>
  <c r="P664" i="1"/>
  <c r="J697" i="1"/>
  <c r="L697" i="1" s="1"/>
  <c r="M697" i="1" s="1"/>
  <c r="K697" i="1"/>
  <c r="E708" i="1"/>
  <c r="G708" i="1" s="1"/>
  <c r="H708" i="1" s="1"/>
  <c r="F708" i="1"/>
  <c r="O723" i="1"/>
  <c r="Q723" i="1" s="1"/>
  <c r="R723" i="1" s="1"/>
  <c r="P723" i="1"/>
  <c r="O756" i="1"/>
  <c r="Q756" i="1" s="1"/>
  <c r="R756" i="1" s="1"/>
  <c r="P756" i="1"/>
  <c r="P771" i="1"/>
  <c r="O771" i="1"/>
  <c r="Q771" i="1" s="1"/>
  <c r="R771" i="1" s="1"/>
  <c r="O778" i="1"/>
  <c r="Q778" i="1" s="1"/>
  <c r="R778" i="1" s="1"/>
  <c r="P778" i="1"/>
  <c r="P794" i="1"/>
  <c r="O794" i="1"/>
  <c r="Q794" i="1" s="1"/>
  <c r="R794" i="1" s="1"/>
  <c r="E801" i="1"/>
  <c r="G801" i="1" s="1"/>
  <c r="H801" i="1" s="1"/>
  <c r="F801" i="1"/>
  <c r="O824" i="1"/>
  <c r="Q824" i="1" s="1"/>
  <c r="R824" i="1" s="1"/>
  <c r="P824" i="1"/>
  <c r="P839" i="1"/>
  <c r="O839" i="1"/>
  <c r="Q839" i="1" s="1"/>
  <c r="R839" i="1" s="1"/>
  <c r="K178" i="1"/>
  <c r="J178" i="1"/>
  <c r="L178" i="1" s="1"/>
  <c r="M178" i="1" s="1"/>
  <c r="E208" i="1"/>
  <c r="G208" i="1" s="1"/>
  <c r="H208" i="1" s="1"/>
  <c r="F208" i="1"/>
  <c r="P274" i="1"/>
  <c r="O274" i="1"/>
  <c r="Q274" i="1" s="1"/>
  <c r="R274" i="1" s="1"/>
  <c r="J419" i="1"/>
  <c r="L419" i="1" s="1"/>
  <c r="M419" i="1" s="1"/>
  <c r="K419" i="1"/>
  <c r="E462" i="1"/>
  <c r="G462" i="1" s="1"/>
  <c r="H462" i="1" s="1"/>
  <c r="F462" i="1"/>
  <c r="E487" i="1"/>
  <c r="G487" i="1" s="1"/>
  <c r="H487" i="1" s="1"/>
  <c r="F487" i="1"/>
  <c r="F507" i="1"/>
  <c r="E507" i="1"/>
  <c r="G507" i="1" s="1"/>
  <c r="H507" i="1" s="1"/>
  <c r="J1180" i="1"/>
  <c r="L1180" i="1" s="1"/>
  <c r="M1180" i="1" s="1"/>
  <c r="K1180" i="1"/>
  <c r="K1248" i="1"/>
  <c r="J1248" i="1"/>
  <c r="L1248" i="1" s="1"/>
  <c r="M1248" i="1" s="1"/>
  <c r="K13" i="1"/>
  <c r="E23" i="1"/>
  <c r="G23" i="1" s="1"/>
  <c r="H23" i="1" s="1"/>
  <c r="J26" i="1"/>
  <c r="L26" i="1" s="1"/>
  <c r="M26" i="1" s="1"/>
  <c r="O15" i="1"/>
  <c r="Q15" i="1" s="1"/>
  <c r="R15" i="1" s="1"/>
  <c r="O16" i="1"/>
  <c r="Q16" i="1" s="1"/>
  <c r="R16" i="1" s="1"/>
  <c r="E24" i="1"/>
  <c r="G24" i="1" s="1"/>
  <c r="H24" i="1" s="1"/>
  <c r="F27" i="1"/>
  <c r="K29" i="1"/>
  <c r="J31" i="1"/>
  <c r="L31" i="1" s="1"/>
  <c r="M31" i="1" s="1"/>
  <c r="O32" i="1"/>
  <c r="Q32" i="1" s="1"/>
  <c r="R32" i="1" s="1"/>
  <c r="O42" i="1"/>
  <c r="Q42" i="1" s="1"/>
  <c r="R42" i="1" s="1"/>
  <c r="O45" i="1"/>
  <c r="Q45" i="1" s="1"/>
  <c r="R45" i="1" s="1"/>
  <c r="J48" i="1"/>
  <c r="L48" i="1" s="1"/>
  <c r="M48" i="1" s="1"/>
  <c r="E51" i="1"/>
  <c r="G51" i="1" s="1"/>
  <c r="H51" i="1" s="1"/>
  <c r="P53" i="1"/>
  <c r="F56" i="1"/>
  <c r="K61" i="1"/>
  <c r="J63" i="1"/>
  <c r="L63" i="1" s="1"/>
  <c r="M63" i="1" s="1"/>
  <c r="E67" i="1"/>
  <c r="G67" i="1" s="1"/>
  <c r="H67" i="1" s="1"/>
  <c r="J69" i="1"/>
  <c r="L69" i="1" s="1"/>
  <c r="M69" i="1" s="1"/>
  <c r="O69" i="1"/>
  <c r="Q69" i="1" s="1"/>
  <c r="R69" i="1" s="1"/>
  <c r="O72" i="1"/>
  <c r="Q72" i="1" s="1"/>
  <c r="R72" i="1" s="1"/>
  <c r="O73" i="1"/>
  <c r="Q73" i="1" s="1"/>
  <c r="R73" i="1" s="1"/>
  <c r="J74" i="1"/>
  <c r="L74" i="1" s="1"/>
  <c r="M74" i="1" s="1"/>
  <c r="K76" i="1"/>
  <c r="P82" i="1"/>
  <c r="O84" i="1"/>
  <c r="Q84" i="1" s="1"/>
  <c r="R84" i="1" s="1"/>
  <c r="K85" i="1"/>
  <c r="F86" i="1"/>
  <c r="F87" i="1"/>
  <c r="P88" i="1"/>
  <c r="O96" i="1"/>
  <c r="Q96" i="1" s="1"/>
  <c r="R96" i="1" s="1"/>
  <c r="O97" i="1"/>
  <c r="Q97" i="1" s="1"/>
  <c r="R97" i="1" s="1"/>
  <c r="O98" i="1"/>
  <c r="Q98" i="1" s="1"/>
  <c r="R98" i="1" s="1"/>
  <c r="E102" i="1"/>
  <c r="G102" i="1" s="1"/>
  <c r="H102" i="1" s="1"/>
  <c r="O103" i="1"/>
  <c r="Q103" i="1" s="1"/>
  <c r="R103" i="1" s="1"/>
  <c r="K104" i="1"/>
  <c r="E106" i="1"/>
  <c r="G106" i="1" s="1"/>
  <c r="H106" i="1" s="1"/>
  <c r="P106" i="1"/>
  <c r="K107" i="1"/>
  <c r="K108" i="1"/>
  <c r="F110" i="1"/>
  <c r="E118" i="1"/>
  <c r="G118" i="1" s="1"/>
  <c r="H118" i="1" s="1"/>
  <c r="E119" i="1"/>
  <c r="G119" i="1" s="1"/>
  <c r="H119" i="1" s="1"/>
  <c r="E120" i="1"/>
  <c r="G120" i="1" s="1"/>
  <c r="H120" i="1" s="1"/>
  <c r="J123" i="1"/>
  <c r="L123" i="1" s="1"/>
  <c r="M123" i="1" s="1"/>
  <c r="E125" i="1"/>
  <c r="G125" i="1" s="1"/>
  <c r="H125" i="1" s="1"/>
  <c r="O127" i="1"/>
  <c r="Q127" i="1" s="1"/>
  <c r="R127" i="1" s="1"/>
  <c r="P129" i="1"/>
  <c r="K131" i="1"/>
  <c r="F136" i="1"/>
  <c r="E138" i="1"/>
  <c r="G138" i="1" s="1"/>
  <c r="H138" i="1" s="1"/>
  <c r="E141" i="1"/>
  <c r="G141" i="1" s="1"/>
  <c r="H141" i="1" s="1"/>
  <c r="K144" i="1"/>
  <c r="E147" i="1"/>
  <c r="G147" i="1" s="1"/>
  <c r="H147" i="1" s="1"/>
  <c r="P149" i="1"/>
  <c r="P153" i="1"/>
  <c r="K157" i="1"/>
  <c r="E158" i="1"/>
  <c r="G158" i="1" s="1"/>
  <c r="H158" i="1" s="1"/>
  <c r="O160" i="1"/>
  <c r="Q160" i="1" s="1"/>
  <c r="R160" i="1" s="1"/>
  <c r="K163" i="1"/>
  <c r="J164" i="1"/>
  <c r="L164" i="1" s="1"/>
  <c r="M164" i="1" s="1"/>
  <c r="O164" i="1"/>
  <c r="Q164" i="1" s="1"/>
  <c r="R164" i="1" s="1"/>
  <c r="J165" i="1"/>
  <c r="L165" i="1" s="1"/>
  <c r="M165" i="1" s="1"/>
  <c r="E167" i="1"/>
  <c r="G167" i="1" s="1"/>
  <c r="H167" i="1" s="1"/>
  <c r="P176" i="1"/>
  <c r="P177" i="1"/>
  <c r="E179" i="1"/>
  <c r="G179" i="1" s="1"/>
  <c r="H179" i="1" s="1"/>
  <c r="F179" i="1"/>
  <c r="P181" i="1"/>
  <c r="O181" i="1"/>
  <c r="Q181" i="1" s="1"/>
  <c r="R181" i="1" s="1"/>
  <c r="F189" i="1"/>
  <c r="E189" i="1"/>
  <c r="G189" i="1" s="1"/>
  <c r="H189" i="1" s="1"/>
  <c r="K195" i="1"/>
  <c r="J195" i="1"/>
  <c r="L195" i="1" s="1"/>
  <c r="M195" i="1" s="1"/>
  <c r="P208" i="1"/>
  <c r="O208" i="1"/>
  <c r="Q208" i="1" s="1"/>
  <c r="R208" i="1" s="1"/>
  <c r="O210" i="1"/>
  <c r="Q210" i="1" s="1"/>
  <c r="R210" i="1" s="1"/>
  <c r="P210" i="1"/>
  <c r="K222" i="1"/>
  <c r="J222" i="1"/>
  <c r="L222" i="1" s="1"/>
  <c r="M222" i="1" s="1"/>
  <c r="K227" i="1"/>
  <c r="J227" i="1"/>
  <c r="L227" i="1" s="1"/>
  <c r="M227" i="1" s="1"/>
  <c r="K237" i="1"/>
  <c r="K246" i="1"/>
  <c r="P248" i="1"/>
  <c r="O248" i="1"/>
  <c r="Q248" i="1" s="1"/>
  <c r="R248" i="1" s="1"/>
  <c r="E256" i="1"/>
  <c r="G256" i="1" s="1"/>
  <c r="H256" i="1" s="1"/>
  <c r="F256" i="1"/>
  <c r="F257" i="1"/>
  <c r="F264" i="1"/>
  <c r="E264" i="1"/>
  <c r="G264" i="1" s="1"/>
  <c r="H264" i="1" s="1"/>
  <c r="K269" i="1"/>
  <c r="J269" i="1"/>
  <c r="L269" i="1" s="1"/>
  <c r="M269" i="1" s="1"/>
  <c r="J293" i="1"/>
  <c r="L293" i="1" s="1"/>
  <c r="M293" i="1" s="1"/>
  <c r="K293" i="1"/>
  <c r="P296" i="1"/>
  <c r="O296" i="1"/>
  <c r="Q296" i="1" s="1"/>
  <c r="R296" i="1" s="1"/>
  <c r="O314" i="1"/>
  <c r="Q314" i="1" s="1"/>
  <c r="R314" i="1" s="1"/>
  <c r="P314" i="1"/>
  <c r="F329" i="1"/>
  <c r="E329" i="1"/>
  <c r="G329" i="1" s="1"/>
  <c r="H329" i="1" s="1"/>
  <c r="J357" i="1"/>
  <c r="L357" i="1" s="1"/>
  <c r="M357" i="1" s="1"/>
  <c r="K357" i="1"/>
  <c r="K397" i="1"/>
  <c r="J397" i="1"/>
  <c r="L397" i="1" s="1"/>
  <c r="M397" i="1" s="1"/>
  <c r="O407" i="1"/>
  <c r="Q407" i="1" s="1"/>
  <c r="R407" i="1" s="1"/>
  <c r="P407" i="1"/>
  <c r="P423" i="1"/>
  <c r="O423" i="1"/>
  <c r="Q423" i="1" s="1"/>
  <c r="R423" i="1" s="1"/>
  <c r="E451" i="1"/>
  <c r="G451" i="1" s="1"/>
  <c r="H451" i="1" s="1"/>
  <c r="F451" i="1"/>
  <c r="J458" i="1"/>
  <c r="L458" i="1" s="1"/>
  <c r="M458" i="1" s="1"/>
  <c r="K458" i="1"/>
  <c r="K461" i="1"/>
  <c r="J461" i="1"/>
  <c r="L461" i="1" s="1"/>
  <c r="M461" i="1" s="1"/>
  <c r="E477" i="1"/>
  <c r="G477" i="1" s="1"/>
  <c r="H477" i="1" s="1"/>
  <c r="F477" i="1"/>
  <c r="F480" i="1"/>
  <c r="E480" i="1"/>
  <c r="G480" i="1" s="1"/>
  <c r="H480" i="1" s="1"/>
  <c r="P488" i="1"/>
  <c r="O488" i="1"/>
  <c r="Q488" i="1" s="1"/>
  <c r="R488" i="1" s="1"/>
  <c r="K499" i="1"/>
  <c r="J499" i="1"/>
  <c r="L499" i="1" s="1"/>
  <c r="M499" i="1" s="1"/>
  <c r="P508" i="1"/>
  <c r="O508" i="1"/>
  <c r="Q508" i="1" s="1"/>
  <c r="R508" i="1" s="1"/>
  <c r="O519" i="1"/>
  <c r="Q519" i="1" s="1"/>
  <c r="R519" i="1" s="1"/>
  <c r="P519" i="1"/>
  <c r="J547" i="1"/>
  <c r="L547" i="1" s="1"/>
  <c r="M547" i="1" s="1"/>
  <c r="K547" i="1"/>
  <c r="E564" i="1"/>
  <c r="G564" i="1" s="1"/>
  <c r="H564" i="1" s="1"/>
  <c r="F564" i="1"/>
  <c r="P572" i="1"/>
  <c r="O572" i="1"/>
  <c r="Q572" i="1" s="1"/>
  <c r="R572" i="1" s="1"/>
  <c r="F592" i="1"/>
  <c r="E592" i="1"/>
  <c r="G592" i="1" s="1"/>
  <c r="H592" i="1" s="1"/>
  <c r="P599" i="1"/>
  <c r="O599" i="1"/>
  <c r="Q599" i="1" s="1"/>
  <c r="R599" i="1" s="1"/>
  <c r="E614" i="1"/>
  <c r="G614" i="1" s="1"/>
  <c r="H614" i="1" s="1"/>
  <c r="F614" i="1"/>
  <c r="J627" i="1"/>
  <c r="L627" i="1" s="1"/>
  <c r="M627" i="1" s="1"/>
  <c r="K627" i="1"/>
  <c r="O648" i="1"/>
  <c r="Q648" i="1" s="1"/>
  <c r="R648" i="1" s="1"/>
  <c r="P648" i="1"/>
  <c r="P194" i="1"/>
  <c r="O194" i="1"/>
  <c r="Q194" i="1" s="1"/>
  <c r="R194" i="1" s="1"/>
  <c r="F198" i="1"/>
  <c r="E198" i="1"/>
  <c r="G198" i="1" s="1"/>
  <c r="H198" i="1" s="1"/>
  <c r="J213" i="1"/>
  <c r="L213" i="1" s="1"/>
  <c r="M213" i="1" s="1"/>
  <c r="K213" i="1"/>
  <c r="O233" i="1"/>
  <c r="Q233" i="1" s="1"/>
  <c r="R233" i="1" s="1"/>
  <c r="P233" i="1"/>
  <c r="E240" i="1"/>
  <c r="G240" i="1" s="1"/>
  <c r="H240" i="1" s="1"/>
  <c r="F240" i="1"/>
  <c r="E246" i="1"/>
  <c r="G246" i="1" s="1"/>
  <c r="H246" i="1" s="1"/>
  <c r="F246" i="1"/>
  <c r="O272" i="1"/>
  <c r="Q272" i="1" s="1"/>
  <c r="R272" i="1" s="1"/>
  <c r="P272" i="1"/>
  <c r="J284" i="1"/>
  <c r="L284" i="1" s="1"/>
  <c r="M284" i="1" s="1"/>
  <c r="K284" i="1"/>
  <c r="P379" i="1"/>
  <c r="O379" i="1"/>
  <c r="Q379" i="1" s="1"/>
  <c r="R379" i="1" s="1"/>
  <c r="F445" i="1"/>
  <c r="E445" i="1"/>
  <c r="G445" i="1" s="1"/>
  <c r="H445" i="1" s="1"/>
  <c r="P454" i="1"/>
  <c r="O454" i="1"/>
  <c r="Q454" i="1" s="1"/>
  <c r="R454" i="1" s="1"/>
  <c r="P472" i="1"/>
  <c r="O472" i="1"/>
  <c r="Q472" i="1" s="1"/>
  <c r="R472" i="1" s="1"/>
  <c r="O492" i="1"/>
  <c r="Q492" i="1" s="1"/>
  <c r="R492" i="1" s="1"/>
  <c r="P492" i="1"/>
  <c r="P498" i="1"/>
  <c r="O498" i="1"/>
  <c r="Q498" i="1" s="1"/>
  <c r="R498" i="1" s="1"/>
  <c r="K152" i="1"/>
  <c r="P154" i="1"/>
  <c r="J155" i="1"/>
  <c r="L155" i="1" s="1"/>
  <c r="M155" i="1" s="1"/>
  <c r="O167" i="1"/>
  <c r="Q167" i="1" s="1"/>
  <c r="R167" i="1" s="1"/>
  <c r="E170" i="1"/>
  <c r="G170" i="1" s="1"/>
  <c r="H170" i="1" s="1"/>
  <c r="O170" i="1"/>
  <c r="Q170" i="1" s="1"/>
  <c r="R170" i="1" s="1"/>
  <c r="K171" i="1"/>
  <c r="K172" i="1"/>
  <c r="E173" i="1"/>
  <c r="G173" i="1" s="1"/>
  <c r="H173" i="1" s="1"/>
  <c r="O175" i="1"/>
  <c r="Q175" i="1" s="1"/>
  <c r="R175" i="1" s="1"/>
  <c r="F178" i="1"/>
  <c r="E178" i="1"/>
  <c r="G178" i="1" s="1"/>
  <c r="H178" i="1" s="1"/>
  <c r="K179" i="1"/>
  <c r="J179" i="1"/>
  <c r="L179" i="1" s="1"/>
  <c r="M179" i="1" s="1"/>
  <c r="K189" i="1"/>
  <c r="J189" i="1"/>
  <c r="L189" i="1" s="1"/>
  <c r="M189" i="1" s="1"/>
  <c r="O190" i="1"/>
  <c r="Q190" i="1" s="1"/>
  <c r="R190" i="1" s="1"/>
  <c r="P190" i="1"/>
  <c r="K194" i="1"/>
  <c r="J194" i="1"/>
  <c r="L194" i="1" s="1"/>
  <c r="M194" i="1" s="1"/>
  <c r="P195" i="1"/>
  <c r="O195" i="1"/>
  <c r="Q195" i="1" s="1"/>
  <c r="R195" i="1" s="1"/>
  <c r="K196" i="1"/>
  <c r="P197" i="1"/>
  <c r="O197" i="1"/>
  <c r="Q197" i="1" s="1"/>
  <c r="R197" i="1" s="1"/>
  <c r="F203" i="1"/>
  <c r="E203" i="1"/>
  <c r="G203" i="1" s="1"/>
  <c r="H203" i="1" s="1"/>
  <c r="P211" i="1"/>
  <c r="F214" i="1"/>
  <c r="K216" i="1"/>
  <c r="J216" i="1"/>
  <c r="L216" i="1" s="1"/>
  <c r="M216" i="1" s="1"/>
  <c r="P219" i="1"/>
  <c r="O219" i="1"/>
  <c r="Q219" i="1" s="1"/>
  <c r="R219" i="1" s="1"/>
  <c r="K220" i="1"/>
  <c r="O227" i="1"/>
  <c r="Q227" i="1" s="1"/>
  <c r="R227" i="1" s="1"/>
  <c r="P227" i="1"/>
  <c r="O234" i="1"/>
  <c r="Q234" i="1" s="1"/>
  <c r="R234" i="1" s="1"/>
  <c r="P234" i="1"/>
  <c r="P235" i="1"/>
  <c r="P242" i="1"/>
  <c r="O242" i="1"/>
  <c r="Q242" i="1" s="1"/>
  <c r="R242" i="1" s="1"/>
  <c r="E249" i="1"/>
  <c r="G249" i="1" s="1"/>
  <c r="H249" i="1" s="1"/>
  <c r="F249" i="1"/>
  <c r="E255" i="1"/>
  <c r="G255" i="1" s="1"/>
  <c r="H255" i="1" s="1"/>
  <c r="F255" i="1"/>
  <c r="J261" i="1"/>
  <c r="L261" i="1" s="1"/>
  <c r="M261" i="1" s="1"/>
  <c r="K261" i="1"/>
  <c r="F263" i="1"/>
  <c r="K268" i="1"/>
  <c r="J268" i="1"/>
  <c r="L268" i="1" s="1"/>
  <c r="M268" i="1" s="1"/>
  <c r="P269" i="1"/>
  <c r="O269" i="1"/>
  <c r="Q269" i="1" s="1"/>
  <c r="R269" i="1" s="1"/>
  <c r="O280" i="1"/>
  <c r="Q280" i="1" s="1"/>
  <c r="R280" i="1" s="1"/>
  <c r="P280" i="1"/>
  <c r="K285" i="1"/>
  <c r="J285" i="1"/>
  <c r="L285" i="1" s="1"/>
  <c r="M285" i="1" s="1"/>
  <c r="P299" i="1"/>
  <c r="O299" i="1"/>
  <c r="Q299" i="1" s="1"/>
  <c r="R299" i="1" s="1"/>
  <c r="K310" i="1"/>
  <c r="J310" i="1"/>
  <c r="L310" i="1" s="1"/>
  <c r="M310" i="1" s="1"/>
  <c r="E328" i="1"/>
  <c r="G328" i="1" s="1"/>
  <c r="H328" i="1" s="1"/>
  <c r="F328" i="1"/>
  <c r="F337" i="1"/>
  <c r="E337" i="1"/>
  <c r="G337" i="1" s="1"/>
  <c r="H337" i="1" s="1"/>
  <c r="E377" i="1"/>
  <c r="G377" i="1" s="1"/>
  <c r="H377" i="1" s="1"/>
  <c r="F377" i="1"/>
  <c r="P384" i="1"/>
  <c r="O384" i="1"/>
  <c r="Q384" i="1" s="1"/>
  <c r="R384" i="1" s="1"/>
  <c r="F388" i="1"/>
  <c r="E388" i="1"/>
  <c r="G388" i="1" s="1"/>
  <c r="H388" i="1" s="1"/>
  <c r="P438" i="1"/>
  <c r="O438" i="1"/>
  <c r="Q438" i="1" s="1"/>
  <c r="R438" i="1" s="1"/>
  <c r="E446" i="1"/>
  <c r="G446" i="1" s="1"/>
  <c r="H446" i="1" s="1"/>
  <c r="F446" i="1"/>
  <c r="O463" i="1"/>
  <c r="Q463" i="1" s="1"/>
  <c r="R463" i="1" s="1"/>
  <c r="P463" i="1"/>
  <c r="J494" i="1"/>
  <c r="L494" i="1" s="1"/>
  <c r="M494" i="1" s="1"/>
  <c r="K494" i="1"/>
  <c r="F504" i="1"/>
  <c r="E504" i="1"/>
  <c r="G504" i="1" s="1"/>
  <c r="H504" i="1" s="1"/>
  <c r="J513" i="1"/>
  <c r="L513" i="1" s="1"/>
  <c r="M513" i="1" s="1"/>
  <c r="K513" i="1"/>
  <c r="K528" i="1"/>
  <c r="J528" i="1"/>
  <c r="L528" i="1" s="1"/>
  <c r="M528" i="1" s="1"/>
  <c r="K539" i="1"/>
  <c r="J539" i="1"/>
  <c r="L539" i="1" s="1"/>
  <c r="M539" i="1" s="1"/>
  <c r="J585" i="1"/>
  <c r="L585" i="1" s="1"/>
  <c r="M585" i="1" s="1"/>
  <c r="K585" i="1"/>
  <c r="P598" i="1"/>
  <c r="O598" i="1"/>
  <c r="Q598" i="1" s="1"/>
  <c r="R598" i="1" s="1"/>
  <c r="K606" i="1"/>
  <c r="J606" i="1"/>
  <c r="L606" i="1" s="1"/>
  <c r="M606" i="1" s="1"/>
  <c r="K607" i="1"/>
  <c r="J607" i="1"/>
  <c r="L607" i="1" s="1"/>
  <c r="M607" i="1" s="1"/>
  <c r="P618" i="1"/>
  <c r="O618" i="1"/>
  <c r="Q618" i="1" s="1"/>
  <c r="R618" i="1" s="1"/>
  <c r="O646" i="1"/>
  <c r="Q646" i="1" s="1"/>
  <c r="R646" i="1" s="1"/>
  <c r="P646" i="1"/>
  <c r="K650" i="1"/>
  <c r="J650" i="1"/>
  <c r="L650" i="1" s="1"/>
  <c r="M650" i="1" s="1"/>
  <c r="P658" i="1"/>
  <c r="O658" i="1"/>
  <c r="Q658" i="1" s="1"/>
  <c r="R658" i="1" s="1"/>
  <c r="P661" i="1"/>
  <c r="O661" i="1"/>
  <c r="Q661" i="1" s="1"/>
  <c r="R661" i="1" s="1"/>
  <c r="O679" i="1"/>
  <c r="Q679" i="1" s="1"/>
  <c r="R679" i="1" s="1"/>
  <c r="P679" i="1"/>
  <c r="E685" i="1"/>
  <c r="G685" i="1" s="1"/>
  <c r="H685" i="1" s="1"/>
  <c r="F685" i="1"/>
  <c r="F699" i="1"/>
  <c r="E699" i="1"/>
  <c r="G699" i="1" s="1"/>
  <c r="H699" i="1" s="1"/>
  <c r="O704" i="1"/>
  <c r="Q704" i="1" s="1"/>
  <c r="R704" i="1" s="1"/>
  <c r="P704" i="1"/>
  <c r="F712" i="1"/>
  <c r="E712" i="1"/>
  <c r="G712" i="1" s="1"/>
  <c r="H712" i="1" s="1"/>
  <c r="P714" i="1"/>
  <c r="O714" i="1"/>
  <c r="Q714" i="1" s="1"/>
  <c r="R714" i="1" s="1"/>
  <c r="P722" i="1"/>
  <c r="O722" i="1"/>
  <c r="Q722" i="1" s="1"/>
  <c r="R722" i="1" s="1"/>
  <c r="F732" i="1"/>
  <c r="E732" i="1"/>
  <c r="G732" i="1" s="1"/>
  <c r="H732" i="1" s="1"/>
  <c r="O755" i="1"/>
  <c r="Q755" i="1" s="1"/>
  <c r="R755" i="1" s="1"/>
  <c r="P755" i="1"/>
  <c r="K769" i="1"/>
  <c r="J769" i="1"/>
  <c r="L769" i="1" s="1"/>
  <c r="M769" i="1" s="1"/>
  <c r="P770" i="1"/>
  <c r="O770" i="1"/>
  <c r="Q770" i="1" s="1"/>
  <c r="R770" i="1" s="1"/>
  <c r="F800" i="1"/>
  <c r="E800" i="1"/>
  <c r="G800" i="1" s="1"/>
  <c r="H800" i="1" s="1"/>
  <c r="K1063" i="1"/>
  <c r="J1063" i="1"/>
  <c r="L1063" i="1" s="1"/>
  <c r="M1063" i="1" s="1"/>
  <c r="J612" i="1"/>
  <c r="L612" i="1" s="1"/>
  <c r="M612" i="1" s="1"/>
  <c r="K612" i="1"/>
  <c r="F619" i="1"/>
  <c r="E619" i="1"/>
  <c r="G619" i="1" s="1"/>
  <c r="H619" i="1" s="1"/>
  <c r="F635" i="1"/>
  <c r="E635" i="1"/>
  <c r="G635" i="1" s="1"/>
  <c r="H635" i="1" s="1"/>
  <c r="J649" i="1"/>
  <c r="L649" i="1" s="1"/>
  <c r="M649" i="1" s="1"/>
  <c r="K649" i="1"/>
  <c r="F664" i="1"/>
  <c r="E664" i="1"/>
  <c r="G664" i="1" s="1"/>
  <c r="H664" i="1" s="1"/>
  <c r="F667" i="1"/>
  <c r="E667" i="1"/>
  <c r="G667" i="1" s="1"/>
  <c r="H667" i="1" s="1"/>
  <c r="P671" i="1"/>
  <c r="O671" i="1"/>
  <c r="Q671" i="1" s="1"/>
  <c r="R671" i="1" s="1"/>
  <c r="E684" i="1"/>
  <c r="G684" i="1" s="1"/>
  <c r="H684" i="1" s="1"/>
  <c r="F684" i="1"/>
  <c r="P695" i="1"/>
  <c r="O695" i="1"/>
  <c r="Q695" i="1" s="1"/>
  <c r="R695" i="1" s="1"/>
  <c r="J707" i="1"/>
  <c r="L707" i="1" s="1"/>
  <c r="M707" i="1" s="1"/>
  <c r="K707" i="1"/>
  <c r="E739" i="1"/>
  <c r="G739" i="1" s="1"/>
  <c r="H739" i="1" s="1"/>
  <c r="F739" i="1"/>
  <c r="P751" i="1"/>
  <c r="O751" i="1"/>
  <c r="Q751" i="1" s="1"/>
  <c r="R751" i="1" s="1"/>
  <c r="K767" i="1"/>
  <c r="J767" i="1"/>
  <c r="L767" i="1" s="1"/>
  <c r="M767" i="1" s="1"/>
  <c r="J799" i="1"/>
  <c r="L799" i="1" s="1"/>
  <c r="M799" i="1" s="1"/>
  <c r="K799" i="1"/>
  <c r="P1036" i="1"/>
  <c r="O1036" i="1"/>
  <c r="Q1036" i="1" s="1"/>
  <c r="R1036" i="1" s="1"/>
  <c r="P1041" i="1"/>
  <c r="O1041" i="1"/>
  <c r="Q1041" i="1" s="1"/>
  <c r="R1041" i="1" s="1"/>
  <c r="E1045" i="1"/>
  <c r="G1045" i="1" s="1"/>
  <c r="H1045" i="1" s="1"/>
  <c r="F1045" i="1"/>
  <c r="K1047" i="1"/>
  <c r="J1047" i="1"/>
  <c r="L1047" i="1" s="1"/>
  <c r="M1047" i="1" s="1"/>
  <c r="K267" i="1"/>
  <c r="E270" i="1"/>
  <c r="G270" i="1" s="1"/>
  <c r="H270" i="1" s="1"/>
  <c r="F273" i="1"/>
  <c r="K277" i="1"/>
  <c r="F281" i="1"/>
  <c r="O285" i="1"/>
  <c r="Q285" i="1" s="1"/>
  <c r="R285" i="1" s="1"/>
  <c r="P289" i="1"/>
  <c r="O290" i="1"/>
  <c r="Q290" i="1" s="1"/>
  <c r="R290" i="1" s="1"/>
  <c r="J296" i="1"/>
  <c r="L296" i="1" s="1"/>
  <c r="M296" i="1" s="1"/>
  <c r="F297" i="1"/>
  <c r="K299" i="1"/>
  <c r="F304" i="1"/>
  <c r="P305" i="1"/>
  <c r="O306" i="1"/>
  <c r="Q306" i="1" s="1"/>
  <c r="R306" i="1" s="1"/>
  <c r="P307" i="1"/>
  <c r="F310" i="1"/>
  <c r="K317" i="1"/>
  <c r="K325" i="1"/>
  <c r="J326" i="1"/>
  <c r="L326" i="1" s="1"/>
  <c r="M326" i="1" s="1"/>
  <c r="P338" i="1"/>
  <c r="P346" i="1"/>
  <c r="O347" i="1"/>
  <c r="Q347" i="1" s="1"/>
  <c r="R347" i="1" s="1"/>
  <c r="F360" i="1"/>
  <c r="F368" i="1"/>
  <c r="E369" i="1"/>
  <c r="G369" i="1" s="1"/>
  <c r="H369" i="1" s="1"/>
  <c r="P371" i="1"/>
  <c r="F374" i="1"/>
  <c r="E376" i="1"/>
  <c r="G376" i="1" s="1"/>
  <c r="H376" i="1" s="1"/>
  <c r="O376" i="1"/>
  <c r="Q376" i="1" s="1"/>
  <c r="R376" i="1" s="1"/>
  <c r="J377" i="1"/>
  <c r="L377" i="1" s="1"/>
  <c r="M377" i="1" s="1"/>
  <c r="O381" i="1"/>
  <c r="Q381" i="1" s="1"/>
  <c r="R381" i="1" s="1"/>
  <c r="J384" i="1"/>
  <c r="L384" i="1" s="1"/>
  <c r="M384" i="1" s="1"/>
  <c r="P387" i="1"/>
  <c r="E392" i="1"/>
  <c r="G392" i="1" s="1"/>
  <c r="H392" i="1" s="1"/>
  <c r="J402" i="1"/>
  <c r="L402" i="1" s="1"/>
  <c r="M402" i="1" s="1"/>
  <c r="J407" i="1"/>
  <c r="L407" i="1" s="1"/>
  <c r="M407" i="1" s="1"/>
  <c r="F414" i="1"/>
  <c r="F422" i="1"/>
  <c r="E428" i="1"/>
  <c r="G428" i="1" s="1"/>
  <c r="H428" i="1" s="1"/>
  <c r="E430" i="1"/>
  <c r="G430" i="1" s="1"/>
  <c r="H430" i="1" s="1"/>
  <c r="F439" i="1"/>
  <c r="J447" i="1"/>
  <c r="L447" i="1" s="1"/>
  <c r="M447" i="1" s="1"/>
  <c r="F452" i="1"/>
  <c r="J455" i="1"/>
  <c r="L455" i="1" s="1"/>
  <c r="M455" i="1" s="1"/>
  <c r="E458" i="1"/>
  <c r="G458" i="1" s="1"/>
  <c r="H458" i="1" s="1"/>
  <c r="O458" i="1"/>
  <c r="Q458" i="1" s="1"/>
  <c r="R458" i="1" s="1"/>
  <c r="J459" i="1"/>
  <c r="L459" i="1" s="1"/>
  <c r="M459" i="1" s="1"/>
  <c r="F461" i="1"/>
  <c r="E464" i="1"/>
  <c r="G464" i="1" s="1"/>
  <c r="H464" i="1" s="1"/>
  <c r="E466" i="1"/>
  <c r="G466" i="1" s="1"/>
  <c r="H466" i="1" s="1"/>
  <c r="O466" i="1"/>
  <c r="Q466" i="1" s="1"/>
  <c r="R466" i="1" s="1"/>
  <c r="J467" i="1"/>
  <c r="L467" i="1" s="1"/>
  <c r="M467" i="1" s="1"/>
  <c r="K468" i="1"/>
  <c r="J471" i="1"/>
  <c r="L471" i="1" s="1"/>
  <c r="M471" i="1" s="1"/>
  <c r="P473" i="1"/>
  <c r="O476" i="1"/>
  <c r="Q476" i="1" s="1"/>
  <c r="R476" i="1" s="1"/>
  <c r="P486" i="1"/>
  <c r="J487" i="1"/>
  <c r="L487" i="1" s="1"/>
  <c r="M487" i="1" s="1"/>
  <c r="O495" i="1"/>
  <c r="Q495" i="1" s="1"/>
  <c r="R495" i="1" s="1"/>
  <c r="K497" i="1"/>
  <c r="J498" i="1"/>
  <c r="L498" i="1" s="1"/>
  <c r="M498" i="1" s="1"/>
  <c r="F499" i="1"/>
  <c r="P502" i="1"/>
  <c r="O506" i="1"/>
  <c r="Q506" i="1" s="1"/>
  <c r="R506" i="1" s="1"/>
  <c r="O509" i="1"/>
  <c r="Q509" i="1" s="1"/>
  <c r="R509" i="1" s="1"/>
  <c r="F604" i="1"/>
  <c r="E604" i="1"/>
  <c r="G604" i="1" s="1"/>
  <c r="H604" i="1" s="1"/>
  <c r="P613" i="1"/>
  <c r="O613" i="1"/>
  <c r="Q613" i="1" s="1"/>
  <c r="R613" i="1" s="1"/>
  <c r="F629" i="1"/>
  <c r="E629" i="1"/>
  <c r="G629" i="1" s="1"/>
  <c r="H629" i="1" s="1"/>
  <c r="K640" i="1"/>
  <c r="J640" i="1"/>
  <c r="L640" i="1" s="1"/>
  <c r="M640" i="1" s="1"/>
  <c r="J659" i="1"/>
  <c r="L659" i="1" s="1"/>
  <c r="M659" i="1" s="1"/>
  <c r="K659" i="1"/>
  <c r="O670" i="1"/>
  <c r="Q670" i="1" s="1"/>
  <c r="R670" i="1" s="1"/>
  <c r="P670" i="1"/>
  <c r="J674" i="1"/>
  <c r="L674" i="1" s="1"/>
  <c r="M674" i="1" s="1"/>
  <c r="K674" i="1"/>
  <c r="J698" i="1"/>
  <c r="L698" i="1" s="1"/>
  <c r="M698" i="1" s="1"/>
  <c r="K698" i="1"/>
  <c r="F701" i="1"/>
  <c r="E701" i="1"/>
  <c r="G701" i="1" s="1"/>
  <c r="H701" i="1" s="1"/>
  <c r="P717" i="1"/>
  <c r="O717" i="1"/>
  <c r="Q717" i="1" s="1"/>
  <c r="R717" i="1" s="1"/>
  <c r="P747" i="1"/>
  <c r="O747" i="1"/>
  <c r="Q747" i="1" s="1"/>
  <c r="R747" i="1" s="1"/>
  <c r="E755" i="1"/>
  <c r="G755" i="1" s="1"/>
  <c r="H755" i="1" s="1"/>
  <c r="F755" i="1"/>
  <c r="K786" i="1"/>
  <c r="J786" i="1"/>
  <c r="L786" i="1" s="1"/>
  <c r="M786" i="1" s="1"/>
  <c r="J798" i="1"/>
  <c r="L798" i="1" s="1"/>
  <c r="M798" i="1" s="1"/>
  <c r="K798" i="1"/>
  <c r="P857" i="1"/>
  <c r="O857" i="1"/>
  <c r="Q857" i="1" s="1"/>
  <c r="R857" i="1" s="1"/>
  <c r="K873" i="1"/>
  <c r="J873" i="1"/>
  <c r="L873" i="1" s="1"/>
  <c r="M873" i="1" s="1"/>
  <c r="E877" i="1"/>
  <c r="G877" i="1" s="1"/>
  <c r="H877" i="1" s="1"/>
  <c r="F877" i="1"/>
  <c r="F893" i="1"/>
  <c r="E893" i="1"/>
  <c r="G893" i="1" s="1"/>
  <c r="H893" i="1" s="1"/>
  <c r="F898" i="1"/>
  <c r="E898" i="1"/>
  <c r="G898" i="1" s="1"/>
  <c r="H898" i="1" s="1"/>
  <c r="K915" i="1"/>
  <c r="J915" i="1"/>
  <c r="L915" i="1" s="1"/>
  <c r="M915" i="1" s="1"/>
  <c r="P918" i="1"/>
  <c r="O918" i="1"/>
  <c r="Q918" i="1" s="1"/>
  <c r="R918" i="1" s="1"/>
  <c r="F923" i="1"/>
  <c r="E923" i="1"/>
  <c r="G923" i="1" s="1"/>
  <c r="H923" i="1" s="1"/>
  <c r="F935" i="1"/>
  <c r="E935" i="1"/>
  <c r="G935" i="1" s="1"/>
  <c r="H935" i="1" s="1"/>
  <c r="K984" i="1"/>
  <c r="J984" i="1"/>
  <c r="L984" i="1" s="1"/>
  <c r="M984" i="1" s="1"/>
  <c r="F988" i="1"/>
  <c r="E988" i="1"/>
  <c r="G988" i="1" s="1"/>
  <c r="H988" i="1" s="1"/>
  <c r="F1009" i="1"/>
  <c r="E1009" i="1"/>
  <c r="G1009" i="1" s="1"/>
  <c r="H1009" i="1" s="1"/>
  <c r="K1014" i="1"/>
  <c r="J1014" i="1"/>
  <c r="L1014" i="1" s="1"/>
  <c r="M1014" i="1" s="1"/>
  <c r="K1020" i="1"/>
  <c r="J1020" i="1"/>
  <c r="L1020" i="1" s="1"/>
  <c r="M1020" i="1" s="1"/>
  <c r="P1033" i="1"/>
  <c r="O1033" i="1"/>
  <c r="Q1033" i="1" s="1"/>
  <c r="R1033" i="1" s="1"/>
  <c r="F780" i="1"/>
  <c r="E780" i="1"/>
  <c r="G780" i="1" s="1"/>
  <c r="H780" i="1" s="1"/>
  <c r="K785" i="1"/>
  <c r="J785" i="1"/>
  <c r="L785" i="1" s="1"/>
  <c r="M785" i="1" s="1"/>
  <c r="E794" i="1"/>
  <c r="G794" i="1" s="1"/>
  <c r="H794" i="1" s="1"/>
  <c r="F794" i="1"/>
  <c r="K834" i="1"/>
  <c r="J834" i="1"/>
  <c r="L834" i="1" s="1"/>
  <c r="M834" i="1" s="1"/>
  <c r="F842" i="1"/>
  <c r="E842" i="1"/>
  <c r="G842" i="1" s="1"/>
  <c r="H842" i="1" s="1"/>
  <c r="J856" i="1"/>
  <c r="L856" i="1" s="1"/>
  <c r="M856" i="1" s="1"/>
  <c r="K856" i="1"/>
  <c r="F882" i="1"/>
  <c r="E882" i="1"/>
  <c r="G882" i="1" s="1"/>
  <c r="H882" i="1" s="1"/>
  <c r="P894" i="1"/>
  <c r="O894" i="1"/>
  <c r="Q894" i="1" s="1"/>
  <c r="R894" i="1" s="1"/>
  <c r="J914" i="1"/>
  <c r="L914" i="1" s="1"/>
  <c r="M914" i="1" s="1"/>
  <c r="K914" i="1"/>
  <c r="O916" i="1"/>
  <c r="Q916" i="1" s="1"/>
  <c r="R916" i="1" s="1"/>
  <c r="P916" i="1"/>
  <c r="F939" i="1"/>
  <c r="E939" i="1"/>
  <c r="G939" i="1" s="1"/>
  <c r="H939" i="1" s="1"/>
  <c r="K944" i="1"/>
  <c r="J944" i="1"/>
  <c r="L944" i="1" s="1"/>
  <c r="M944" i="1" s="1"/>
  <c r="F960" i="1"/>
  <c r="E960" i="1"/>
  <c r="G960" i="1" s="1"/>
  <c r="H960" i="1" s="1"/>
  <c r="J973" i="1"/>
  <c r="L973" i="1" s="1"/>
  <c r="M973" i="1" s="1"/>
  <c r="K973" i="1"/>
  <c r="F987" i="1"/>
  <c r="E987" i="1"/>
  <c r="G987" i="1" s="1"/>
  <c r="H987" i="1" s="1"/>
  <c r="O990" i="1"/>
  <c r="Q990" i="1" s="1"/>
  <c r="R990" i="1" s="1"/>
  <c r="P990" i="1"/>
  <c r="F1000" i="1"/>
  <c r="E1000" i="1"/>
  <c r="G1000" i="1" s="1"/>
  <c r="H1000" i="1" s="1"/>
  <c r="E1024" i="1"/>
  <c r="G1024" i="1" s="1"/>
  <c r="H1024" i="1" s="1"/>
  <c r="F1024" i="1"/>
  <c r="F1044" i="1"/>
  <c r="E1044" i="1"/>
  <c r="G1044" i="1" s="1"/>
  <c r="H1044" i="1" s="1"/>
  <c r="P1051" i="1"/>
  <c r="O1051" i="1"/>
  <c r="Q1051" i="1" s="1"/>
  <c r="R1051" i="1" s="1"/>
  <c r="J1062" i="1"/>
  <c r="L1062" i="1" s="1"/>
  <c r="M1062" i="1" s="1"/>
  <c r="K1062" i="1"/>
  <c r="P1074" i="1"/>
  <c r="O1074" i="1"/>
  <c r="Q1074" i="1" s="1"/>
  <c r="R1074" i="1" s="1"/>
  <c r="F1077" i="1"/>
  <c r="E1077" i="1"/>
  <c r="G1077" i="1" s="1"/>
  <c r="H1077" i="1" s="1"/>
  <c r="P1095" i="1"/>
  <c r="O1095" i="1"/>
  <c r="Q1095" i="1" s="1"/>
  <c r="R1095" i="1" s="1"/>
  <c r="P1106" i="1"/>
  <c r="O1106" i="1"/>
  <c r="Q1106" i="1" s="1"/>
  <c r="R1106" i="1" s="1"/>
  <c r="K1109" i="1"/>
  <c r="J1109" i="1"/>
  <c r="L1109" i="1" s="1"/>
  <c r="M1109" i="1" s="1"/>
  <c r="F1112" i="1"/>
  <c r="E1112" i="1"/>
  <c r="G1112" i="1" s="1"/>
  <c r="H1112" i="1" s="1"/>
  <c r="P1128" i="1"/>
  <c r="O1128" i="1"/>
  <c r="Q1128" i="1" s="1"/>
  <c r="R1128" i="1" s="1"/>
  <c r="K1174" i="1"/>
  <c r="J1174" i="1"/>
  <c r="L1174" i="1" s="1"/>
  <c r="M1174" i="1" s="1"/>
  <c r="P1176" i="1"/>
  <c r="O1176" i="1"/>
  <c r="Q1176" i="1" s="1"/>
  <c r="R1176" i="1" s="1"/>
  <c r="K1224" i="1"/>
  <c r="J1224" i="1"/>
  <c r="L1224" i="1" s="1"/>
  <c r="M1224" i="1" s="1"/>
  <c r="F1242" i="1"/>
  <c r="E1242" i="1"/>
  <c r="G1242" i="1" s="1"/>
  <c r="H1242" i="1" s="1"/>
  <c r="K1247" i="1"/>
  <c r="J1247" i="1"/>
  <c r="L1247" i="1" s="1"/>
  <c r="M1247" i="1" s="1"/>
  <c r="P759" i="1"/>
  <c r="O759" i="1"/>
  <c r="Q759" i="1" s="1"/>
  <c r="R759" i="1" s="1"/>
  <c r="F793" i="1"/>
  <c r="E793" i="1"/>
  <c r="G793" i="1" s="1"/>
  <c r="H793" i="1" s="1"/>
  <c r="E796" i="1"/>
  <c r="G796" i="1" s="1"/>
  <c r="H796" i="1" s="1"/>
  <c r="E797" i="1"/>
  <c r="G797" i="1" s="1"/>
  <c r="H797" i="1" s="1"/>
  <c r="F797" i="1"/>
  <c r="P810" i="1"/>
  <c r="O810" i="1"/>
  <c r="Q810" i="1" s="1"/>
  <c r="R810" i="1" s="1"/>
  <c r="K813" i="1"/>
  <c r="J813" i="1"/>
  <c r="L813" i="1" s="1"/>
  <c r="M813" i="1" s="1"/>
  <c r="E818" i="1"/>
  <c r="G818" i="1" s="1"/>
  <c r="H818" i="1" s="1"/>
  <c r="F818" i="1"/>
  <c r="K827" i="1"/>
  <c r="J827" i="1"/>
  <c r="L827" i="1" s="1"/>
  <c r="M827" i="1" s="1"/>
  <c r="J840" i="1"/>
  <c r="L840" i="1" s="1"/>
  <c r="M840" i="1" s="1"/>
  <c r="K840" i="1"/>
  <c r="F846" i="1"/>
  <c r="E846" i="1"/>
  <c r="G846" i="1" s="1"/>
  <c r="H846" i="1" s="1"/>
  <c r="P862" i="1"/>
  <c r="O862" i="1"/>
  <c r="Q862" i="1" s="1"/>
  <c r="R862" i="1" s="1"/>
  <c r="K868" i="1"/>
  <c r="J868" i="1"/>
  <c r="L868" i="1" s="1"/>
  <c r="M868" i="1" s="1"/>
  <c r="J876" i="1"/>
  <c r="L876" i="1" s="1"/>
  <c r="M876" i="1" s="1"/>
  <c r="K876" i="1"/>
  <c r="K913" i="1"/>
  <c r="J913" i="1"/>
  <c r="L913" i="1" s="1"/>
  <c r="M913" i="1" s="1"/>
  <c r="E937" i="1"/>
  <c r="G937" i="1" s="1"/>
  <c r="H937" i="1" s="1"/>
  <c r="F937" i="1"/>
  <c r="P989" i="1"/>
  <c r="O989" i="1"/>
  <c r="Q989" i="1" s="1"/>
  <c r="R989" i="1" s="1"/>
  <c r="K993" i="1"/>
  <c r="J993" i="1"/>
  <c r="L993" i="1" s="1"/>
  <c r="M993" i="1" s="1"/>
  <c r="P997" i="1"/>
  <c r="O997" i="1"/>
  <c r="Q997" i="1" s="1"/>
  <c r="R997" i="1" s="1"/>
  <c r="P1006" i="1"/>
  <c r="O1006" i="1"/>
  <c r="Q1006" i="1" s="1"/>
  <c r="R1006" i="1" s="1"/>
  <c r="P1010" i="1"/>
  <c r="O1010" i="1"/>
  <c r="Q1010" i="1" s="1"/>
  <c r="R1010" i="1" s="1"/>
  <c r="F1016" i="1"/>
  <c r="E1016" i="1"/>
  <c r="G1016" i="1" s="1"/>
  <c r="H1016" i="1" s="1"/>
  <c r="F1023" i="1"/>
  <c r="E1023" i="1"/>
  <c r="G1023" i="1" s="1"/>
  <c r="H1023" i="1" s="1"/>
  <c r="F1032" i="1"/>
  <c r="E1032" i="1"/>
  <c r="G1032" i="1" s="1"/>
  <c r="H1032" i="1" s="1"/>
  <c r="F1041" i="1"/>
  <c r="E1041" i="1"/>
  <c r="G1041" i="1" s="1"/>
  <c r="H1041" i="1" s="1"/>
  <c r="P1050" i="1"/>
  <c r="O1050" i="1"/>
  <c r="Q1050" i="1" s="1"/>
  <c r="R1050" i="1" s="1"/>
  <c r="K1061" i="1"/>
  <c r="J1061" i="1"/>
  <c r="L1061" i="1" s="1"/>
  <c r="M1061" i="1" s="1"/>
  <c r="F1079" i="1"/>
  <c r="E1079" i="1"/>
  <c r="G1079" i="1" s="1"/>
  <c r="H1079" i="1" s="1"/>
  <c r="F1122" i="1"/>
  <c r="E1122" i="1"/>
  <c r="G1122" i="1" s="1"/>
  <c r="H1122" i="1" s="1"/>
  <c r="F1125" i="1"/>
  <c r="E1125" i="1"/>
  <c r="G1125" i="1" s="1"/>
  <c r="H1125" i="1" s="1"/>
  <c r="P1171" i="1"/>
  <c r="O1171" i="1"/>
  <c r="Q1171" i="1" s="1"/>
  <c r="R1171" i="1" s="1"/>
  <c r="O1196" i="1"/>
  <c r="Q1196" i="1" s="1"/>
  <c r="R1196" i="1" s="1"/>
  <c r="P1196" i="1"/>
  <c r="J1220" i="1"/>
  <c r="L1220" i="1" s="1"/>
  <c r="M1220" i="1" s="1"/>
  <c r="K1220" i="1"/>
  <c r="F1238" i="1"/>
  <c r="E1238" i="1"/>
  <c r="G1238" i="1" s="1"/>
  <c r="H1238" i="1" s="1"/>
  <c r="P631" i="1"/>
  <c r="O634" i="1"/>
  <c r="Q634" i="1" s="1"/>
  <c r="R634" i="1" s="1"/>
  <c r="E640" i="1"/>
  <c r="G640" i="1" s="1"/>
  <c r="H640" i="1" s="1"/>
  <c r="K646" i="1"/>
  <c r="F649" i="1"/>
  <c r="J651" i="1"/>
  <c r="L651" i="1" s="1"/>
  <c r="M651" i="1" s="1"/>
  <c r="F652" i="1"/>
  <c r="F653" i="1"/>
  <c r="E659" i="1"/>
  <c r="G659" i="1" s="1"/>
  <c r="H659" i="1" s="1"/>
  <c r="J661" i="1"/>
  <c r="L661" i="1" s="1"/>
  <c r="M661" i="1" s="1"/>
  <c r="F662" i="1"/>
  <c r="J664" i="1"/>
  <c r="L664" i="1" s="1"/>
  <c r="M664" i="1" s="1"/>
  <c r="O666" i="1"/>
  <c r="Q666" i="1" s="1"/>
  <c r="R666" i="1" s="1"/>
  <c r="K667" i="1"/>
  <c r="K670" i="1"/>
  <c r="P672" i="1"/>
  <c r="F677" i="1"/>
  <c r="F681" i="1"/>
  <c r="J685" i="1"/>
  <c r="L685" i="1" s="1"/>
  <c r="M685" i="1" s="1"/>
  <c r="O698" i="1"/>
  <c r="Q698" i="1" s="1"/>
  <c r="R698" i="1" s="1"/>
  <c r="J704" i="1"/>
  <c r="L704" i="1" s="1"/>
  <c r="M704" i="1" s="1"/>
  <c r="F705" i="1"/>
  <c r="E707" i="1"/>
  <c r="G707" i="1" s="1"/>
  <c r="H707" i="1" s="1"/>
  <c r="P707" i="1"/>
  <c r="P710" i="1"/>
  <c r="P711" i="1"/>
  <c r="J712" i="1"/>
  <c r="L712" i="1" s="1"/>
  <c r="M712" i="1" s="1"/>
  <c r="K713" i="1"/>
  <c r="K714" i="1"/>
  <c r="E715" i="1"/>
  <c r="G715" i="1" s="1"/>
  <c r="H715" i="1" s="1"/>
  <c r="F716" i="1"/>
  <c r="J717" i="1"/>
  <c r="L717" i="1" s="1"/>
  <c r="M717" i="1" s="1"/>
  <c r="F718" i="1"/>
  <c r="F724" i="1"/>
  <c r="O727" i="1"/>
  <c r="Q727" i="1" s="1"/>
  <c r="R727" i="1" s="1"/>
  <c r="J732" i="1"/>
  <c r="L732" i="1" s="1"/>
  <c r="M732" i="1" s="1"/>
  <c r="O734" i="1"/>
  <c r="Q734" i="1" s="1"/>
  <c r="R734" i="1" s="1"/>
  <c r="J737" i="1"/>
  <c r="L737" i="1" s="1"/>
  <c r="M737" i="1" s="1"/>
  <c r="J753" i="1"/>
  <c r="L753" i="1" s="1"/>
  <c r="M753" i="1" s="1"/>
  <c r="E757" i="1"/>
  <c r="G757" i="1" s="1"/>
  <c r="H757" i="1" s="1"/>
  <c r="F761" i="1"/>
  <c r="E761" i="1"/>
  <c r="G761" i="1" s="1"/>
  <c r="H761" i="1" s="1"/>
  <c r="K770" i="1"/>
  <c r="J770" i="1"/>
  <c r="L770" i="1" s="1"/>
  <c r="M770" i="1" s="1"/>
  <c r="K781" i="1"/>
  <c r="J781" i="1"/>
  <c r="L781" i="1" s="1"/>
  <c r="M781" i="1" s="1"/>
  <c r="O787" i="1"/>
  <c r="Q787" i="1" s="1"/>
  <c r="R787" i="1" s="1"/>
  <c r="P788" i="1"/>
  <c r="E792" i="1"/>
  <c r="G792" i="1" s="1"/>
  <c r="H792" i="1" s="1"/>
  <c r="E817" i="1"/>
  <c r="G817" i="1" s="1"/>
  <c r="H817" i="1" s="1"/>
  <c r="F817" i="1"/>
  <c r="O825" i="1"/>
  <c r="Q825" i="1" s="1"/>
  <c r="R825" i="1" s="1"/>
  <c r="P825" i="1"/>
  <c r="E835" i="1"/>
  <c r="G835" i="1" s="1"/>
  <c r="H835" i="1" s="1"/>
  <c r="F835" i="1"/>
  <c r="E845" i="1"/>
  <c r="G845" i="1" s="1"/>
  <c r="H845" i="1" s="1"/>
  <c r="F845" i="1"/>
  <c r="K866" i="1"/>
  <c r="J866" i="1"/>
  <c r="L866" i="1" s="1"/>
  <c r="M866" i="1" s="1"/>
  <c r="P871" i="1"/>
  <c r="O871" i="1"/>
  <c r="Q871" i="1" s="1"/>
  <c r="R871" i="1" s="1"/>
  <c r="J883" i="1"/>
  <c r="L883" i="1" s="1"/>
  <c r="M883" i="1" s="1"/>
  <c r="K883" i="1"/>
  <c r="P889" i="1"/>
  <c r="O889" i="1"/>
  <c r="Q889" i="1" s="1"/>
  <c r="R889" i="1" s="1"/>
  <c r="K929" i="1"/>
  <c r="J929" i="1"/>
  <c r="L929" i="1" s="1"/>
  <c r="M929" i="1" s="1"/>
  <c r="P933" i="1"/>
  <c r="O933" i="1"/>
  <c r="Q933" i="1" s="1"/>
  <c r="R933" i="1" s="1"/>
  <c r="E936" i="1"/>
  <c r="G936" i="1" s="1"/>
  <c r="H936" i="1" s="1"/>
  <c r="F936" i="1"/>
  <c r="K957" i="1"/>
  <c r="J957" i="1"/>
  <c r="L957" i="1" s="1"/>
  <c r="M957" i="1" s="1"/>
  <c r="P970" i="1"/>
  <c r="O970" i="1"/>
  <c r="Q970" i="1" s="1"/>
  <c r="R970" i="1" s="1"/>
  <c r="F976" i="1"/>
  <c r="E976" i="1"/>
  <c r="G976" i="1" s="1"/>
  <c r="H976" i="1" s="1"/>
  <c r="K985" i="1"/>
  <c r="J985" i="1"/>
  <c r="L985" i="1" s="1"/>
  <c r="M985" i="1" s="1"/>
  <c r="K1001" i="1"/>
  <c r="J1001" i="1"/>
  <c r="L1001" i="1" s="1"/>
  <c r="M1001" i="1" s="1"/>
  <c r="E1029" i="1"/>
  <c r="G1029" i="1" s="1"/>
  <c r="H1029" i="1" s="1"/>
  <c r="F1029" i="1"/>
  <c r="J1031" i="1"/>
  <c r="L1031" i="1" s="1"/>
  <c r="M1031" i="1" s="1"/>
  <c r="K1031" i="1"/>
  <c r="F1040" i="1"/>
  <c r="E1040" i="1"/>
  <c r="G1040" i="1" s="1"/>
  <c r="H1040" i="1" s="1"/>
  <c r="K1060" i="1"/>
  <c r="J1060" i="1"/>
  <c r="L1060" i="1" s="1"/>
  <c r="M1060" i="1" s="1"/>
  <c r="K1081" i="1"/>
  <c r="J1081" i="1"/>
  <c r="L1081" i="1" s="1"/>
  <c r="M1081" i="1" s="1"/>
  <c r="K1111" i="1"/>
  <c r="J1111" i="1"/>
  <c r="L1111" i="1" s="1"/>
  <c r="M1111" i="1" s="1"/>
  <c r="P1119" i="1"/>
  <c r="O1119" i="1"/>
  <c r="Q1119" i="1" s="1"/>
  <c r="R1119" i="1" s="1"/>
  <c r="F1150" i="1"/>
  <c r="E1150" i="1"/>
  <c r="G1150" i="1" s="1"/>
  <c r="H1150" i="1" s="1"/>
  <c r="J1164" i="1"/>
  <c r="L1164" i="1" s="1"/>
  <c r="M1164" i="1" s="1"/>
  <c r="K1164" i="1"/>
  <c r="J1212" i="1"/>
  <c r="L1212" i="1" s="1"/>
  <c r="M1212" i="1" s="1"/>
  <c r="K1212" i="1"/>
  <c r="K1219" i="1"/>
  <c r="J1219" i="1"/>
  <c r="L1219" i="1" s="1"/>
  <c r="M1219" i="1" s="1"/>
  <c r="F1235" i="1"/>
  <c r="E1235" i="1"/>
  <c r="G1235" i="1" s="1"/>
  <c r="H1235" i="1" s="1"/>
  <c r="F1251" i="1"/>
  <c r="E1251" i="1"/>
  <c r="G1251" i="1" s="1"/>
  <c r="H1251" i="1" s="1"/>
  <c r="P1253" i="1"/>
  <c r="O1253" i="1"/>
  <c r="Q1253" i="1" s="1"/>
  <c r="R1253" i="1" s="1"/>
  <c r="F1259" i="1"/>
  <c r="E1259" i="1"/>
  <c r="G1259" i="1" s="1"/>
  <c r="H1259" i="1" s="1"/>
  <c r="K1114" i="1"/>
  <c r="J1114" i="1"/>
  <c r="L1114" i="1" s="1"/>
  <c r="M1114" i="1" s="1"/>
  <c r="F1117" i="1"/>
  <c r="E1117" i="1"/>
  <c r="G1117" i="1" s="1"/>
  <c r="H1117" i="1" s="1"/>
  <c r="K1124" i="1"/>
  <c r="J1124" i="1"/>
  <c r="L1124" i="1" s="1"/>
  <c r="M1124" i="1" s="1"/>
  <c r="K1130" i="1"/>
  <c r="J1130" i="1"/>
  <c r="L1130" i="1" s="1"/>
  <c r="M1130" i="1" s="1"/>
  <c r="P1136" i="1"/>
  <c r="O1136" i="1"/>
  <c r="Q1136" i="1" s="1"/>
  <c r="R1136" i="1" s="1"/>
  <c r="K1149" i="1"/>
  <c r="J1149" i="1"/>
  <c r="L1149" i="1" s="1"/>
  <c r="M1149" i="1" s="1"/>
  <c r="F1155" i="1"/>
  <c r="E1155" i="1"/>
  <c r="G1155" i="1" s="1"/>
  <c r="H1155" i="1" s="1"/>
  <c r="P1163" i="1"/>
  <c r="O1163" i="1"/>
  <c r="Q1163" i="1" s="1"/>
  <c r="R1163" i="1" s="1"/>
  <c r="P1179" i="1"/>
  <c r="O1179" i="1"/>
  <c r="Q1179" i="1" s="1"/>
  <c r="R1179" i="1" s="1"/>
  <c r="J1190" i="1"/>
  <c r="L1190" i="1" s="1"/>
  <c r="M1190" i="1" s="1"/>
  <c r="K1190" i="1"/>
  <c r="F1250" i="1"/>
  <c r="E1250" i="1"/>
  <c r="G1250" i="1" s="1"/>
  <c r="H1250" i="1" s="1"/>
  <c r="O1252" i="1"/>
  <c r="Q1252" i="1" s="1"/>
  <c r="R1252" i="1" s="1"/>
  <c r="P1252" i="1"/>
  <c r="F802" i="1"/>
  <c r="O802" i="1"/>
  <c r="Q802" i="1" s="1"/>
  <c r="R802" i="1" s="1"/>
  <c r="P804" i="1"/>
  <c r="J805" i="1"/>
  <c r="L805" i="1" s="1"/>
  <c r="M805" i="1" s="1"/>
  <c r="E808" i="1"/>
  <c r="G808" i="1" s="1"/>
  <c r="H808" i="1" s="1"/>
  <c r="P811" i="1"/>
  <c r="P812" i="1"/>
  <c r="P815" i="1"/>
  <c r="J823" i="1"/>
  <c r="L823" i="1" s="1"/>
  <c r="M823" i="1" s="1"/>
  <c r="E829" i="1"/>
  <c r="G829" i="1" s="1"/>
  <c r="H829" i="1" s="1"/>
  <c r="F831" i="1"/>
  <c r="O832" i="1"/>
  <c r="Q832" i="1" s="1"/>
  <c r="R832" i="1" s="1"/>
  <c r="J839" i="1"/>
  <c r="L839" i="1" s="1"/>
  <c r="M839" i="1" s="1"/>
  <c r="K847" i="1"/>
  <c r="E854" i="1"/>
  <c r="G854" i="1" s="1"/>
  <c r="H854" i="1" s="1"/>
  <c r="O855" i="1"/>
  <c r="Q855" i="1" s="1"/>
  <c r="R855" i="1" s="1"/>
  <c r="J858" i="1"/>
  <c r="L858" i="1" s="1"/>
  <c r="M858" i="1" s="1"/>
  <c r="F859" i="1"/>
  <c r="O863" i="1"/>
  <c r="Q863" i="1" s="1"/>
  <c r="R863" i="1" s="1"/>
  <c r="O865" i="1"/>
  <c r="Q865" i="1" s="1"/>
  <c r="R865" i="1" s="1"/>
  <c r="J871" i="1"/>
  <c r="L871" i="1" s="1"/>
  <c r="M871" i="1" s="1"/>
  <c r="P872" i="1"/>
  <c r="J874" i="1"/>
  <c r="L874" i="1" s="1"/>
  <c r="M874" i="1" s="1"/>
  <c r="O881" i="1"/>
  <c r="Q881" i="1" s="1"/>
  <c r="R881" i="1" s="1"/>
  <c r="F887" i="1"/>
  <c r="P887" i="1"/>
  <c r="O892" i="1"/>
  <c r="Q892" i="1" s="1"/>
  <c r="R892" i="1" s="1"/>
  <c r="F894" i="1"/>
  <c r="F901" i="1"/>
  <c r="E902" i="1"/>
  <c r="G902" i="1" s="1"/>
  <c r="H902" i="1" s="1"/>
  <c r="O902" i="1"/>
  <c r="Q902" i="1" s="1"/>
  <c r="R902" i="1" s="1"/>
  <c r="J906" i="1"/>
  <c r="L906" i="1" s="1"/>
  <c r="M906" i="1" s="1"/>
  <c r="J911" i="1"/>
  <c r="L911" i="1" s="1"/>
  <c r="M911" i="1" s="1"/>
  <c r="J916" i="1"/>
  <c r="L916" i="1" s="1"/>
  <c r="M916" i="1" s="1"/>
  <c r="E920" i="1"/>
  <c r="G920" i="1" s="1"/>
  <c r="H920" i="1" s="1"/>
  <c r="J921" i="1"/>
  <c r="L921" i="1" s="1"/>
  <c r="M921" i="1" s="1"/>
  <c r="E924" i="1"/>
  <c r="G924" i="1" s="1"/>
  <c r="H924" i="1" s="1"/>
  <c r="O925" i="1"/>
  <c r="Q925" i="1" s="1"/>
  <c r="R925" i="1" s="1"/>
  <c r="O926" i="1"/>
  <c r="Q926" i="1" s="1"/>
  <c r="R926" i="1" s="1"/>
  <c r="E932" i="1"/>
  <c r="G932" i="1" s="1"/>
  <c r="H932" i="1" s="1"/>
  <c r="O934" i="1"/>
  <c r="Q934" i="1" s="1"/>
  <c r="R934" i="1" s="1"/>
  <c r="E940" i="1"/>
  <c r="G940" i="1" s="1"/>
  <c r="H940" i="1" s="1"/>
  <c r="O942" i="1"/>
  <c r="Q942" i="1" s="1"/>
  <c r="R942" i="1" s="1"/>
  <c r="O946" i="1"/>
  <c r="Q946" i="1" s="1"/>
  <c r="R946" i="1" s="1"/>
  <c r="K950" i="1"/>
  <c r="F953" i="1"/>
  <c r="O954" i="1"/>
  <c r="Q954" i="1" s="1"/>
  <c r="R954" i="1" s="1"/>
  <c r="F961" i="1"/>
  <c r="O962" i="1"/>
  <c r="Q962" i="1" s="1"/>
  <c r="R962" i="1" s="1"/>
  <c r="E968" i="1"/>
  <c r="G968" i="1" s="1"/>
  <c r="H968" i="1" s="1"/>
  <c r="F969" i="1"/>
  <c r="K974" i="1"/>
  <c r="O981" i="1"/>
  <c r="Q981" i="1" s="1"/>
  <c r="R981" i="1" s="1"/>
  <c r="E993" i="1"/>
  <c r="G993" i="1" s="1"/>
  <c r="H993" i="1" s="1"/>
  <c r="E996" i="1"/>
  <c r="G996" i="1" s="1"/>
  <c r="H996" i="1" s="1"/>
  <c r="E1003" i="1"/>
  <c r="G1003" i="1" s="1"/>
  <c r="H1003" i="1" s="1"/>
  <c r="E1004" i="1"/>
  <c r="G1004" i="1" s="1"/>
  <c r="H1004" i="1" s="1"/>
  <c r="E1025" i="1"/>
  <c r="G1025" i="1" s="1"/>
  <c r="H1025" i="1" s="1"/>
  <c r="J1030" i="1"/>
  <c r="L1030" i="1" s="1"/>
  <c r="M1030" i="1" s="1"/>
  <c r="O1030" i="1"/>
  <c r="Q1030" i="1" s="1"/>
  <c r="R1030" i="1" s="1"/>
  <c r="O1035" i="1"/>
  <c r="Q1035" i="1" s="1"/>
  <c r="R1035" i="1" s="1"/>
  <c r="E1036" i="1"/>
  <c r="G1036" i="1" s="1"/>
  <c r="H1036" i="1" s="1"/>
  <c r="J1037" i="1"/>
  <c r="L1037" i="1" s="1"/>
  <c r="M1037" i="1" s="1"/>
  <c r="P1047" i="1"/>
  <c r="J1049" i="1"/>
  <c r="L1049" i="1" s="1"/>
  <c r="M1049" i="1" s="1"/>
  <c r="E1055" i="1"/>
  <c r="G1055" i="1" s="1"/>
  <c r="H1055" i="1" s="1"/>
  <c r="J1057" i="1"/>
  <c r="L1057" i="1" s="1"/>
  <c r="M1057" i="1" s="1"/>
  <c r="P1063" i="1"/>
  <c r="O1065" i="1"/>
  <c r="Q1065" i="1" s="1"/>
  <c r="R1065" i="1" s="1"/>
  <c r="E1068" i="1"/>
  <c r="G1068" i="1" s="1"/>
  <c r="H1068" i="1" s="1"/>
  <c r="O1068" i="1"/>
  <c r="Q1068" i="1" s="1"/>
  <c r="R1068" i="1" s="1"/>
  <c r="K1070" i="1"/>
  <c r="P1075" i="1"/>
  <c r="J1076" i="1"/>
  <c r="L1076" i="1" s="1"/>
  <c r="M1076" i="1" s="1"/>
  <c r="E1080" i="1"/>
  <c r="G1080" i="1" s="1"/>
  <c r="H1080" i="1" s="1"/>
  <c r="E1082" i="1"/>
  <c r="G1082" i="1" s="1"/>
  <c r="H1082" i="1" s="1"/>
  <c r="J1085" i="1"/>
  <c r="L1085" i="1" s="1"/>
  <c r="M1085" i="1" s="1"/>
  <c r="K1089" i="1"/>
  <c r="E1090" i="1"/>
  <c r="G1090" i="1" s="1"/>
  <c r="H1090" i="1" s="1"/>
  <c r="J1092" i="1"/>
  <c r="L1092" i="1" s="1"/>
  <c r="M1092" i="1" s="1"/>
  <c r="O1097" i="1"/>
  <c r="Q1097" i="1" s="1"/>
  <c r="R1097" i="1" s="1"/>
  <c r="K1100" i="1"/>
  <c r="J1100" i="1"/>
  <c r="L1100" i="1" s="1"/>
  <c r="M1100" i="1" s="1"/>
  <c r="P1102" i="1"/>
  <c r="O1110" i="1"/>
  <c r="Q1110" i="1" s="1"/>
  <c r="R1110" i="1" s="1"/>
  <c r="P1111" i="1"/>
  <c r="O1111" i="1"/>
  <c r="Q1111" i="1" s="1"/>
  <c r="R1111" i="1" s="1"/>
  <c r="K1116" i="1"/>
  <c r="J1116" i="1"/>
  <c r="L1116" i="1" s="1"/>
  <c r="M1116" i="1" s="1"/>
  <c r="E1120" i="1"/>
  <c r="G1120" i="1" s="1"/>
  <c r="H1120" i="1" s="1"/>
  <c r="K1125" i="1"/>
  <c r="P1126" i="1"/>
  <c r="O1126" i="1"/>
  <c r="Q1126" i="1" s="1"/>
  <c r="R1126" i="1" s="1"/>
  <c r="F1134" i="1"/>
  <c r="E1134" i="1"/>
  <c r="G1134" i="1" s="1"/>
  <c r="H1134" i="1" s="1"/>
  <c r="K1139" i="1"/>
  <c r="J1139" i="1"/>
  <c r="L1139" i="1" s="1"/>
  <c r="M1139" i="1" s="1"/>
  <c r="F1147" i="1"/>
  <c r="E1147" i="1"/>
  <c r="G1147" i="1" s="1"/>
  <c r="H1147" i="1" s="1"/>
  <c r="J1150" i="1"/>
  <c r="L1150" i="1" s="1"/>
  <c r="M1150" i="1" s="1"/>
  <c r="J1152" i="1"/>
  <c r="L1152" i="1" s="1"/>
  <c r="M1152" i="1" s="1"/>
  <c r="E1153" i="1"/>
  <c r="G1153" i="1" s="1"/>
  <c r="H1153" i="1" s="1"/>
  <c r="O1158" i="1"/>
  <c r="Q1158" i="1" s="1"/>
  <c r="R1158" i="1" s="1"/>
  <c r="F1161" i="1"/>
  <c r="E1161" i="1"/>
  <c r="G1161" i="1" s="1"/>
  <c r="H1161" i="1" s="1"/>
  <c r="E1166" i="1"/>
  <c r="G1166" i="1" s="1"/>
  <c r="H1166" i="1" s="1"/>
  <c r="F1176" i="1"/>
  <c r="E1176" i="1"/>
  <c r="G1176" i="1" s="1"/>
  <c r="H1176" i="1" s="1"/>
  <c r="J1188" i="1"/>
  <c r="L1188" i="1" s="1"/>
  <c r="M1188" i="1" s="1"/>
  <c r="K1188" i="1"/>
  <c r="F1194" i="1"/>
  <c r="K1195" i="1"/>
  <c r="J1195" i="1"/>
  <c r="L1195" i="1" s="1"/>
  <c r="M1195" i="1" s="1"/>
  <c r="F1199" i="1"/>
  <c r="J1201" i="1"/>
  <c r="L1201" i="1" s="1"/>
  <c r="M1201" i="1" s="1"/>
  <c r="O1206" i="1"/>
  <c r="Q1206" i="1" s="1"/>
  <c r="R1206" i="1" s="1"/>
  <c r="P1206" i="1"/>
  <c r="E1217" i="1"/>
  <c r="G1217" i="1" s="1"/>
  <c r="H1217" i="1" s="1"/>
  <c r="F1217" i="1"/>
  <c r="J1231" i="1"/>
  <c r="L1231" i="1" s="1"/>
  <c r="M1231" i="1" s="1"/>
  <c r="J1238" i="1"/>
  <c r="L1238" i="1" s="1"/>
  <c r="M1238" i="1" s="1"/>
  <c r="K1239" i="1"/>
  <c r="J1239" i="1"/>
  <c r="L1239" i="1" s="1"/>
  <c r="M1239" i="1" s="1"/>
  <c r="O1245" i="1"/>
  <c r="Q1245" i="1" s="1"/>
  <c r="R1245" i="1" s="1"/>
  <c r="P1245" i="1"/>
  <c r="F1255" i="1"/>
  <c r="E1255" i="1"/>
  <c r="G1255" i="1" s="1"/>
  <c r="H1255" i="1" s="1"/>
  <c r="P1259" i="1"/>
  <c r="O1259" i="1"/>
  <c r="Q1259" i="1" s="1"/>
  <c r="R1259" i="1" s="1"/>
  <c r="O1021" i="1"/>
  <c r="Q1021" i="1" s="1"/>
  <c r="R1021" i="1" s="1"/>
  <c r="J1045" i="1"/>
  <c r="L1045" i="1" s="1"/>
  <c r="M1045" i="1" s="1"/>
  <c r="K1050" i="1"/>
  <c r="F1053" i="1"/>
  <c r="K1058" i="1"/>
  <c r="E1060" i="1"/>
  <c r="G1060" i="1" s="1"/>
  <c r="H1060" i="1" s="1"/>
  <c r="O1078" i="1"/>
  <c r="Q1078" i="1" s="1"/>
  <c r="R1078" i="1" s="1"/>
  <c r="E1104" i="1"/>
  <c r="G1104" i="1" s="1"/>
  <c r="H1104" i="1" s="1"/>
  <c r="F1109" i="1"/>
  <c r="E1109" i="1"/>
  <c r="G1109" i="1" s="1"/>
  <c r="H1109" i="1" s="1"/>
  <c r="P1122" i="1"/>
  <c r="O1122" i="1"/>
  <c r="Q1122" i="1" s="1"/>
  <c r="R1122" i="1" s="1"/>
  <c r="E1135" i="1"/>
  <c r="G1135" i="1" s="1"/>
  <c r="H1135" i="1" s="1"/>
  <c r="F1135" i="1"/>
  <c r="K1145" i="1"/>
  <c r="J1145" i="1"/>
  <c r="L1145" i="1" s="1"/>
  <c r="M1145" i="1" s="1"/>
  <c r="K1165" i="1"/>
  <c r="J1165" i="1"/>
  <c r="L1165" i="1" s="1"/>
  <c r="M1165" i="1" s="1"/>
  <c r="E1175" i="1"/>
  <c r="G1175" i="1" s="1"/>
  <c r="H1175" i="1" s="1"/>
  <c r="F1175" i="1"/>
  <c r="E1183" i="1"/>
  <c r="G1183" i="1" s="1"/>
  <c r="H1183" i="1" s="1"/>
  <c r="F1183" i="1"/>
  <c r="O1192" i="1"/>
  <c r="Q1192" i="1" s="1"/>
  <c r="R1192" i="1" s="1"/>
  <c r="K1198" i="1"/>
  <c r="J1198" i="1"/>
  <c r="L1198" i="1" s="1"/>
  <c r="M1198" i="1" s="1"/>
  <c r="E1215" i="1"/>
  <c r="G1215" i="1" s="1"/>
  <c r="H1215" i="1" s="1"/>
  <c r="F1215" i="1"/>
  <c r="P1244" i="1"/>
  <c r="O1244" i="1"/>
  <c r="Q1244" i="1" s="1"/>
  <c r="R1244" i="1" s="1"/>
  <c r="K1254" i="1"/>
  <c r="J1254" i="1"/>
  <c r="L1254" i="1" s="1"/>
  <c r="M1254" i="1" s="1"/>
  <c r="K1256" i="1"/>
  <c r="J1256" i="1"/>
  <c r="L1256" i="1" s="1"/>
  <c r="M1256" i="1" s="1"/>
  <c r="J1121" i="1"/>
  <c r="L1121" i="1" s="1"/>
  <c r="M1121" i="1" s="1"/>
  <c r="F1128" i="1"/>
  <c r="J1129" i="1"/>
  <c r="L1129" i="1" s="1"/>
  <c r="M1129" i="1" s="1"/>
  <c r="F1130" i="1"/>
  <c r="E1132" i="1"/>
  <c r="G1132" i="1" s="1"/>
  <c r="H1132" i="1" s="1"/>
  <c r="J1136" i="1"/>
  <c r="L1136" i="1" s="1"/>
  <c r="M1136" i="1" s="1"/>
  <c r="J1137" i="1"/>
  <c r="L1137" i="1" s="1"/>
  <c r="M1137" i="1" s="1"/>
  <c r="G3" i="3"/>
  <c r="F3" i="3"/>
  <c r="H3" i="3" s="1"/>
  <c r="D4" i="3"/>
  <c r="P10" i="1"/>
  <c r="J12" i="1"/>
  <c r="L12" i="1" s="1"/>
  <c r="M12" i="1" s="1"/>
  <c r="P17" i="1"/>
  <c r="F19" i="1"/>
  <c r="P39" i="1"/>
  <c r="O39" i="1"/>
  <c r="Q39" i="1" s="1"/>
  <c r="R39" i="1" s="1"/>
  <c r="P47" i="1"/>
  <c r="O47" i="1"/>
  <c r="Q47" i="1" s="1"/>
  <c r="R47" i="1" s="1"/>
  <c r="P65" i="1"/>
  <c r="O65" i="1"/>
  <c r="Q65" i="1" s="1"/>
  <c r="R65" i="1" s="1"/>
  <c r="J9" i="1"/>
  <c r="L9" i="1" s="1"/>
  <c r="M9" i="1" s="1"/>
  <c r="E5" i="1"/>
  <c r="G5" i="1" s="1"/>
  <c r="H5" i="1" s="1"/>
  <c r="K16" i="1"/>
  <c r="P20" i="1"/>
  <c r="O20" i="1"/>
  <c r="Q20" i="1" s="1"/>
  <c r="R20" i="1" s="1"/>
  <c r="O23" i="1"/>
  <c r="Q23" i="1" s="1"/>
  <c r="R23" i="1" s="1"/>
  <c r="F38" i="1"/>
  <c r="E38" i="1"/>
  <c r="G38" i="1" s="1"/>
  <c r="H38" i="1" s="1"/>
  <c r="F46" i="1"/>
  <c r="E46" i="1"/>
  <c r="G46" i="1" s="1"/>
  <c r="H46" i="1" s="1"/>
  <c r="K55" i="1"/>
  <c r="J55" i="1"/>
  <c r="L55" i="1" s="1"/>
  <c r="M55" i="1" s="1"/>
  <c r="F21" i="1"/>
  <c r="E21" i="1"/>
  <c r="G21" i="1" s="1"/>
  <c r="H21" i="1" s="1"/>
  <c r="F35" i="1"/>
  <c r="E35" i="1"/>
  <c r="G35" i="1" s="1"/>
  <c r="H35" i="1" s="1"/>
  <c r="F40" i="1"/>
  <c r="J10" i="1"/>
  <c r="L10" i="1" s="1"/>
  <c r="M10" i="1" s="1"/>
  <c r="O12" i="1"/>
  <c r="Q12" i="1" s="1"/>
  <c r="R12" i="1" s="1"/>
  <c r="J15" i="1"/>
  <c r="L15" i="1" s="1"/>
  <c r="M15" i="1" s="1"/>
  <c r="K18" i="1"/>
  <c r="J18" i="1"/>
  <c r="L18" i="1" s="1"/>
  <c r="M18" i="1" s="1"/>
  <c r="K21" i="1"/>
  <c r="P28" i="1"/>
  <c r="O28" i="1"/>
  <c r="Q28" i="1" s="1"/>
  <c r="R28" i="1" s="1"/>
  <c r="K32" i="1"/>
  <c r="K35" i="1"/>
  <c r="E43" i="1"/>
  <c r="G43" i="1" s="1"/>
  <c r="H43" i="1" s="1"/>
  <c r="F45" i="1"/>
  <c r="E45" i="1"/>
  <c r="G45" i="1" s="1"/>
  <c r="H45" i="1" s="1"/>
  <c r="K64" i="1"/>
  <c r="J64" i="1"/>
  <c r="L64" i="1" s="1"/>
  <c r="M64" i="1" s="1"/>
  <c r="O18" i="1"/>
  <c r="Q18" i="1" s="1"/>
  <c r="R18" i="1" s="1"/>
  <c r="P18" i="1"/>
  <c r="K37" i="1"/>
  <c r="J37" i="1"/>
  <c r="L37" i="1" s="1"/>
  <c r="M37" i="1" s="1"/>
  <c r="K45" i="1"/>
  <c r="J45" i="1"/>
  <c r="L45" i="1" s="1"/>
  <c r="M45" i="1" s="1"/>
  <c r="K50" i="1"/>
  <c r="J50" i="1"/>
  <c r="L50" i="1" s="1"/>
  <c r="M50" i="1" s="1"/>
  <c r="E4" i="1"/>
  <c r="G4" i="1" s="1"/>
  <c r="E16" i="1"/>
  <c r="G16" i="1" s="1"/>
  <c r="H16" i="1" s="1"/>
  <c r="F16" i="1"/>
  <c r="K23" i="1"/>
  <c r="J23" i="1"/>
  <c r="L23" i="1" s="1"/>
  <c r="M23" i="1" s="1"/>
  <c r="K36" i="1"/>
  <c r="J36" i="1"/>
  <c r="L36" i="1" s="1"/>
  <c r="M36" i="1" s="1"/>
  <c r="P40" i="1"/>
  <c r="K42" i="1"/>
  <c r="J42" i="1"/>
  <c r="L42" i="1" s="1"/>
  <c r="M42" i="1" s="1"/>
  <c r="O66" i="1"/>
  <c r="Q66" i="1" s="1"/>
  <c r="R66" i="1" s="1"/>
  <c r="J67" i="1"/>
  <c r="L67" i="1" s="1"/>
  <c r="M67" i="1" s="1"/>
  <c r="O71" i="1"/>
  <c r="Q71" i="1" s="1"/>
  <c r="R71" i="1" s="1"/>
  <c r="O76" i="1"/>
  <c r="Q76" i="1" s="1"/>
  <c r="R76" i="1" s="1"/>
  <c r="E91" i="1"/>
  <c r="G91" i="1" s="1"/>
  <c r="H91" i="1" s="1"/>
  <c r="J92" i="1"/>
  <c r="L92" i="1" s="1"/>
  <c r="M92" i="1" s="1"/>
  <c r="J93" i="1"/>
  <c r="L93" i="1" s="1"/>
  <c r="M93" i="1" s="1"/>
  <c r="E94" i="1"/>
  <c r="G94" i="1" s="1"/>
  <c r="H94" i="1" s="1"/>
  <c r="J98" i="1"/>
  <c r="L98" i="1" s="1"/>
  <c r="M98" i="1" s="1"/>
  <c r="J103" i="1"/>
  <c r="L103" i="1" s="1"/>
  <c r="M103" i="1" s="1"/>
  <c r="J112" i="1"/>
  <c r="L112" i="1" s="1"/>
  <c r="M112" i="1" s="1"/>
  <c r="O113" i="1"/>
  <c r="Q113" i="1" s="1"/>
  <c r="R113" i="1" s="1"/>
  <c r="O114" i="1"/>
  <c r="Q114" i="1" s="1"/>
  <c r="R114" i="1" s="1"/>
  <c r="J115" i="1"/>
  <c r="L115" i="1" s="1"/>
  <c r="M115" i="1" s="1"/>
  <c r="O119" i="1"/>
  <c r="Q119" i="1" s="1"/>
  <c r="R119" i="1" s="1"/>
  <c r="O124" i="1"/>
  <c r="Q124" i="1" s="1"/>
  <c r="R124" i="1" s="1"/>
  <c r="O140" i="1"/>
  <c r="Q140" i="1" s="1"/>
  <c r="R140" i="1" s="1"/>
  <c r="E143" i="1"/>
  <c r="G143" i="1" s="1"/>
  <c r="H143" i="1" s="1"/>
  <c r="E144" i="1"/>
  <c r="G144" i="1" s="1"/>
  <c r="H144" i="1" s="1"/>
  <c r="J146" i="1"/>
  <c r="L146" i="1" s="1"/>
  <c r="M146" i="1" s="1"/>
  <c r="P151" i="1"/>
  <c r="O151" i="1"/>
  <c r="Q151" i="1" s="1"/>
  <c r="R151" i="1" s="1"/>
  <c r="K162" i="1"/>
  <c r="J162" i="1"/>
  <c r="L162" i="1" s="1"/>
  <c r="M162" i="1" s="1"/>
  <c r="J168" i="1"/>
  <c r="L168" i="1" s="1"/>
  <c r="M168" i="1" s="1"/>
  <c r="K168" i="1"/>
  <c r="J47" i="1"/>
  <c r="L47" i="1" s="1"/>
  <c r="M47" i="1" s="1"/>
  <c r="O63" i="1"/>
  <c r="Q63" i="1" s="1"/>
  <c r="R63" i="1" s="1"/>
  <c r="O68" i="1"/>
  <c r="Q68" i="1" s="1"/>
  <c r="R68" i="1" s="1"/>
  <c r="J90" i="1"/>
  <c r="L90" i="1" s="1"/>
  <c r="M90" i="1" s="1"/>
  <c r="J95" i="1"/>
  <c r="L95" i="1" s="1"/>
  <c r="M95" i="1" s="1"/>
  <c r="O111" i="1"/>
  <c r="Q111" i="1" s="1"/>
  <c r="R111" i="1" s="1"/>
  <c r="O116" i="1"/>
  <c r="Q116" i="1" s="1"/>
  <c r="R116" i="1" s="1"/>
  <c r="O125" i="1"/>
  <c r="Q125" i="1" s="1"/>
  <c r="R125" i="1" s="1"/>
  <c r="E127" i="1"/>
  <c r="G127" i="1" s="1"/>
  <c r="H127" i="1" s="1"/>
  <c r="E128" i="1"/>
  <c r="G128" i="1" s="1"/>
  <c r="H128" i="1" s="1"/>
  <c r="O128" i="1"/>
  <c r="Q128" i="1" s="1"/>
  <c r="R128" i="1" s="1"/>
  <c r="J133" i="1"/>
  <c r="L133" i="1" s="1"/>
  <c r="M133" i="1" s="1"/>
  <c r="E134" i="1"/>
  <c r="G134" i="1" s="1"/>
  <c r="H134" i="1" s="1"/>
  <c r="O138" i="1"/>
  <c r="Q138" i="1" s="1"/>
  <c r="R138" i="1" s="1"/>
  <c r="J139" i="1"/>
  <c r="L139" i="1" s="1"/>
  <c r="M139" i="1" s="1"/>
  <c r="P141" i="1"/>
  <c r="F159" i="1"/>
  <c r="F166" i="1"/>
  <c r="E182" i="1"/>
  <c r="G182" i="1" s="1"/>
  <c r="H182" i="1" s="1"/>
  <c r="F182" i="1"/>
  <c r="K186" i="1"/>
  <c r="F191" i="1"/>
  <c r="E191" i="1"/>
  <c r="G191" i="1" s="1"/>
  <c r="H191" i="1" s="1"/>
  <c r="K197" i="1"/>
  <c r="J197" i="1"/>
  <c r="L197" i="1" s="1"/>
  <c r="M197" i="1" s="1"/>
  <c r="K159" i="1"/>
  <c r="J159" i="1"/>
  <c r="L159" i="1" s="1"/>
  <c r="M159" i="1" s="1"/>
  <c r="J180" i="1"/>
  <c r="L180" i="1" s="1"/>
  <c r="M180" i="1" s="1"/>
  <c r="K180" i="1"/>
  <c r="O52" i="1"/>
  <c r="Q52" i="1" s="1"/>
  <c r="R52" i="1" s="1"/>
  <c r="O61" i="1"/>
  <c r="Q61" i="1" s="1"/>
  <c r="R61" i="1" s="1"/>
  <c r="E63" i="1"/>
  <c r="G63" i="1" s="1"/>
  <c r="H63" i="1" s="1"/>
  <c r="E64" i="1"/>
  <c r="G64" i="1" s="1"/>
  <c r="H64" i="1" s="1"/>
  <c r="O64" i="1"/>
  <c r="Q64" i="1" s="1"/>
  <c r="R64" i="1" s="1"/>
  <c r="E69" i="1"/>
  <c r="G69" i="1" s="1"/>
  <c r="H69" i="1" s="1"/>
  <c r="E74" i="1"/>
  <c r="G74" i="1" s="1"/>
  <c r="H74" i="1" s="1"/>
  <c r="E83" i="1"/>
  <c r="G83" i="1" s="1"/>
  <c r="H83" i="1" s="1"/>
  <c r="K84" i="1"/>
  <c r="J88" i="1"/>
  <c r="L88" i="1" s="1"/>
  <c r="M88" i="1" s="1"/>
  <c r="O89" i="1"/>
  <c r="Q89" i="1" s="1"/>
  <c r="R89" i="1" s="1"/>
  <c r="O90" i="1"/>
  <c r="Q90" i="1" s="1"/>
  <c r="R90" i="1" s="1"/>
  <c r="J91" i="1"/>
  <c r="L91" i="1" s="1"/>
  <c r="M91" i="1" s="1"/>
  <c r="O95" i="1"/>
  <c r="Q95" i="1" s="1"/>
  <c r="R95" i="1" s="1"/>
  <c r="O100" i="1"/>
  <c r="Q100" i="1" s="1"/>
  <c r="R100" i="1" s="1"/>
  <c r="O109" i="1"/>
  <c r="Q109" i="1" s="1"/>
  <c r="R109" i="1" s="1"/>
  <c r="E111" i="1"/>
  <c r="G111" i="1" s="1"/>
  <c r="H111" i="1" s="1"/>
  <c r="E112" i="1"/>
  <c r="G112" i="1" s="1"/>
  <c r="H112" i="1" s="1"/>
  <c r="O112" i="1"/>
  <c r="Q112" i="1" s="1"/>
  <c r="R112" i="1" s="1"/>
  <c r="E117" i="1"/>
  <c r="G117" i="1" s="1"/>
  <c r="H117" i="1" s="1"/>
  <c r="E122" i="1"/>
  <c r="G122" i="1" s="1"/>
  <c r="H122" i="1" s="1"/>
  <c r="E131" i="1"/>
  <c r="G131" i="1" s="1"/>
  <c r="H131" i="1" s="1"/>
  <c r="K132" i="1"/>
  <c r="J136" i="1"/>
  <c r="L136" i="1" s="1"/>
  <c r="M136" i="1" s="1"/>
  <c r="P137" i="1"/>
  <c r="E142" i="1"/>
  <c r="G142" i="1" s="1"/>
  <c r="H142" i="1" s="1"/>
  <c r="O148" i="1"/>
  <c r="Q148" i="1" s="1"/>
  <c r="R148" i="1" s="1"/>
  <c r="K156" i="1"/>
  <c r="P159" i="1"/>
  <c r="O159" i="1"/>
  <c r="Q159" i="1" s="1"/>
  <c r="R159" i="1" s="1"/>
  <c r="P180" i="1"/>
  <c r="O180" i="1"/>
  <c r="Q180" i="1" s="1"/>
  <c r="R180" i="1" s="1"/>
  <c r="J34" i="1"/>
  <c r="L34" i="1" s="1"/>
  <c r="M34" i="1" s="1"/>
  <c r="J39" i="1"/>
  <c r="L39" i="1" s="1"/>
  <c r="M39" i="1" s="1"/>
  <c r="O44" i="1"/>
  <c r="Q44" i="1" s="1"/>
  <c r="R44" i="1" s="1"/>
  <c r="E61" i="1"/>
  <c r="G61" i="1" s="1"/>
  <c r="H61" i="1" s="1"/>
  <c r="E66" i="1"/>
  <c r="G66" i="1" s="1"/>
  <c r="H66" i="1" s="1"/>
  <c r="J82" i="1"/>
  <c r="L82" i="1" s="1"/>
  <c r="M82" i="1" s="1"/>
  <c r="O87" i="1"/>
  <c r="Q87" i="1" s="1"/>
  <c r="R87" i="1" s="1"/>
  <c r="O92" i="1"/>
  <c r="Q92" i="1" s="1"/>
  <c r="R92" i="1" s="1"/>
  <c r="E109" i="1"/>
  <c r="G109" i="1" s="1"/>
  <c r="H109" i="1" s="1"/>
  <c r="E114" i="1"/>
  <c r="G114" i="1" s="1"/>
  <c r="H114" i="1" s="1"/>
  <c r="J130" i="1"/>
  <c r="L130" i="1" s="1"/>
  <c r="M130" i="1" s="1"/>
  <c r="O135" i="1"/>
  <c r="Q135" i="1" s="1"/>
  <c r="R135" i="1" s="1"/>
  <c r="J143" i="1"/>
  <c r="L143" i="1" s="1"/>
  <c r="M143" i="1" s="1"/>
  <c r="P145" i="1"/>
  <c r="F181" i="1"/>
  <c r="E181" i="1"/>
  <c r="G181" i="1" s="1"/>
  <c r="H181" i="1" s="1"/>
  <c r="K188" i="1"/>
  <c r="J188" i="1"/>
  <c r="L188" i="1" s="1"/>
  <c r="M188" i="1" s="1"/>
  <c r="P156" i="1"/>
  <c r="O156" i="1"/>
  <c r="Q156" i="1" s="1"/>
  <c r="R156" i="1" s="1"/>
  <c r="O173" i="1"/>
  <c r="Q173" i="1" s="1"/>
  <c r="R173" i="1" s="1"/>
  <c r="P173" i="1"/>
  <c r="J181" i="1"/>
  <c r="L181" i="1" s="1"/>
  <c r="M181" i="1" s="1"/>
  <c r="K181" i="1"/>
  <c r="E50" i="1"/>
  <c r="G50" i="1" s="1"/>
  <c r="H50" i="1" s="1"/>
  <c r="J66" i="1"/>
  <c r="L66" i="1" s="1"/>
  <c r="M66" i="1" s="1"/>
  <c r="J71" i="1"/>
  <c r="L71" i="1" s="1"/>
  <c r="M71" i="1" s="1"/>
  <c r="E93" i="1"/>
  <c r="G93" i="1" s="1"/>
  <c r="H93" i="1" s="1"/>
  <c r="E98" i="1"/>
  <c r="G98" i="1" s="1"/>
  <c r="H98" i="1" s="1"/>
  <c r="J114" i="1"/>
  <c r="L114" i="1" s="1"/>
  <c r="M114" i="1" s="1"/>
  <c r="J119" i="1"/>
  <c r="L119" i="1" s="1"/>
  <c r="M119" i="1" s="1"/>
  <c r="K140" i="1"/>
  <c r="O143" i="1"/>
  <c r="Q143" i="1" s="1"/>
  <c r="R143" i="1" s="1"/>
  <c r="E146" i="1"/>
  <c r="G146" i="1" s="1"/>
  <c r="H146" i="1" s="1"/>
  <c r="F154" i="1"/>
  <c r="E154" i="1"/>
  <c r="G154" i="1" s="1"/>
  <c r="H154" i="1" s="1"/>
  <c r="F157" i="1"/>
  <c r="E157" i="1"/>
  <c r="G157" i="1" s="1"/>
  <c r="H157" i="1" s="1"/>
  <c r="P161" i="1"/>
  <c r="E171" i="1"/>
  <c r="G171" i="1" s="1"/>
  <c r="H171" i="1" s="1"/>
  <c r="F171" i="1"/>
  <c r="J176" i="1"/>
  <c r="L176" i="1" s="1"/>
  <c r="M176" i="1" s="1"/>
  <c r="K176" i="1"/>
  <c r="P193" i="1"/>
  <c r="O193" i="1"/>
  <c r="Q193" i="1" s="1"/>
  <c r="R193" i="1" s="1"/>
  <c r="K151" i="1"/>
  <c r="J151" i="1"/>
  <c r="L151" i="1" s="1"/>
  <c r="M151" i="1" s="1"/>
  <c r="F162" i="1"/>
  <c r="E162" i="1"/>
  <c r="G162" i="1" s="1"/>
  <c r="H162" i="1" s="1"/>
  <c r="O165" i="1"/>
  <c r="Q165" i="1" s="1"/>
  <c r="R165" i="1" s="1"/>
  <c r="P165" i="1"/>
  <c r="K190" i="1"/>
  <c r="F193" i="1"/>
  <c r="K205" i="1"/>
  <c r="F215" i="1"/>
  <c r="F225" i="1"/>
  <c r="K229" i="1"/>
  <c r="K235" i="1"/>
  <c r="K238" i="1"/>
  <c r="K244" i="1"/>
  <c r="P250" i="1"/>
  <c r="P256" i="1"/>
  <c r="P259" i="1"/>
  <c r="P265" i="1"/>
  <c r="F271" i="1"/>
  <c r="K302" i="1"/>
  <c r="P304" i="1"/>
  <c r="K309" i="1"/>
  <c r="F318" i="1"/>
  <c r="K323" i="1"/>
  <c r="P328" i="1"/>
  <c r="F334" i="1"/>
  <c r="K339" i="1"/>
  <c r="P344" i="1"/>
  <c r="F350" i="1"/>
  <c r="K355" i="1"/>
  <c r="P360" i="1"/>
  <c r="F366" i="1"/>
  <c r="K371" i="1"/>
  <c r="P386" i="1"/>
  <c r="F390" i="1"/>
  <c r="F405" i="1"/>
  <c r="P408" i="1"/>
  <c r="F410" i="1"/>
  <c r="K411" i="1"/>
  <c r="O412" i="1"/>
  <c r="Q412" i="1" s="1"/>
  <c r="R412" i="1" s="1"/>
  <c r="P415" i="1"/>
  <c r="F418" i="1"/>
  <c r="K426" i="1"/>
  <c r="E429" i="1"/>
  <c r="G429" i="1" s="1"/>
  <c r="H429" i="1" s="1"/>
  <c r="P432" i="1"/>
  <c r="J435" i="1"/>
  <c r="L435" i="1" s="1"/>
  <c r="M435" i="1" s="1"/>
  <c r="E438" i="1"/>
  <c r="G438" i="1" s="1"/>
  <c r="H438" i="1" s="1"/>
  <c r="J448" i="1"/>
  <c r="L448" i="1" s="1"/>
  <c r="M448" i="1" s="1"/>
  <c r="K448" i="1"/>
  <c r="F456" i="1"/>
  <c r="E456" i="1"/>
  <c r="G456" i="1" s="1"/>
  <c r="H456" i="1" s="1"/>
  <c r="O457" i="1"/>
  <c r="Q457" i="1" s="1"/>
  <c r="R457" i="1" s="1"/>
  <c r="P457" i="1"/>
  <c r="K485" i="1"/>
  <c r="J485" i="1"/>
  <c r="L485" i="1" s="1"/>
  <c r="M485" i="1" s="1"/>
  <c r="J184" i="1"/>
  <c r="L184" i="1" s="1"/>
  <c r="M184" i="1" s="1"/>
  <c r="J185" i="1"/>
  <c r="L185" i="1" s="1"/>
  <c r="M185" i="1" s="1"/>
  <c r="P201" i="1"/>
  <c r="E211" i="1"/>
  <c r="G211" i="1" s="1"/>
  <c r="H211" i="1" s="1"/>
  <c r="P218" i="1"/>
  <c r="O245" i="1"/>
  <c r="Q245" i="1" s="1"/>
  <c r="R245" i="1" s="1"/>
  <c r="E267" i="1"/>
  <c r="G267" i="1" s="1"/>
  <c r="H267" i="1" s="1"/>
  <c r="J272" i="1"/>
  <c r="L272" i="1" s="1"/>
  <c r="M272" i="1" s="1"/>
  <c r="P275" i="1"/>
  <c r="K292" i="1"/>
  <c r="O293" i="1"/>
  <c r="Q293" i="1" s="1"/>
  <c r="R293" i="1" s="1"/>
  <c r="P313" i="1"/>
  <c r="E315" i="1"/>
  <c r="G315" i="1" s="1"/>
  <c r="H315" i="1" s="1"/>
  <c r="F319" i="1"/>
  <c r="J320" i="1"/>
  <c r="L320" i="1" s="1"/>
  <c r="M320" i="1" s="1"/>
  <c r="K324" i="1"/>
  <c r="O325" i="1"/>
  <c r="Q325" i="1" s="1"/>
  <c r="R325" i="1" s="1"/>
  <c r="P329" i="1"/>
  <c r="E331" i="1"/>
  <c r="G331" i="1" s="1"/>
  <c r="H331" i="1" s="1"/>
  <c r="F335" i="1"/>
  <c r="J336" i="1"/>
  <c r="L336" i="1" s="1"/>
  <c r="M336" i="1" s="1"/>
  <c r="K340" i="1"/>
  <c r="O341" i="1"/>
  <c r="Q341" i="1" s="1"/>
  <c r="R341" i="1" s="1"/>
  <c r="P345" i="1"/>
  <c r="E347" i="1"/>
  <c r="G347" i="1" s="1"/>
  <c r="H347" i="1" s="1"/>
  <c r="F351" i="1"/>
  <c r="J352" i="1"/>
  <c r="L352" i="1" s="1"/>
  <c r="M352" i="1" s="1"/>
  <c r="K356" i="1"/>
  <c r="O357" i="1"/>
  <c r="Q357" i="1" s="1"/>
  <c r="R357" i="1" s="1"/>
  <c r="P361" i="1"/>
  <c r="E363" i="1"/>
  <c r="G363" i="1" s="1"/>
  <c r="H363" i="1" s="1"/>
  <c r="F367" i="1"/>
  <c r="J368" i="1"/>
  <c r="L368" i="1" s="1"/>
  <c r="M368" i="1" s="1"/>
  <c r="P377" i="1"/>
  <c r="E379" i="1"/>
  <c r="G379" i="1" s="1"/>
  <c r="H379" i="1" s="1"/>
  <c r="J393" i="1"/>
  <c r="L393" i="1" s="1"/>
  <c r="M393" i="1" s="1"/>
  <c r="K400" i="1"/>
  <c r="P401" i="1"/>
  <c r="K404" i="1"/>
  <c r="K424" i="1"/>
  <c r="P425" i="1"/>
  <c r="E434" i="1"/>
  <c r="G434" i="1" s="1"/>
  <c r="H434" i="1" s="1"/>
  <c r="O436" i="1"/>
  <c r="Q436" i="1" s="1"/>
  <c r="R436" i="1" s="1"/>
  <c r="J439" i="1"/>
  <c r="L439" i="1" s="1"/>
  <c r="M439" i="1" s="1"/>
  <c r="K444" i="1"/>
  <c r="F447" i="1"/>
  <c r="K452" i="1"/>
  <c r="O465" i="1"/>
  <c r="Q465" i="1" s="1"/>
  <c r="R465" i="1" s="1"/>
  <c r="P465" i="1"/>
  <c r="J512" i="1"/>
  <c r="L512" i="1" s="1"/>
  <c r="M512" i="1" s="1"/>
  <c r="K512" i="1"/>
  <c r="E197" i="1"/>
  <c r="G197" i="1" s="1"/>
  <c r="H197" i="1" s="1"/>
  <c r="J203" i="1"/>
  <c r="L203" i="1" s="1"/>
  <c r="M203" i="1" s="1"/>
  <c r="K204" i="1"/>
  <c r="O205" i="1"/>
  <c r="Q205" i="1" s="1"/>
  <c r="R205" i="1" s="1"/>
  <c r="E219" i="1"/>
  <c r="G219" i="1" s="1"/>
  <c r="H219" i="1" s="1"/>
  <c r="P226" i="1"/>
  <c r="O229" i="1"/>
  <c r="Q229" i="1" s="1"/>
  <c r="R229" i="1" s="1"/>
  <c r="E251" i="1"/>
  <c r="G251" i="1" s="1"/>
  <c r="H251" i="1" s="1"/>
  <c r="K270" i="1"/>
  <c r="E294" i="1"/>
  <c r="G294" i="1" s="1"/>
  <c r="H294" i="1" s="1"/>
  <c r="O298" i="1"/>
  <c r="Q298" i="1" s="1"/>
  <c r="R298" i="1" s="1"/>
  <c r="K308" i="1"/>
  <c r="O309" i="1"/>
  <c r="Q309" i="1" s="1"/>
  <c r="R309" i="1" s="1"/>
  <c r="E313" i="1"/>
  <c r="G313" i="1" s="1"/>
  <c r="H313" i="1" s="1"/>
  <c r="J315" i="1"/>
  <c r="L315" i="1" s="1"/>
  <c r="M315" i="1" s="1"/>
  <c r="F316" i="1"/>
  <c r="O320" i="1"/>
  <c r="Q320" i="1" s="1"/>
  <c r="R320" i="1" s="1"/>
  <c r="K321" i="1"/>
  <c r="E326" i="1"/>
  <c r="G326" i="1" s="1"/>
  <c r="H326" i="1" s="1"/>
  <c r="P326" i="1"/>
  <c r="J331" i="1"/>
  <c r="L331" i="1" s="1"/>
  <c r="M331" i="1" s="1"/>
  <c r="F332" i="1"/>
  <c r="O336" i="1"/>
  <c r="Q336" i="1" s="1"/>
  <c r="R336" i="1" s="1"/>
  <c r="K337" i="1"/>
  <c r="E342" i="1"/>
  <c r="G342" i="1" s="1"/>
  <c r="H342" i="1" s="1"/>
  <c r="P342" i="1"/>
  <c r="J347" i="1"/>
  <c r="L347" i="1" s="1"/>
  <c r="M347" i="1" s="1"/>
  <c r="F348" i="1"/>
  <c r="O352" i="1"/>
  <c r="Q352" i="1" s="1"/>
  <c r="R352" i="1" s="1"/>
  <c r="K353" i="1"/>
  <c r="E358" i="1"/>
  <c r="G358" i="1" s="1"/>
  <c r="H358" i="1" s="1"/>
  <c r="P358" i="1"/>
  <c r="J363" i="1"/>
  <c r="L363" i="1" s="1"/>
  <c r="M363" i="1" s="1"/>
  <c r="F364" i="1"/>
  <c r="O368" i="1"/>
  <c r="Q368" i="1" s="1"/>
  <c r="R368" i="1" s="1"/>
  <c r="K369" i="1"/>
  <c r="J373" i="1"/>
  <c r="L373" i="1" s="1"/>
  <c r="M373" i="1" s="1"/>
  <c r="J379" i="1"/>
  <c r="L379" i="1" s="1"/>
  <c r="M379" i="1" s="1"/>
  <c r="E380" i="1"/>
  <c r="G380" i="1" s="1"/>
  <c r="H380" i="1" s="1"/>
  <c r="K382" i="1"/>
  <c r="P385" i="1"/>
  <c r="E387" i="1"/>
  <c r="G387" i="1" s="1"/>
  <c r="H387" i="1" s="1"/>
  <c r="O390" i="1"/>
  <c r="Q390" i="1" s="1"/>
  <c r="R390" i="1" s="1"/>
  <c r="J395" i="1"/>
  <c r="L395" i="1" s="1"/>
  <c r="M395" i="1" s="1"/>
  <c r="J399" i="1"/>
  <c r="L399" i="1" s="1"/>
  <c r="M399" i="1" s="1"/>
  <c r="O400" i="1"/>
  <c r="Q400" i="1" s="1"/>
  <c r="R400" i="1" s="1"/>
  <c r="E402" i="1"/>
  <c r="G402" i="1" s="1"/>
  <c r="H402" i="1" s="1"/>
  <c r="J403" i="1"/>
  <c r="L403" i="1" s="1"/>
  <c r="M403" i="1" s="1"/>
  <c r="E413" i="1"/>
  <c r="G413" i="1" s="1"/>
  <c r="H413" i="1" s="1"/>
  <c r="O424" i="1"/>
  <c r="Q424" i="1" s="1"/>
  <c r="R424" i="1" s="1"/>
  <c r="J434" i="1"/>
  <c r="L434" i="1" s="1"/>
  <c r="M434" i="1" s="1"/>
  <c r="E437" i="1"/>
  <c r="G437" i="1" s="1"/>
  <c r="H437" i="1" s="1"/>
  <c r="P444" i="1"/>
  <c r="O444" i="1"/>
  <c r="Q444" i="1" s="1"/>
  <c r="R444" i="1" s="1"/>
  <c r="P452" i="1"/>
  <c r="O452" i="1"/>
  <c r="Q452" i="1" s="1"/>
  <c r="R452" i="1" s="1"/>
  <c r="O456" i="1"/>
  <c r="Q456" i="1" s="1"/>
  <c r="R456" i="1" s="1"/>
  <c r="P456" i="1"/>
  <c r="E372" i="1"/>
  <c r="G372" i="1" s="1"/>
  <c r="H372" i="1" s="1"/>
  <c r="J374" i="1"/>
  <c r="L374" i="1" s="1"/>
  <c r="M374" i="1" s="1"/>
  <c r="F375" i="1"/>
  <c r="J376" i="1"/>
  <c r="L376" i="1" s="1"/>
  <c r="M376" i="1" s="1"/>
  <c r="E384" i="1"/>
  <c r="G384" i="1" s="1"/>
  <c r="H384" i="1" s="1"/>
  <c r="E394" i="1"/>
  <c r="G394" i="1" s="1"/>
  <c r="H394" i="1" s="1"/>
  <c r="O404" i="1"/>
  <c r="Q404" i="1" s="1"/>
  <c r="R404" i="1" s="1"/>
  <c r="F407" i="1"/>
  <c r="J415" i="1"/>
  <c r="L415" i="1" s="1"/>
  <c r="M415" i="1" s="1"/>
  <c r="K416" i="1"/>
  <c r="P417" i="1"/>
  <c r="E421" i="1"/>
  <c r="G421" i="1" s="1"/>
  <c r="H421" i="1" s="1"/>
  <c r="E426" i="1"/>
  <c r="G426" i="1" s="1"/>
  <c r="H426" i="1" s="1"/>
  <c r="K428" i="1"/>
  <c r="F431" i="1"/>
  <c r="J433" i="1"/>
  <c r="L433" i="1" s="1"/>
  <c r="M433" i="1" s="1"/>
  <c r="J442" i="1"/>
  <c r="L442" i="1" s="1"/>
  <c r="M442" i="1" s="1"/>
  <c r="J443" i="1"/>
  <c r="L443" i="1" s="1"/>
  <c r="M443" i="1" s="1"/>
  <c r="O479" i="1"/>
  <c r="Q479" i="1" s="1"/>
  <c r="R479" i="1" s="1"/>
  <c r="P479" i="1"/>
  <c r="O501" i="1"/>
  <c r="Q501" i="1" s="1"/>
  <c r="R501" i="1" s="1"/>
  <c r="P501" i="1"/>
  <c r="O503" i="1"/>
  <c r="Q503" i="1" s="1"/>
  <c r="R503" i="1" s="1"/>
  <c r="P503" i="1"/>
  <c r="K509" i="1"/>
  <c r="J509" i="1"/>
  <c r="L509" i="1" s="1"/>
  <c r="M509" i="1" s="1"/>
  <c r="O199" i="1"/>
  <c r="Q199" i="1" s="1"/>
  <c r="R199" i="1" s="1"/>
  <c r="J200" i="1"/>
  <c r="L200" i="1" s="1"/>
  <c r="M200" i="1" s="1"/>
  <c r="O202" i="1"/>
  <c r="Q202" i="1" s="1"/>
  <c r="R202" i="1" s="1"/>
  <c r="O203" i="1"/>
  <c r="Q203" i="1" s="1"/>
  <c r="R203" i="1" s="1"/>
  <c r="E206" i="1"/>
  <c r="G206" i="1" s="1"/>
  <c r="H206" i="1" s="1"/>
  <c r="F216" i="1"/>
  <c r="E217" i="1"/>
  <c r="G217" i="1" s="1"/>
  <c r="H217" i="1" s="1"/>
  <c r="J219" i="1"/>
  <c r="L219" i="1" s="1"/>
  <c r="M219" i="1" s="1"/>
  <c r="O225" i="1"/>
  <c r="Q225" i="1" s="1"/>
  <c r="R225" i="1" s="1"/>
  <c r="E230" i="1"/>
  <c r="G230" i="1" s="1"/>
  <c r="H230" i="1" s="1"/>
  <c r="E233" i="1"/>
  <c r="G233" i="1" s="1"/>
  <c r="H233" i="1" s="1"/>
  <c r="E235" i="1"/>
  <c r="G235" i="1" s="1"/>
  <c r="H235" i="1" s="1"/>
  <c r="E239" i="1"/>
  <c r="G239" i="1" s="1"/>
  <c r="H239" i="1" s="1"/>
  <c r="J245" i="1"/>
  <c r="L245" i="1" s="1"/>
  <c r="M245" i="1" s="1"/>
  <c r="J251" i="1"/>
  <c r="L251" i="1" s="1"/>
  <c r="M251" i="1" s="1"/>
  <c r="J254" i="1"/>
  <c r="L254" i="1" s="1"/>
  <c r="M254" i="1" s="1"/>
  <c r="J256" i="1"/>
  <c r="L256" i="1" s="1"/>
  <c r="M256" i="1" s="1"/>
  <c r="J260" i="1"/>
  <c r="L260" i="1" s="1"/>
  <c r="M260" i="1" s="1"/>
  <c r="O266" i="1"/>
  <c r="Q266" i="1" s="1"/>
  <c r="R266" i="1" s="1"/>
  <c r="E272" i="1"/>
  <c r="G272" i="1" s="1"/>
  <c r="H272" i="1" s="1"/>
  <c r="J276" i="1"/>
  <c r="L276" i="1" s="1"/>
  <c r="M276" i="1" s="1"/>
  <c r="K286" i="1"/>
  <c r="F289" i="1"/>
  <c r="P291" i="1"/>
  <c r="F303" i="1"/>
  <c r="J304" i="1"/>
  <c r="L304" i="1" s="1"/>
  <c r="M304" i="1" s="1"/>
  <c r="K316" i="1"/>
  <c r="O317" i="1"/>
  <c r="Q317" i="1" s="1"/>
  <c r="R317" i="1" s="1"/>
  <c r="P321" i="1"/>
  <c r="E323" i="1"/>
  <c r="G323" i="1" s="1"/>
  <c r="H323" i="1" s="1"/>
  <c r="F327" i="1"/>
  <c r="J328" i="1"/>
  <c r="L328" i="1" s="1"/>
  <c r="M328" i="1" s="1"/>
  <c r="K332" i="1"/>
  <c r="O333" i="1"/>
  <c r="Q333" i="1" s="1"/>
  <c r="R333" i="1" s="1"/>
  <c r="P337" i="1"/>
  <c r="E339" i="1"/>
  <c r="G339" i="1" s="1"/>
  <c r="H339" i="1" s="1"/>
  <c r="F343" i="1"/>
  <c r="J344" i="1"/>
  <c r="L344" i="1" s="1"/>
  <c r="M344" i="1" s="1"/>
  <c r="K348" i="1"/>
  <c r="O349" i="1"/>
  <c r="Q349" i="1" s="1"/>
  <c r="R349" i="1" s="1"/>
  <c r="P353" i="1"/>
  <c r="E355" i="1"/>
  <c r="G355" i="1" s="1"/>
  <c r="H355" i="1" s="1"/>
  <c r="F359" i="1"/>
  <c r="J360" i="1"/>
  <c r="L360" i="1" s="1"/>
  <c r="M360" i="1" s="1"/>
  <c r="K364" i="1"/>
  <c r="O365" i="1"/>
  <c r="Q365" i="1" s="1"/>
  <c r="R365" i="1" s="1"/>
  <c r="F385" i="1"/>
  <c r="O464" i="1"/>
  <c r="Q464" i="1" s="1"/>
  <c r="R464" i="1" s="1"/>
  <c r="P464" i="1"/>
  <c r="O487" i="1"/>
  <c r="Q487" i="1" s="1"/>
  <c r="R487" i="1" s="1"/>
  <c r="P487" i="1"/>
  <c r="J449" i="1"/>
  <c r="L449" i="1" s="1"/>
  <c r="M449" i="1" s="1"/>
  <c r="J453" i="1"/>
  <c r="L453" i="1" s="1"/>
  <c r="M453" i="1" s="1"/>
  <c r="E468" i="1"/>
  <c r="G468" i="1" s="1"/>
  <c r="H468" i="1" s="1"/>
  <c r="O221" i="1"/>
  <c r="Q221" i="1" s="1"/>
  <c r="R221" i="1" s="1"/>
  <c r="J240" i="1"/>
  <c r="L240" i="1" s="1"/>
  <c r="M240" i="1" s="1"/>
  <c r="O261" i="1"/>
  <c r="Q261" i="1" s="1"/>
  <c r="R261" i="1" s="1"/>
  <c r="O277" i="1"/>
  <c r="Q277" i="1" s="1"/>
  <c r="R277" i="1" s="1"/>
  <c r="F279" i="1"/>
  <c r="J280" i="1"/>
  <c r="L280" i="1" s="1"/>
  <c r="M280" i="1" s="1"/>
  <c r="P281" i="1"/>
  <c r="E283" i="1"/>
  <c r="G283" i="1" s="1"/>
  <c r="H283" i="1" s="1"/>
  <c r="P297" i="1"/>
  <c r="E299" i="1"/>
  <c r="G299" i="1" s="1"/>
  <c r="H299" i="1" s="1"/>
  <c r="P318" i="1"/>
  <c r="F324" i="1"/>
  <c r="K329" i="1"/>
  <c r="P334" i="1"/>
  <c r="F340" i="1"/>
  <c r="K345" i="1"/>
  <c r="P350" i="1"/>
  <c r="F356" i="1"/>
  <c r="K361" i="1"/>
  <c r="P366" i="1"/>
  <c r="K372" i="1"/>
  <c r="O373" i="1"/>
  <c r="Q373" i="1" s="1"/>
  <c r="R373" i="1" s="1"/>
  <c r="E396" i="1"/>
  <c r="G396" i="1" s="1"/>
  <c r="H396" i="1" s="1"/>
  <c r="F399" i="1"/>
  <c r="J401" i="1"/>
  <c r="L401" i="1" s="1"/>
  <c r="M401" i="1" s="1"/>
  <c r="F419" i="1"/>
  <c r="K420" i="1"/>
  <c r="J431" i="1"/>
  <c r="L431" i="1" s="1"/>
  <c r="M431" i="1" s="1"/>
  <c r="K436" i="1"/>
  <c r="K463" i="1"/>
  <c r="J463" i="1"/>
  <c r="L463" i="1" s="1"/>
  <c r="M463" i="1" s="1"/>
  <c r="K477" i="1"/>
  <c r="J477" i="1"/>
  <c r="L477" i="1" s="1"/>
  <c r="M477" i="1" s="1"/>
  <c r="K476" i="1"/>
  <c r="E482" i="1"/>
  <c r="G482" i="1" s="1"/>
  <c r="H482" i="1" s="1"/>
  <c r="K484" i="1"/>
  <c r="E490" i="1"/>
  <c r="G490" i="1" s="1"/>
  <c r="H490" i="1" s="1"/>
  <c r="J493" i="1"/>
  <c r="L493" i="1" s="1"/>
  <c r="M493" i="1" s="1"/>
  <c r="P517" i="1"/>
  <c r="P520" i="1"/>
  <c r="K530" i="1"/>
  <c r="F532" i="1"/>
  <c r="F534" i="1"/>
  <c r="F541" i="1"/>
  <c r="P542" i="1"/>
  <c r="P544" i="1"/>
  <c r="P552" i="1"/>
  <c r="F556" i="1"/>
  <c r="P559" i="1"/>
  <c r="P565" i="1"/>
  <c r="P566" i="1"/>
  <c r="F571" i="1"/>
  <c r="K578" i="1"/>
  <c r="P587" i="1"/>
  <c r="F589" i="1"/>
  <c r="F590" i="1"/>
  <c r="P590" i="1"/>
  <c r="F593" i="1"/>
  <c r="K594" i="1"/>
  <c r="P630" i="1"/>
  <c r="O630" i="1"/>
  <c r="Q630" i="1" s="1"/>
  <c r="R630" i="1" s="1"/>
  <c r="E676" i="1"/>
  <c r="G676" i="1" s="1"/>
  <c r="H676" i="1" s="1"/>
  <c r="F676" i="1"/>
  <c r="O683" i="1"/>
  <c r="Q683" i="1" s="1"/>
  <c r="R683" i="1" s="1"/>
  <c r="P683" i="1"/>
  <c r="E607" i="1"/>
  <c r="G607" i="1" s="1"/>
  <c r="H607" i="1" s="1"/>
  <c r="F607" i="1"/>
  <c r="O609" i="1"/>
  <c r="Q609" i="1" s="1"/>
  <c r="R609" i="1" s="1"/>
  <c r="P609" i="1"/>
  <c r="K617" i="1"/>
  <c r="J617" i="1"/>
  <c r="L617" i="1" s="1"/>
  <c r="M617" i="1" s="1"/>
  <c r="E636" i="1"/>
  <c r="G636" i="1" s="1"/>
  <c r="H636" i="1" s="1"/>
  <c r="F636" i="1"/>
  <c r="J654" i="1"/>
  <c r="L654" i="1" s="1"/>
  <c r="M654" i="1" s="1"/>
  <c r="K654" i="1"/>
  <c r="E472" i="1"/>
  <c r="G472" i="1" s="1"/>
  <c r="H472" i="1" s="1"/>
  <c r="K474" i="1"/>
  <c r="J481" i="1"/>
  <c r="L481" i="1" s="1"/>
  <c r="M481" i="1" s="1"/>
  <c r="K482" i="1"/>
  <c r="J489" i="1"/>
  <c r="L489" i="1" s="1"/>
  <c r="M489" i="1" s="1"/>
  <c r="K490" i="1"/>
  <c r="O493" i="1"/>
  <c r="Q493" i="1" s="1"/>
  <c r="R493" i="1" s="1"/>
  <c r="E500" i="1"/>
  <c r="G500" i="1" s="1"/>
  <c r="H500" i="1" s="1"/>
  <c r="E502" i="1"/>
  <c r="G502" i="1" s="1"/>
  <c r="H502" i="1" s="1"/>
  <c r="O510" i="1"/>
  <c r="Q510" i="1" s="1"/>
  <c r="R510" i="1" s="1"/>
  <c r="O512" i="1"/>
  <c r="Q512" i="1" s="1"/>
  <c r="R512" i="1" s="1"/>
  <c r="E518" i="1"/>
  <c r="G518" i="1" s="1"/>
  <c r="H518" i="1" s="1"/>
  <c r="E520" i="1"/>
  <c r="G520" i="1" s="1"/>
  <c r="H520" i="1" s="1"/>
  <c r="J522" i="1"/>
  <c r="L522" i="1" s="1"/>
  <c r="M522" i="1" s="1"/>
  <c r="F524" i="1"/>
  <c r="O527" i="1"/>
  <c r="Q527" i="1" s="1"/>
  <c r="R527" i="1" s="1"/>
  <c r="K529" i="1"/>
  <c r="J533" i="1"/>
  <c r="L533" i="1" s="1"/>
  <c r="M533" i="1" s="1"/>
  <c r="J536" i="1"/>
  <c r="L536" i="1" s="1"/>
  <c r="M536" i="1" s="1"/>
  <c r="J538" i="1"/>
  <c r="L538" i="1" s="1"/>
  <c r="M538" i="1" s="1"/>
  <c r="E544" i="1"/>
  <c r="G544" i="1" s="1"/>
  <c r="H544" i="1" s="1"/>
  <c r="E547" i="1"/>
  <c r="G547" i="1" s="1"/>
  <c r="H547" i="1" s="1"/>
  <c r="E549" i="1"/>
  <c r="G549" i="1" s="1"/>
  <c r="H549" i="1" s="1"/>
  <c r="E552" i="1"/>
  <c r="G552" i="1" s="1"/>
  <c r="H552" i="1" s="1"/>
  <c r="E555" i="1"/>
  <c r="G555" i="1" s="1"/>
  <c r="H555" i="1" s="1"/>
  <c r="J557" i="1"/>
  <c r="L557" i="1" s="1"/>
  <c r="M557" i="1" s="1"/>
  <c r="E566" i="1"/>
  <c r="G566" i="1" s="1"/>
  <c r="H566" i="1" s="1"/>
  <c r="E568" i="1"/>
  <c r="G568" i="1" s="1"/>
  <c r="H568" i="1" s="1"/>
  <c r="E576" i="1"/>
  <c r="G576" i="1" s="1"/>
  <c r="H576" i="1" s="1"/>
  <c r="K582" i="1"/>
  <c r="E585" i="1"/>
  <c r="G585" i="1" s="1"/>
  <c r="H585" i="1" s="1"/>
  <c r="J586" i="1"/>
  <c r="L586" i="1" s="1"/>
  <c r="M586" i="1" s="1"/>
  <c r="J587" i="1"/>
  <c r="L587" i="1" s="1"/>
  <c r="M587" i="1" s="1"/>
  <c r="E588" i="1"/>
  <c r="G588" i="1" s="1"/>
  <c r="H588" i="1" s="1"/>
  <c r="J592" i="1"/>
  <c r="L592" i="1" s="1"/>
  <c r="M592" i="1" s="1"/>
  <c r="J593" i="1"/>
  <c r="L593" i="1" s="1"/>
  <c r="M593" i="1" s="1"/>
  <c r="O602" i="1"/>
  <c r="Q602" i="1" s="1"/>
  <c r="R602" i="1" s="1"/>
  <c r="O608" i="1"/>
  <c r="Q608" i="1" s="1"/>
  <c r="R608" i="1" s="1"/>
  <c r="K611" i="1"/>
  <c r="E646" i="1"/>
  <c r="G646" i="1" s="1"/>
  <c r="H646" i="1" s="1"/>
  <c r="F646" i="1"/>
  <c r="O678" i="1"/>
  <c r="Q678" i="1" s="1"/>
  <c r="R678" i="1" s="1"/>
  <c r="P678" i="1"/>
  <c r="F610" i="1"/>
  <c r="E610" i="1"/>
  <c r="G610" i="1" s="1"/>
  <c r="H610" i="1" s="1"/>
  <c r="F616" i="1"/>
  <c r="E616" i="1"/>
  <c r="G616" i="1" s="1"/>
  <c r="H616" i="1" s="1"/>
  <c r="J619" i="1"/>
  <c r="L619" i="1" s="1"/>
  <c r="M619" i="1" s="1"/>
  <c r="K619" i="1"/>
  <c r="F624" i="1"/>
  <c r="E624" i="1"/>
  <c r="G624" i="1" s="1"/>
  <c r="H624" i="1" s="1"/>
  <c r="E669" i="1"/>
  <c r="G669" i="1" s="1"/>
  <c r="H669" i="1" s="1"/>
  <c r="F669" i="1"/>
  <c r="P674" i="1"/>
  <c r="O674" i="1"/>
  <c r="Q674" i="1" s="1"/>
  <c r="R674" i="1" s="1"/>
  <c r="F453" i="1"/>
  <c r="O460" i="1"/>
  <c r="Q460" i="1" s="1"/>
  <c r="R460" i="1" s="1"/>
  <c r="F463" i="1"/>
  <c r="O468" i="1"/>
  <c r="Q468" i="1" s="1"/>
  <c r="R468" i="1" s="1"/>
  <c r="F471" i="1"/>
  <c r="O474" i="1"/>
  <c r="Q474" i="1" s="1"/>
  <c r="R474" i="1" s="1"/>
  <c r="O482" i="1"/>
  <c r="Q482" i="1" s="1"/>
  <c r="R482" i="1" s="1"/>
  <c r="O490" i="1"/>
  <c r="Q490" i="1" s="1"/>
  <c r="R490" i="1" s="1"/>
  <c r="O494" i="1"/>
  <c r="Q494" i="1" s="1"/>
  <c r="R494" i="1" s="1"/>
  <c r="E498" i="1"/>
  <c r="G498" i="1" s="1"/>
  <c r="H498" i="1" s="1"/>
  <c r="J506" i="1"/>
  <c r="L506" i="1" s="1"/>
  <c r="M506" i="1" s="1"/>
  <c r="E508" i="1"/>
  <c r="G508" i="1" s="1"/>
  <c r="H508" i="1" s="1"/>
  <c r="E510" i="1"/>
  <c r="G510" i="1" s="1"/>
  <c r="H510" i="1" s="1"/>
  <c r="J514" i="1"/>
  <c r="L514" i="1" s="1"/>
  <c r="M514" i="1" s="1"/>
  <c r="F516" i="1"/>
  <c r="J520" i="1"/>
  <c r="L520" i="1" s="1"/>
  <c r="M520" i="1" s="1"/>
  <c r="J523" i="1"/>
  <c r="L523" i="1" s="1"/>
  <c r="M523" i="1" s="1"/>
  <c r="O528" i="1"/>
  <c r="Q528" i="1" s="1"/>
  <c r="R528" i="1" s="1"/>
  <c r="O530" i="1"/>
  <c r="Q530" i="1" s="1"/>
  <c r="R530" i="1" s="1"/>
  <c r="O532" i="1"/>
  <c r="Q532" i="1" s="1"/>
  <c r="R532" i="1" s="1"/>
  <c r="O533" i="1"/>
  <c r="Q533" i="1" s="1"/>
  <c r="R533" i="1" s="1"/>
  <c r="J541" i="1"/>
  <c r="L541" i="1" s="1"/>
  <c r="M541" i="1" s="1"/>
  <c r="J543" i="1"/>
  <c r="L543" i="1" s="1"/>
  <c r="M543" i="1" s="1"/>
  <c r="J544" i="1"/>
  <c r="L544" i="1" s="1"/>
  <c r="M544" i="1" s="1"/>
  <c r="J552" i="1"/>
  <c r="L552" i="1" s="1"/>
  <c r="M552" i="1" s="1"/>
  <c r="O557" i="1"/>
  <c r="Q557" i="1" s="1"/>
  <c r="R557" i="1" s="1"/>
  <c r="E560" i="1"/>
  <c r="G560" i="1" s="1"/>
  <c r="H560" i="1" s="1"/>
  <c r="J567" i="1"/>
  <c r="L567" i="1" s="1"/>
  <c r="M567" i="1" s="1"/>
  <c r="J568" i="1"/>
  <c r="L568" i="1" s="1"/>
  <c r="M568" i="1" s="1"/>
  <c r="E572" i="1"/>
  <c r="G572" i="1" s="1"/>
  <c r="H572" i="1" s="1"/>
  <c r="J576" i="1"/>
  <c r="L576" i="1" s="1"/>
  <c r="M576" i="1" s="1"/>
  <c r="J581" i="1"/>
  <c r="L581" i="1" s="1"/>
  <c r="M581" i="1" s="1"/>
  <c r="O582" i="1"/>
  <c r="Q582" i="1" s="1"/>
  <c r="R582" i="1" s="1"/>
  <c r="J590" i="1"/>
  <c r="L590" i="1" s="1"/>
  <c r="M590" i="1" s="1"/>
  <c r="O591" i="1"/>
  <c r="Q591" i="1" s="1"/>
  <c r="R591" i="1" s="1"/>
  <c r="P592" i="1"/>
  <c r="E596" i="1"/>
  <c r="G596" i="1" s="1"/>
  <c r="H596" i="1" s="1"/>
  <c r="E603" i="1"/>
  <c r="G603" i="1" s="1"/>
  <c r="H603" i="1" s="1"/>
  <c r="J605" i="1"/>
  <c r="L605" i="1" s="1"/>
  <c r="M605" i="1" s="1"/>
  <c r="O612" i="1"/>
  <c r="Q612" i="1" s="1"/>
  <c r="R612" i="1" s="1"/>
  <c r="J614" i="1"/>
  <c r="L614" i="1" s="1"/>
  <c r="M614" i="1" s="1"/>
  <c r="K614" i="1"/>
  <c r="E512" i="1"/>
  <c r="G512" i="1" s="1"/>
  <c r="H512" i="1" s="1"/>
  <c r="J517" i="1"/>
  <c r="L517" i="1" s="1"/>
  <c r="M517" i="1" s="1"/>
  <c r="K521" i="1"/>
  <c r="J565" i="1"/>
  <c r="L565" i="1" s="1"/>
  <c r="M565" i="1" s="1"/>
  <c r="O570" i="1"/>
  <c r="Q570" i="1" s="1"/>
  <c r="R570" i="1" s="1"/>
  <c r="E579" i="1"/>
  <c r="G579" i="1" s="1"/>
  <c r="H579" i="1" s="1"/>
  <c r="E584" i="1"/>
  <c r="G584" i="1" s="1"/>
  <c r="H584" i="1" s="1"/>
  <c r="O589" i="1"/>
  <c r="Q589" i="1" s="1"/>
  <c r="R589" i="1" s="1"/>
  <c r="E595" i="1"/>
  <c r="G595" i="1" s="1"/>
  <c r="H595" i="1" s="1"/>
  <c r="J597" i="1"/>
  <c r="L597" i="1" s="1"/>
  <c r="M597" i="1" s="1"/>
  <c r="O607" i="1"/>
  <c r="Q607" i="1" s="1"/>
  <c r="R607" i="1" s="1"/>
  <c r="E609" i="1"/>
  <c r="G609" i="1" s="1"/>
  <c r="H609" i="1" s="1"/>
  <c r="J610" i="1"/>
  <c r="L610" i="1" s="1"/>
  <c r="M610" i="1" s="1"/>
  <c r="P611" i="1"/>
  <c r="O614" i="1"/>
  <c r="Q614" i="1" s="1"/>
  <c r="R614" i="1" s="1"/>
  <c r="P614" i="1"/>
  <c r="F632" i="1"/>
  <c r="E632" i="1"/>
  <c r="G632" i="1" s="1"/>
  <c r="H632" i="1" s="1"/>
  <c r="K677" i="1"/>
  <c r="J677" i="1"/>
  <c r="L677" i="1" s="1"/>
  <c r="M677" i="1" s="1"/>
  <c r="O651" i="1"/>
  <c r="Q651" i="1" s="1"/>
  <c r="R651" i="1" s="1"/>
  <c r="P651" i="1"/>
  <c r="E670" i="1"/>
  <c r="G670" i="1" s="1"/>
  <c r="H670" i="1" s="1"/>
  <c r="F670" i="1"/>
  <c r="J673" i="1"/>
  <c r="L673" i="1" s="1"/>
  <c r="M673" i="1" s="1"/>
  <c r="K673" i="1"/>
  <c r="O522" i="1"/>
  <c r="Q522" i="1" s="1"/>
  <c r="R522" i="1" s="1"/>
  <c r="E528" i="1"/>
  <c r="G528" i="1" s="1"/>
  <c r="H528" i="1" s="1"/>
  <c r="P551" i="1"/>
  <c r="J573" i="1"/>
  <c r="L573" i="1" s="1"/>
  <c r="M573" i="1" s="1"/>
  <c r="O581" i="1"/>
  <c r="Q581" i="1" s="1"/>
  <c r="R581" i="1" s="1"/>
  <c r="J584" i="1"/>
  <c r="L584" i="1" s="1"/>
  <c r="M584" i="1" s="1"/>
  <c r="K595" i="1"/>
  <c r="O597" i="1"/>
  <c r="Q597" i="1" s="1"/>
  <c r="R597" i="1" s="1"/>
  <c r="E600" i="1"/>
  <c r="G600" i="1" s="1"/>
  <c r="H600" i="1" s="1"/>
  <c r="E608" i="1"/>
  <c r="G608" i="1" s="1"/>
  <c r="H608" i="1" s="1"/>
  <c r="F612" i="1"/>
  <c r="E645" i="1"/>
  <c r="G645" i="1" s="1"/>
  <c r="H645" i="1" s="1"/>
  <c r="F645" i="1"/>
  <c r="F680" i="1"/>
  <c r="E680" i="1"/>
  <c r="G680" i="1" s="1"/>
  <c r="H680" i="1" s="1"/>
  <c r="F617" i="1"/>
  <c r="J634" i="1"/>
  <c r="L634" i="1" s="1"/>
  <c r="M634" i="1" s="1"/>
  <c r="J635" i="1"/>
  <c r="L635" i="1" s="1"/>
  <c r="M635" i="1" s="1"/>
  <c r="J637" i="1"/>
  <c r="L637" i="1" s="1"/>
  <c r="M637" i="1" s="1"/>
  <c r="O639" i="1"/>
  <c r="Q639" i="1" s="1"/>
  <c r="R639" i="1" s="1"/>
  <c r="K641" i="1"/>
  <c r="O642" i="1"/>
  <c r="Q642" i="1" s="1"/>
  <c r="R642" i="1" s="1"/>
  <c r="J648" i="1"/>
  <c r="L648" i="1" s="1"/>
  <c r="M648" i="1" s="1"/>
  <c r="E651" i="1"/>
  <c r="G651" i="1" s="1"/>
  <c r="H651" i="1" s="1"/>
  <c r="F657" i="1"/>
  <c r="P659" i="1"/>
  <c r="K662" i="1"/>
  <c r="F665" i="1"/>
  <c r="J672" i="1"/>
  <c r="L672" i="1" s="1"/>
  <c r="M672" i="1" s="1"/>
  <c r="K681" i="1"/>
  <c r="O682" i="1"/>
  <c r="Q682" i="1" s="1"/>
  <c r="R682" i="1" s="1"/>
  <c r="J689" i="1"/>
  <c r="L689" i="1" s="1"/>
  <c r="M689" i="1" s="1"/>
  <c r="J696" i="1"/>
  <c r="L696" i="1" s="1"/>
  <c r="M696" i="1" s="1"/>
  <c r="F700" i="1"/>
  <c r="J701" i="1"/>
  <c r="L701" i="1" s="1"/>
  <c r="M701" i="1" s="1"/>
  <c r="P702" i="1"/>
  <c r="E704" i="1"/>
  <c r="G704" i="1" s="1"/>
  <c r="H704" i="1" s="1"/>
  <c r="K705" i="1"/>
  <c r="O706" i="1"/>
  <c r="Q706" i="1" s="1"/>
  <c r="R706" i="1" s="1"/>
  <c r="K710" i="1"/>
  <c r="F713" i="1"/>
  <c r="P715" i="1"/>
  <c r="J722" i="1"/>
  <c r="L722" i="1" s="1"/>
  <c r="M722" i="1" s="1"/>
  <c r="K723" i="1"/>
  <c r="E725" i="1"/>
  <c r="G725" i="1" s="1"/>
  <c r="H725" i="1" s="1"/>
  <c r="J727" i="1"/>
  <c r="L727" i="1" s="1"/>
  <c r="M727" i="1" s="1"/>
  <c r="F728" i="1"/>
  <c r="J730" i="1"/>
  <c r="L730" i="1" s="1"/>
  <c r="M730" i="1" s="1"/>
  <c r="O731" i="1"/>
  <c r="Q731" i="1" s="1"/>
  <c r="R731" i="1" s="1"/>
  <c r="O732" i="1"/>
  <c r="Q732" i="1" s="1"/>
  <c r="R732" i="1" s="1"/>
  <c r="E735" i="1"/>
  <c r="G735" i="1" s="1"/>
  <c r="H735" i="1" s="1"/>
  <c r="J738" i="1"/>
  <c r="L738" i="1" s="1"/>
  <c r="M738" i="1" s="1"/>
  <c r="J742" i="1"/>
  <c r="L742" i="1" s="1"/>
  <c r="M742" i="1" s="1"/>
  <c r="J743" i="1"/>
  <c r="L743" i="1" s="1"/>
  <c r="M743" i="1" s="1"/>
  <c r="F744" i="1"/>
  <c r="J750" i="1"/>
  <c r="L750" i="1" s="1"/>
  <c r="M750" i="1" s="1"/>
  <c r="E751" i="1"/>
  <c r="G751" i="1" s="1"/>
  <c r="H751" i="1" s="1"/>
  <c r="E754" i="1"/>
  <c r="G754" i="1" s="1"/>
  <c r="H754" i="1" s="1"/>
  <c r="P754" i="1"/>
  <c r="F810" i="1"/>
  <c r="E810" i="1"/>
  <c r="G810" i="1" s="1"/>
  <c r="H810" i="1" s="1"/>
  <c r="P896" i="1"/>
  <c r="O896" i="1"/>
  <c r="Q896" i="1" s="1"/>
  <c r="R896" i="1" s="1"/>
  <c r="F931" i="1"/>
  <c r="E931" i="1"/>
  <c r="G931" i="1" s="1"/>
  <c r="H931" i="1" s="1"/>
  <c r="K945" i="1"/>
  <c r="J945" i="1"/>
  <c r="L945" i="1" s="1"/>
  <c r="M945" i="1" s="1"/>
  <c r="P1026" i="1"/>
  <c r="O1026" i="1"/>
  <c r="Q1026" i="1" s="1"/>
  <c r="R1026" i="1" s="1"/>
  <c r="K718" i="1"/>
  <c r="J745" i="1"/>
  <c r="L745" i="1" s="1"/>
  <c r="M745" i="1" s="1"/>
  <c r="E756" i="1"/>
  <c r="G756" i="1" s="1"/>
  <c r="H756" i="1" s="1"/>
  <c r="P783" i="1"/>
  <c r="F789" i="1"/>
  <c r="E823" i="1"/>
  <c r="G823" i="1" s="1"/>
  <c r="H823" i="1" s="1"/>
  <c r="F823" i="1"/>
  <c r="O849" i="1"/>
  <c r="Q849" i="1" s="1"/>
  <c r="R849" i="1" s="1"/>
  <c r="P849" i="1"/>
  <c r="K867" i="1"/>
  <c r="J867" i="1"/>
  <c r="L867" i="1" s="1"/>
  <c r="M867" i="1" s="1"/>
  <c r="F874" i="1"/>
  <c r="E874" i="1"/>
  <c r="G874" i="1" s="1"/>
  <c r="H874" i="1" s="1"/>
  <c r="F909" i="1"/>
  <c r="E909" i="1"/>
  <c r="G909" i="1" s="1"/>
  <c r="H909" i="1" s="1"/>
  <c r="P913" i="1"/>
  <c r="O913" i="1"/>
  <c r="Q913" i="1" s="1"/>
  <c r="R913" i="1" s="1"/>
  <c r="E917" i="1"/>
  <c r="G917" i="1" s="1"/>
  <c r="H917" i="1" s="1"/>
  <c r="F917" i="1"/>
  <c r="K936" i="1"/>
  <c r="J936" i="1"/>
  <c r="L936" i="1" s="1"/>
  <c r="M936" i="1" s="1"/>
  <c r="P627" i="1"/>
  <c r="O637" i="1"/>
  <c r="Q637" i="1" s="1"/>
  <c r="R637" i="1" s="1"/>
  <c r="O647" i="1"/>
  <c r="Q647" i="1" s="1"/>
  <c r="R647" i="1" s="1"/>
  <c r="P782" i="1"/>
  <c r="O782" i="1"/>
  <c r="Q782" i="1" s="1"/>
  <c r="R782" i="1" s="1"/>
  <c r="F788" i="1"/>
  <c r="E788" i="1"/>
  <c r="G788" i="1" s="1"/>
  <c r="H788" i="1" s="1"/>
  <c r="P806" i="1"/>
  <c r="O806" i="1"/>
  <c r="Q806" i="1" s="1"/>
  <c r="R806" i="1" s="1"/>
  <c r="F812" i="1"/>
  <c r="E812" i="1"/>
  <c r="G812" i="1" s="1"/>
  <c r="H812" i="1" s="1"/>
  <c r="K826" i="1"/>
  <c r="J826" i="1"/>
  <c r="L826" i="1" s="1"/>
  <c r="M826" i="1" s="1"/>
  <c r="J844" i="1"/>
  <c r="L844" i="1" s="1"/>
  <c r="M844" i="1" s="1"/>
  <c r="K844" i="1"/>
  <c r="J900" i="1"/>
  <c r="L900" i="1" s="1"/>
  <c r="M900" i="1" s="1"/>
  <c r="K900" i="1"/>
  <c r="K905" i="1"/>
  <c r="J905" i="1"/>
  <c r="L905" i="1" s="1"/>
  <c r="M905" i="1" s="1"/>
  <c r="P922" i="1"/>
  <c r="O922" i="1"/>
  <c r="Q922" i="1" s="1"/>
  <c r="R922" i="1" s="1"/>
  <c r="F944" i="1"/>
  <c r="E944" i="1"/>
  <c r="G944" i="1" s="1"/>
  <c r="H944" i="1" s="1"/>
  <c r="F985" i="1"/>
  <c r="E985" i="1"/>
  <c r="G985" i="1" s="1"/>
  <c r="H985" i="1" s="1"/>
  <c r="K990" i="1"/>
  <c r="J990" i="1"/>
  <c r="L990" i="1" s="1"/>
  <c r="M990" i="1" s="1"/>
  <c r="J613" i="1"/>
  <c r="L613" i="1" s="1"/>
  <c r="M613" i="1" s="1"/>
  <c r="F644" i="1"/>
  <c r="J645" i="1"/>
  <c r="L645" i="1" s="1"/>
  <c r="M645" i="1" s="1"/>
  <c r="O653" i="1"/>
  <c r="Q653" i="1" s="1"/>
  <c r="R653" i="1" s="1"/>
  <c r="J656" i="1"/>
  <c r="L656" i="1" s="1"/>
  <c r="M656" i="1" s="1"/>
  <c r="F668" i="1"/>
  <c r="J669" i="1"/>
  <c r="L669" i="1" s="1"/>
  <c r="M669" i="1" s="1"/>
  <c r="K675" i="1"/>
  <c r="F678" i="1"/>
  <c r="P680" i="1"/>
  <c r="O685" i="1"/>
  <c r="Q685" i="1" s="1"/>
  <c r="R685" i="1" s="1"/>
  <c r="E691" i="1"/>
  <c r="G691" i="1" s="1"/>
  <c r="H691" i="1" s="1"/>
  <c r="K694" i="1"/>
  <c r="K699" i="1"/>
  <c r="O709" i="1"/>
  <c r="Q709" i="1" s="1"/>
  <c r="R709" i="1" s="1"/>
  <c r="P718" i="1"/>
  <c r="E720" i="1"/>
  <c r="G720" i="1" s="1"/>
  <c r="H720" i="1" s="1"/>
  <c r="P730" i="1"/>
  <c r="J735" i="1"/>
  <c r="L735" i="1" s="1"/>
  <c r="M735" i="1" s="1"/>
  <c r="J741" i="1"/>
  <c r="L741" i="1" s="1"/>
  <c r="M741" i="1" s="1"/>
  <c r="O748" i="1"/>
  <c r="Q748" i="1" s="1"/>
  <c r="R748" i="1" s="1"/>
  <c r="J759" i="1"/>
  <c r="L759" i="1" s="1"/>
  <c r="M759" i="1" s="1"/>
  <c r="J761" i="1"/>
  <c r="L761" i="1" s="1"/>
  <c r="M761" i="1" s="1"/>
  <c r="J762" i="1"/>
  <c r="L762" i="1" s="1"/>
  <c r="M762" i="1" s="1"/>
  <c r="O763" i="1"/>
  <c r="Q763" i="1" s="1"/>
  <c r="R763" i="1" s="1"/>
  <c r="O764" i="1"/>
  <c r="Q764" i="1" s="1"/>
  <c r="R764" i="1" s="1"/>
  <c r="O766" i="1"/>
  <c r="Q766" i="1" s="1"/>
  <c r="R766" i="1" s="1"/>
  <c r="O767" i="1"/>
  <c r="Q767" i="1" s="1"/>
  <c r="R767" i="1" s="1"/>
  <c r="E769" i="1"/>
  <c r="G769" i="1" s="1"/>
  <c r="H769" i="1" s="1"/>
  <c r="E770" i="1"/>
  <c r="G770" i="1" s="1"/>
  <c r="H770" i="1" s="1"/>
  <c r="E772" i="1"/>
  <c r="G772" i="1" s="1"/>
  <c r="H772" i="1" s="1"/>
  <c r="E773" i="1"/>
  <c r="G773" i="1" s="1"/>
  <c r="H773" i="1" s="1"/>
  <c r="J774" i="1"/>
  <c r="L774" i="1" s="1"/>
  <c r="M774" i="1" s="1"/>
  <c r="J775" i="1"/>
  <c r="L775" i="1" s="1"/>
  <c r="M775" i="1" s="1"/>
  <c r="J777" i="1"/>
  <c r="L777" i="1" s="1"/>
  <c r="M777" i="1" s="1"/>
  <c r="J778" i="1"/>
  <c r="L778" i="1" s="1"/>
  <c r="M778" i="1" s="1"/>
  <c r="O779" i="1"/>
  <c r="Q779" i="1" s="1"/>
  <c r="R779" i="1" s="1"/>
  <c r="O780" i="1"/>
  <c r="Q780" i="1" s="1"/>
  <c r="R780" i="1" s="1"/>
  <c r="P803" i="1"/>
  <c r="F860" i="1"/>
  <c r="E860" i="1"/>
  <c r="G860" i="1" s="1"/>
  <c r="H860" i="1" s="1"/>
  <c r="F862" i="1"/>
  <c r="E862" i="1"/>
  <c r="G862" i="1" s="1"/>
  <c r="H862" i="1" s="1"/>
  <c r="E886" i="1"/>
  <c r="G886" i="1" s="1"/>
  <c r="H886" i="1" s="1"/>
  <c r="F886" i="1"/>
  <c r="K928" i="1"/>
  <c r="J928" i="1"/>
  <c r="L928" i="1" s="1"/>
  <c r="M928" i="1" s="1"/>
  <c r="E738" i="1"/>
  <c r="G738" i="1" s="1"/>
  <c r="H738" i="1" s="1"/>
  <c r="O738" i="1"/>
  <c r="Q738" i="1" s="1"/>
  <c r="R738" i="1" s="1"/>
  <c r="O740" i="1"/>
  <c r="Q740" i="1" s="1"/>
  <c r="R740" i="1" s="1"/>
  <c r="O750" i="1"/>
  <c r="Q750" i="1" s="1"/>
  <c r="R750" i="1" s="1"/>
  <c r="K752" i="1"/>
  <c r="F809" i="1"/>
  <c r="E809" i="1"/>
  <c r="G809" i="1" s="1"/>
  <c r="H809" i="1" s="1"/>
  <c r="K814" i="1"/>
  <c r="J814" i="1"/>
  <c r="L814" i="1" s="1"/>
  <c r="M814" i="1" s="1"/>
  <c r="P846" i="1"/>
  <c r="O846" i="1"/>
  <c r="Q846" i="1" s="1"/>
  <c r="R846" i="1" s="1"/>
  <c r="F866" i="1"/>
  <c r="E866" i="1"/>
  <c r="G866" i="1" s="1"/>
  <c r="H866" i="1" s="1"/>
  <c r="K895" i="1"/>
  <c r="J895" i="1"/>
  <c r="L895" i="1" s="1"/>
  <c r="M895" i="1" s="1"/>
  <c r="P979" i="1"/>
  <c r="O979" i="1"/>
  <c r="Q979" i="1" s="1"/>
  <c r="R979" i="1" s="1"/>
  <c r="K630" i="1"/>
  <c r="P635" i="1"/>
  <c r="O645" i="1"/>
  <c r="Q645" i="1" s="1"/>
  <c r="R645" i="1" s="1"/>
  <c r="F654" i="1"/>
  <c r="P656" i="1"/>
  <c r="O669" i="1"/>
  <c r="Q669" i="1" s="1"/>
  <c r="R669" i="1" s="1"/>
  <c r="F673" i="1"/>
  <c r="P675" i="1"/>
  <c r="K678" i="1"/>
  <c r="E688" i="1"/>
  <c r="G688" i="1" s="1"/>
  <c r="H688" i="1" s="1"/>
  <c r="J690" i="1"/>
  <c r="L690" i="1" s="1"/>
  <c r="M690" i="1" s="1"/>
  <c r="K691" i="1"/>
  <c r="O694" i="1"/>
  <c r="Q694" i="1" s="1"/>
  <c r="R694" i="1" s="1"/>
  <c r="F697" i="1"/>
  <c r="E709" i="1"/>
  <c r="G709" i="1" s="1"/>
  <c r="H709" i="1" s="1"/>
  <c r="F710" i="1"/>
  <c r="J720" i="1"/>
  <c r="L720" i="1" s="1"/>
  <c r="M720" i="1" s="1"/>
  <c r="E729" i="1"/>
  <c r="G729" i="1" s="1"/>
  <c r="H729" i="1" s="1"/>
  <c r="F737" i="1"/>
  <c r="P741" i="1"/>
  <c r="O743" i="1"/>
  <c r="Q743" i="1" s="1"/>
  <c r="R743" i="1" s="1"/>
  <c r="P749" i="1"/>
  <c r="J754" i="1"/>
  <c r="L754" i="1" s="1"/>
  <c r="M754" i="1" s="1"/>
  <c r="P848" i="1"/>
  <c r="O848" i="1"/>
  <c r="Q848" i="1" s="1"/>
  <c r="R848" i="1" s="1"/>
  <c r="F1034" i="1"/>
  <c r="E1034" i="1"/>
  <c r="G1034" i="1" s="1"/>
  <c r="H1034" i="1" s="1"/>
  <c r="E696" i="1"/>
  <c r="G696" i="1" s="1"/>
  <c r="H696" i="1" s="1"/>
  <c r="P699" i="1"/>
  <c r="K702" i="1"/>
  <c r="P712" i="1"/>
  <c r="K715" i="1"/>
  <c r="E723" i="1"/>
  <c r="G723" i="1" s="1"/>
  <c r="H723" i="1" s="1"/>
  <c r="P725" i="1"/>
  <c r="E740" i="1"/>
  <c r="G740" i="1" s="1"/>
  <c r="H740" i="1" s="1"/>
  <c r="E743" i="1"/>
  <c r="G743" i="1" s="1"/>
  <c r="H743" i="1" s="1"/>
  <c r="F747" i="1"/>
  <c r="E748" i="1"/>
  <c r="G748" i="1" s="1"/>
  <c r="H748" i="1" s="1"/>
  <c r="O753" i="1"/>
  <c r="Q753" i="1" s="1"/>
  <c r="R753" i="1" s="1"/>
  <c r="P757" i="1"/>
  <c r="O758" i="1"/>
  <c r="Q758" i="1" s="1"/>
  <c r="R758" i="1" s="1"/>
  <c r="F786" i="1"/>
  <c r="K791" i="1"/>
  <c r="K801" i="1"/>
  <c r="J801" i="1"/>
  <c r="L801" i="1" s="1"/>
  <c r="M801" i="1" s="1"/>
  <c r="P807" i="1"/>
  <c r="O807" i="1"/>
  <c r="Q807" i="1" s="1"/>
  <c r="R807" i="1" s="1"/>
  <c r="F813" i="1"/>
  <c r="E813" i="1"/>
  <c r="G813" i="1" s="1"/>
  <c r="H813" i="1" s="1"/>
  <c r="E843" i="1"/>
  <c r="G843" i="1" s="1"/>
  <c r="H843" i="1" s="1"/>
  <c r="F843" i="1"/>
  <c r="P860" i="1"/>
  <c r="O860" i="1"/>
  <c r="Q860" i="1" s="1"/>
  <c r="R860" i="1" s="1"/>
  <c r="J875" i="1"/>
  <c r="L875" i="1" s="1"/>
  <c r="M875" i="1" s="1"/>
  <c r="K875" i="1"/>
  <c r="P957" i="1"/>
  <c r="O957" i="1"/>
  <c r="Q957" i="1" s="1"/>
  <c r="R957" i="1" s="1"/>
  <c r="J688" i="1"/>
  <c r="L688" i="1" s="1"/>
  <c r="M688" i="1" s="1"/>
  <c r="O833" i="1"/>
  <c r="Q833" i="1" s="1"/>
  <c r="R833" i="1" s="1"/>
  <c r="P833" i="1"/>
  <c r="F853" i="1"/>
  <c r="E853" i="1"/>
  <c r="G853" i="1" s="1"/>
  <c r="H853" i="1" s="1"/>
  <c r="P884" i="1"/>
  <c r="O884" i="1"/>
  <c r="Q884" i="1" s="1"/>
  <c r="R884" i="1" s="1"/>
  <c r="F947" i="1"/>
  <c r="E947" i="1"/>
  <c r="G947" i="1" s="1"/>
  <c r="H947" i="1" s="1"/>
  <c r="F956" i="1"/>
  <c r="E956" i="1"/>
  <c r="G956" i="1" s="1"/>
  <c r="H956" i="1" s="1"/>
  <c r="K1069" i="1"/>
  <c r="J1069" i="1"/>
  <c r="L1069" i="1" s="1"/>
  <c r="M1069" i="1" s="1"/>
  <c r="P1100" i="1"/>
  <c r="O1100" i="1"/>
  <c r="Q1100" i="1" s="1"/>
  <c r="R1100" i="1" s="1"/>
  <c r="F1160" i="1"/>
  <c r="E1160" i="1"/>
  <c r="G1160" i="1" s="1"/>
  <c r="H1160" i="1" s="1"/>
  <c r="E1167" i="1"/>
  <c r="G1167" i="1" s="1"/>
  <c r="H1167" i="1" s="1"/>
  <c r="F1167" i="1"/>
  <c r="F971" i="1"/>
  <c r="E971" i="1"/>
  <c r="G971" i="1" s="1"/>
  <c r="H971" i="1" s="1"/>
  <c r="K1008" i="1"/>
  <c r="J1008" i="1"/>
  <c r="L1008" i="1" s="1"/>
  <c r="M1008" i="1" s="1"/>
  <c r="P1013" i="1"/>
  <c r="O1013" i="1"/>
  <c r="Q1013" i="1" s="1"/>
  <c r="R1013" i="1" s="1"/>
  <c r="P1046" i="1"/>
  <c r="O1046" i="1"/>
  <c r="Q1046" i="1" s="1"/>
  <c r="R1046" i="1" s="1"/>
  <c r="O1058" i="1"/>
  <c r="Q1058" i="1" s="1"/>
  <c r="R1058" i="1" s="1"/>
  <c r="E1065" i="1"/>
  <c r="G1065" i="1" s="1"/>
  <c r="H1065" i="1" s="1"/>
  <c r="F1065" i="1"/>
  <c r="F1073" i="1"/>
  <c r="P1087" i="1"/>
  <c r="O1087" i="1"/>
  <c r="Q1087" i="1" s="1"/>
  <c r="R1087" i="1" s="1"/>
  <c r="F1127" i="1"/>
  <c r="E1127" i="1"/>
  <c r="G1127" i="1" s="1"/>
  <c r="H1127" i="1" s="1"/>
  <c r="O947" i="1"/>
  <c r="Q947" i="1" s="1"/>
  <c r="R947" i="1" s="1"/>
  <c r="P947" i="1"/>
  <c r="K965" i="1"/>
  <c r="J965" i="1"/>
  <c r="L965" i="1" s="1"/>
  <c r="M965" i="1" s="1"/>
  <c r="O1145" i="1"/>
  <c r="Q1145" i="1" s="1"/>
  <c r="R1145" i="1" s="1"/>
  <c r="P1145" i="1"/>
  <c r="J815" i="1"/>
  <c r="L815" i="1" s="1"/>
  <c r="M815" i="1" s="1"/>
  <c r="J817" i="1"/>
  <c r="L817" i="1" s="1"/>
  <c r="M817" i="1" s="1"/>
  <c r="J818" i="1"/>
  <c r="L818" i="1" s="1"/>
  <c r="M818" i="1" s="1"/>
  <c r="O819" i="1"/>
  <c r="Q819" i="1" s="1"/>
  <c r="R819" i="1" s="1"/>
  <c r="O820" i="1"/>
  <c r="Q820" i="1" s="1"/>
  <c r="R820" i="1" s="1"/>
  <c r="E828" i="1"/>
  <c r="G828" i="1" s="1"/>
  <c r="H828" i="1" s="1"/>
  <c r="E834" i="1"/>
  <c r="G834" i="1" s="1"/>
  <c r="H834" i="1" s="1"/>
  <c r="O838" i="1"/>
  <c r="Q838" i="1" s="1"/>
  <c r="R838" i="1" s="1"/>
  <c r="J843" i="1"/>
  <c r="L843" i="1" s="1"/>
  <c r="M843" i="1" s="1"/>
  <c r="F847" i="1"/>
  <c r="J857" i="1"/>
  <c r="L857" i="1" s="1"/>
  <c r="M857" i="1" s="1"/>
  <c r="E858" i="1"/>
  <c r="G858" i="1" s="1"/>
  <c r="H858" i="1" s="1"/>
  <c r="O876" i="1"/>
  <c r="Q876" i="1" s="1"/>
  <c r="R876" i="1" s="1"/>
  <c r="F878" i="1"/>
  <c r="J887" i="1"/>
  <c r="L887" i="1" s="1"/>
  <c r="M887" i="1" s="1"/>
  <c r="P888" i="1"/>
  <c r="F999" i="1"/>
  <c r="E999" i="1"/>
  <c r="G999" i="1" s="1"/>
  <c r="H999" i="1" s="1"/>
  <c r="F1033" i="1"/>
  <c r="E1033" i="1"/>
  <c r="G1033" i="1" s="1"/>
  <c r="H1033" i="1" s="1"/>
  <c r="F1039" i="1"/>
  <c r="E1039" i="1"/>
  <c r="G1039" i="1" s="1"/>
  <c r="H1039" i="1" s="1"/>
  <c r="J1054" i="1"/>
  <c r="L1054" i="1" s="1"/>
  <c r="M1054" i="1" s="1"/>
  <c r="K1054" i="1"/>
  <c r="K1101" i="1"/>
  <c r="J1101" i="1"/>
  <c r="L1101" i="1" s="1"/>
  <c r="M1101" i="1" s="1"/>
  <c r="O1188" i="1"/>
  <c r="Q1188" i="1" s="1"/>
  <c r="R1188" i="1" s="1"/>
  <c r="P1188" i="1"/>
  <c r="E1202" i="1"/>
  <c r="G1202" i="1" s="1"/>
  <c r="H1202" i="1" s="1"/>
  <c r="F1202" i="1"/>
  <c r="E1210" i="1"/>
  <c r="G1210" i="1" s="1"/>
  <c r="H1210" i="1" s="1"/>
  <c r="F1210" i="1"/>
  <c r="J884" i="1"/>
  <c r="L884" i="1" s="1"/>
  <c r="M884" i="1" s="1"/>
  <c r="E885" i="1"/>
  <c r="G885" i="1" s="1"/>
  <c r="H885" i="1" s="1"/>
  <c r="E895" i="1"/>
  <c r="G895" i="1" s="1"/>
  <c r="H895" i="1" s="1"/>
  <c r="O895" i="1"/>
  <c r="Q895" i="1" s="1"/>
  <c r="R895" i="1" s="1"/>
  <c r="J903" i="1"/>
  <c r="L903" i="1" s="1"/>
  <c r="M903" i="1" s="1"/>
  <c r="O904" i="1"/>
  <c r="Q904" i="1" s="1"/>
  <c r="R904" i="1" s="1"/>
  <c r="K908" i="1"/>
  <c r="O963" i="1"/>
  <c r="Q963" i="1" s="1"/>
  <c r="R963" i="1" s="1"/>
  <c r="P963" i="1"/>
  <c r="P987" i="1"/>
  <c r="O987" i="1"/>
  <c r="Q987" i="1" s="1"/>
  <c r="R987" i="1" s="1"/>
  <c r="E991" i="1"/>
  <c r="G991" i="1" s="1"/>
  <c r="H991" i="1" s="1"/>
  <c r="O1005" i="1"/>
  <c r="Q1005" i="1" s="1"/>
  <c r="R1005" i="1" s="1"/>
  <c r="K1017" i="1"/>
  <c r="J1017" i="1"/>
  <c r="L1017" i="1" s="1"/>
  <c r="M1017" i="1" s="1"/>
  <c r="K1022" i="1"/>
  <c r="J1022" i="1"/>
  <c r="L1022" i="1" s="1"/>
  <c r="M1022" i="1" s="1"/>
  <c r="P1034" i="1"/>
  <c r="O1034" i="1"/>
  <c r="Q1034" i="1" s="1"/>
  <c r="R1034" i="1" s="1"/>
  <c r="F1050" i="1"/>
  <c r="E1050" i="1"/>
  <c r="G1050" i="1" s="1"/>
  <c r="H1050" i="1" s="1"/>
  <c r="P1062" i="1"/>
  <c r="O1062" i="1"/>
  <c r="Q1062" i="1" s="1"/>
  <c r="R1062" i="1" s="1"/>
  <c r="O1071" i="1"/>
  <c r="Q1071" i="1" s="1"/>
  <c r="R1071" i="1" s="1"/>
  <c r="P1071" i="1"/>
  <c r="K1113" i="1"/>
  <c r="J1113" i="1"/>
  <c r="L1113" i="1" s="1"/>
  <c r="M1113" i="1" s="1"/>
  <c r="O1144" i="1"/>
  <c r="Q1144" i="1" s="1"/>
  <c r="R1144" i="1" s="1"/>
  <c r="P1144" i="1"/>
  <c r="K1206" i="1"/>
  <c r="J1206" i="1"/>
  <c r="L1206" i="1" s="1"/>
  <c r="M1206" i="1" s="1"/>
  <c r="P1227" i="1"/>
  <c r="O1227" i="1"/>
  <c r="Q1227" i="1" s="1"/>
  <c r="R1227" i="1" s="1"/>
  <c r="F1233" i="1"/>
  <c r="E1233" i="1"/>
  <c r="G1233" i="1" s="1"/>
  <c r="H1233" i="1" s="1"/>
  <c r="K828" i="1"/>
  <c r="O831" i="1"/>
  <c r="Q831" i="1" s="1"/>
  <c r="R831" i="1" s="1"/>
  <c r="O836" i="1"/>
  <c r="Q836" i="1" s="1"/>
  <c r="R836" i="1" s="1"/>
  <c r="F839" i="1"/>
  <c r="J841" i="1"/>
  <c r="L841" i="1" s="1"/>
  <c r="M841" i="1" s="1"/>
  <c r="J842" i="1"/>
  <c r="L842" i="1" s="1"/>
  <c r="M842" i="1" s="1"/>
  <c r="E850" i="1"/>
  <c r="G850" i="1" s="1"/>
  <c r="H850" i="1" s="1"/>
  <c r="F851" i="1"/>
  <c r="J855" i="1"/>
  <c r="L855" i="1" s="1"/>
  <c r="M855" i="1" s="1"/>
  <c r="J863" i="1"/>
  <c r="L863" i="1" s="1"/>
  <c r="M863" i="1" s="1"/>
  <c r="O864" i="1"/>
  <c r="Q864" i="1" s="1"/>
  <c r="R864" i="1" s="1"/>
  <c r="O868" i="1"/>
  <c r="Q868" i="1" s="1"/>
  <c r="R868" i="1" s="1"/>
  <c r="F870" i="1"/>
  <c r="J879" i="1"/>
  <c r="L879" i="1" s="1"/>
  <c r="M879" i="1" s="1"/>
  <c r="P880" i="1"/>
  <c r="E890" i="1"/>
  <c r="G890" i="1" s="1"/>
  <c r="H890" i="1" s="1"/>
  <c r="K891" i="1"/>
  <c r="J898" i="1"/>
  <c r="L898" i="1" s="1"/>
  <c r="M898" i="1" s="1"/>
  <c r="E906" i="1"/>
  <c r="G906" i="1" s="1"/>
  <c r="H906" i="1" s="1"/>
  <c r="J907" i="1"/>
  <c r="L907" i="1" s="1"/>
  <c r="M907" i="1" s="1"/>
  <c r="E911" i="1"/>
  <c r="G911" i="1" s="1"/>
  <c r="H911" i="1" s="1"/>
  <c r="O911" i="1"/>
  <c r="Q911" i="1" s="1"/>
  <c r="R911" i="1" s="1"/>
  <c r="E914" i="1"/>
  <c r="G914" i="1" s="1"/>
  <c r="H914" i="1" s="1"/>
  <c r="E918" i="1"/>
  <c r="G918" i="1" s="1"/>
  <c r="H918" i="1" s="1"/>
  <c r="O921" i="1"/>
  <c r="Q921" i="1" s="1"/>
  <c r="R921" i="1" s="1"/>
  <c r="J933" i="1"/>
  <c r="L933" i="1" s="1"/>
  <c r="M933" i="1" s="1"/>
  <c r="O941" i="1"/>
  <c r="Q941" i="1" s="1"/>
  <c r="R941" i="1" s="1"/>
  <c r="E943" i="1"/>
  <c r="G943" i="1" s="1"/>
  <c r="H943" i="1" s="1"/>
  <c r="J960" i="1"/>
  <c r="L960" i="1" s="1"/>
  <c r="M960" i="1" s="1"/>
  <c r="E977" i="1"/>
  <c r="G977" i="1" s="1"/>
  <c r="H977" i="1" s="1"/>
  <c r="J982" i="1"/>
  <c r="L982" i="1" s="1"/>
  <c r="M982" i="1" s="1"/>
  <c r="P1025" i="1"/>
  <c r="O1025" i="1"/>
  <c r="Q1025" i="1" s="1"/>
  <c r="R1025" i="1" s="1"/>
  <c r="J1027" i="1"/>
  <c r="L1027" i="1" s="1"/>
  <c r="M1027" i="1" s="1"/>
  <c r="K1044" i="1"/>
  <c r="J1044" i="1"/>
  <c r="L1044" i="1" s="1"/>
  <c r="M1044" i="1" s="1"/>
  <c r="F1058" i="1"/>
  <c r="E1058" i="1"/>
  <c r="G1058" i="1" s="1"/>
  <c r="H1058" i="1" s="1"/>
  <c r="F1061" i="1"/>
  <c r="O1086" i="1"/>
  <c r="Q1086" i="1" s="1"/>
  <c r="R1086" i="1" s="1"/>
  <c r="F1095" i="1"/>
  <c r="E1095" i="1"/>
  <c r="G1095" i="1" s="1"/>
  <c r="H1095" i="1" s="1"/>
  <c r="K1098" i="1"/>
  <c r="J1098" i="1"/>
  <c r="L1098" i="1" s="1"/>
  <c r="M1098" i="1" s="1"/>
  <c r="F1108" i="1"/>
  <c r="E1108" i="1"/>
  <c r="G1108" i="1" s="1"/>
  <c r="H1108" i="1" s="1"/>
  <c r="F1177" i="1"/>
  <c r="E1177" i="1"/>
  <c r="G1177" i="1" s="1"/>
  <c r="H1177" i="1" s="1"/>
  <c r="O1187" i="1"/>
  <c r="Q1187" i="1" s="1"/>
  <c r="R1187" i="1" s="1"/>
  <c r="P1187" i="1"/>
  <c r="O878" i="1"/>
  <c r="Q878" i="1" s="1"/>
  <c r="R878" i="1" s="1"/>
  <c r="J889" i="1"/>
  <c r="L889" i="1" s="1"/>
  <c r="M889" i="1" s="1"/>
  <c r="J897" i="1"/>
  <c r="L897" i="1" s="1"/>
  <c r="M897" i="1" s="1"/>
  <c r="K926" i="1"/>
  <c r="J937" i="1"/>
  <c r="L937" i="1" s="1"/>
  <c r="M937" i="1" s="1"/>
  <c r="F959" i="1"/>
  <c r="E959" i="1"/>
  <c r="G959" i="1" s="1"/>
  <c r="H959" i="1" s="1"/>
  <c r="F1011" i="1"/>
  <c r="E1011" i="1"/>
  <c r="G1011" i="1" s="1"/>
  <c r="H1011" i="1" s="1"/>
  <c r="K1029" i="1"/>
  <c r="J1029" i="1"/>
  <c r="L1029" i="1" s="1"/>
  <c r="M1029" i="1" s="1"/>
  <c r="P1039" i="1"/>
  <c r="P1070" i="1"/>
  <c r="O1070" i="1"/>
  <c r="Q1070" i="1" s="1"/>
  <c r="R1070" i="1" s="1"/>
  <c r="P1076" i="1"/>
  <c r="O1076" i="1"/>
  <c r="Q1076" i="1" s="1"/>
  <c r="R1076" i="1" s="1"/>
  <c r="P1083" i="1"/>
  <c r="K1182" i="1"/>
  <c r="J793" i="1"/>
  <c r="L793" i="1" s="1"/>
  <c r="M793" i="1" s="1"/>
  <c r="O798" i="1"/>
  <c r="Q798" i="1" s="1"/>
  <c r="R798" i="1" s="1"/>
  <c r="E804" i="1"/>
  <c r="G804" i="1" s="1"/>
  <c r="H804" i="1" s="1"/>
  <c r="J809" i="1"/>
  <c r="L809" i="1" s="1"/>
  <c r="M809" i="1" s="1"/>
  <c r="O814" i="1"/>
  <c r="Q814" i="1" s="1"/>
  <c r="R814" i="1" s="1"/>
  <c r="E820" i="1"/>
  <c r="G820" i="1" s="1"/>
  <c r="H820" i="1" s="1"/>
  <c r="O822" i="1"/>
  <c r="Q822" i="1" s="1"/>
  <c r="R822" i="1" s="1"/>
  <c r="P829" i="1"/>
  <c r="J833" i="1"/>
  <c r="L833" i="1" s="1"/>
  <c r="M833" i="1" s="1"/>
  <c r="K848" i="1"/>
  <c r="P966" i="1"/>
  <c r="O966" i="1"/>
  <c r="Q966" i="1" s="1"/>
  <c r="R966" i="1" s="1"/>
  <c r="F1049" i="1"/>
  <c r="E1049" i="1"/>
  <c r="G1049" i="1" s="1"/>
  <c r="H1049" i="1" s="1"/>
  <c r="F1052" i="1"/>
  <c r="E1052" i="1"/>
  <c r="G1052" i="1" s="1"/>
  <c r="H1052" i="1" s="1"/>
  <c r="K1097" i="1"/>
  <c r="J1097" i="1"/>
  <c r="L1097" i="1" s="1"/>
  <c r="M1097" i="1" s="1"/>
  <c r="P1170" i="1"/>
  <c r="O1170" i="1"/>
  <c r="Q1170" i="1" s="1"/>
  <c r="R1170" i="1" s="1"/>
  <c r="P1105" i="1"/>
  <c r="O1105" i="1"/>
  <c r="Q1105" i="1" s="1"/>
  <c r="R1105" i="1" s="1"/>
  <c r="J1148" i="1"/>
  <c r="L1148" i="1" s="1"/>
  <c r="M1148" i="1" s="1"/>
  <c r="K1148" i="1"/>
  <c r="P1168" i="1"/>
  <c r="O1168" i="1"/>
  <c r="Q1168" i="1" s="1"/>
  <c r="R1168" i="1" s="1"/>
  <c r="K1173" i="1"/>
  <c r="J1173" i="1"/>
  <c r="L1173" i="1" s="1"/>
  <c r="M1173" i="1" s="1"/>
  <c r="O1201" i="1"/>
  <c r="Q1201" i="1" s="1"/>
  <c r="R1201" i="1" s="1"/>
  <c r="P1201" i="1"/>
  <c r="F1241" i="1"/>
  <c r="E1241" i="1"/>
  <c r="G1241" i="1" s="1"/>
  <c r="H1241" i="1" s="1"/>
  <c r="F1103" i="1"/>
  <c r="E1103" i="1"/>
  <c r="G1103" i="1" s="1"/>
  <c r="H1103" i="1" s="1"/>
  <c r="K1106" i="1"/>
  <c r="J1106" i="1"/>
  <c r="L1106" i="1" s="1"/>
  <c r="M1106" i="1" s="1"/>
  <c r="K1108" i="1"/>
  <c r="J1108" i="1"/>
  <c r="L1108" i="1" s="1"/>
  <c r="M1108" i="1" s="1"/>
  <c r="P1113" i="1"/>
  <c r="O1113" i="1"/>
  <c r="Q1113" i="1" s="1"/>
  <c r="R1113" i="1" s="1"/>
  <c r="K1127" i="1"/>
  <c r="J1127" i="1"/>
  <c r="L1127" i="1" s="1"/>
  <c r="M1127" i="1" s="1"/>
  <c r="K1133" i="1"/>
  <c r="J1133" i="1"/>
  <c r="L1133" i="1" s="1"/>
  <c r="M1133" i="1" s="1"/>
  <c r="O1143" i="1"/>
  <c r="Q1143" i="1" s="1"/>
  <c r="R1143" i="1" s="1"/>
  <c r="P1143" i="1"/>
  <c r="O1153" i="1"/>
  <c r="Q1153" i="1" s="1"/>
  <c r="R1153" i="1" s="1"/>
  <c r="P1153" i="1"/>
  <c r="O1161" i="1"/>
  <c r="Q1161" i="1" s="1"/>
  <c r="R1161" i="1" s="1"/>
  <c r="P1161" i="1"/>
  <c r="E1186" i="1"/>
  <c r="G1186" i="1" s="1"/>
  <c r="H1186" i="1" s="1"/>
  <c r="F1186" i="1"/>
  <c r="P1108" i="1"/>
  <c r="O1108" i="1"/>
  <c r="Q1108" i="1" s="1"/>
  <c r="R1108" i="1" s="1"/>
  <c r="P1127" i="1"/>
  <c r="O1127" i="1"/>
  <c r="Q1127" i="1" s="1"/>
  <c r="R1127" i="1" s="1"/>
  <c r="P1133" i="1"/>
  <c r="O1133" i="1"/>
  <c r="Q1133" i="1" s="1"/>
  <c r="R1133" i="1" s="1"/>
  <c r="K1142" i="1"/>
  <c r="J1142" i="1"/>
  <c r="L1142" i="1" s="1"/>
  <c r="M1142" i="1" s="1"/>
  <c r="P1150" i="1"/>
  <c r="O1150" i="1"/>
  <c r="Q1150" i="1" s="1"/>
  <c r="R1150" i="1" s="1"/>
  <c r="O1204" i="1"/>
  <c r="Q1204" i="1" s="1"/>
  <c r="R1204" i="1" s="1"/>
  <c r="P1204" i="1"/>
  <c r="P1221" i="1"/>
  <c r="O1221" i="1"/>
  <c r="Q1221" i="1" s="1"/>
  <c r="R1221" i="1" s="1"/>
  <c r="J968" i="1"/>
  <c r="L968" i="1" s="1"/>
  <c r="M968" i="1" s="1"/>
  <c r="O1003" i="1"/>
  <c r="Q1003" i="1" s="1"/>
  <c r="R1003" i="1" s="1"/>
  <c r="J1006" i="1"/>
  <c r="L1006" i="1" s="1"/>
  <c r="M1006" i="1" s="1"/>
  <c r="E1015" i="1"/>
  <c r="G1015" i="1" s="1"/>
  <c r="H1015" i="1" s="1"/>
  <c r="E1019" i="1"/>
  <c r="G1019" i="1" s="1"/>
  <c r="H1019" i="1" s="1"/>
  <c r="J1021" i="1"/>
  <c r="L1021" i="1" s="1"/>
  <c r="M1021" i="1" s="1"/>
  <c r="E1026" i="1"/>
  <c r="G1026" i="1" s="1"/>
  <c r="H1026" i="1" s="1"/>
  <c r="O1027" i="1"/>
  <c r="Q1027" i="1" s="1"/>
  <c r="R1027" i="1" s="1"/>
  <c r="E1037" i="1"/>
  <c r="G1037" i="1" s="1"/>
  <c r="H1037" i="1" s="1"/>
  <c r="J1038" i="1"/>
  <c r="L1038" i="1" s="1"/>
  <c r="M1038" i="1" s="1"/>
  <c r="J1039" i="1"/>
  <c r="L1039" i="1" s="1"/>
  <c r="M1039" i="1" s="1"/>
  <c r="J1041" i="1"/>
  <c r="L1041" i="1" s="1"/>
  <c r="M1041" i="1" s="1"/>
  <c r="O1043" i="1"/>
  <c r="Q1043" i="1" s="1"/>
  <c r="R1043" i="1" s="1"/>
  <c r="P1044" i="1"/>
  <c r="E1047" i="1"/>
  <c r="G1047" i="1" s="1"/>
  <c r="H1047" i="1" s="1"/>
  <c r="J1052" i="1"/>
  <c r="L1052" i="1" s="1"/>
  <c r="M1052" i="1" s="1"/>
  <c r="O1054" i="1"/>
  <c r="Q1054" i="1" s="1"/>
  <c r="R1054" i="1" s="1"/>
  <c r="F1057" i="1"/>
  <c r="E1063" i="1"/>
  <c r="G1063" i="1" s="1"/>
  <c r="H1063" i="1" s="1"/>
  <c r="J1065" i="1"/>
  <c r="L1065" i="1" s="1"/>
  <c r="M1065" i="1" s="1"/>
  <c r="P1067" i="1"/>
  <c r="E1071" i="1"/>
  <c r="G1071" i="1" s="1"/>
  <c r="H1071" i="1" s="1"/>
  <c r="E1072" i="1"/>
  <c r="G1072" i="1" s="1"/>
  <c r="H1072" i="1" s="1"/>
  <c r="O1082" i="1"/>
  <c r="Q1082" i="1" s="1"/>
  <c r="R1082" i="1" s="1"/>
  <c r="E1085" i="1"/>
  <c r="G1085" i="1" s="1"/>
  <c r="H1085" i="1" s="1"/>
  <c r="E1087" i="1"/>
  <c r="G1087" i="1" s="1"/>
  <c r="H1087" i="1" s="1"/>
  <c r="F1089" i="1"/>
  <c r="O1090" i="1"/>
  <c r="Q1090" i="1" s="1"/>
  <c r="R1090" i="1" s="1"/>
  <c r="E1092" i="1"/>
  <c r="G1092" i="1" s="1"/>
  <c r="H1092" i="1" s="1"/>
  <c r="E1093" i="1"/>
  <c r="G1093" i="1" s="1"/>
  <c r="H1093" i="1" s="1"/>
  <c r="J1095" i="1"/>
  <c r="L1095" i="1" s="1"/>
  <c r="M1095" i="1" s="1"/>
  <c r="E1096" i="1"/>
  <c r="G1096" i="1" s="1"/>
  <c r="H1096" i="1" s="1"/>
  <c r="J1103" i="1"/>
  <c r="L1103" i="1" s="1"/>
  <c r="M1103" i="1" s="1"/>
  <c r="P1139" i="1"/>
  <c r="O1139" i="1"/>
  <c r="Q1139" i="1" s="1"/>
  <c r="R1139" i="1" s="1"/>
  <c r="E1151" i="1"/>
  <c r="G1151" i="1" s="1"/>
  <c r="H1151" i="1" s="1"/>
  <c r="F1151" i="1"/>
  <c r="K1157" i="1"/>
  <c r="J1157" i="1"/>
  <c r="L1157" i="1" s="1"/>
  <c r="M1157" i="1" s="1"/>
  <c r="O1177" i="1"/>
  <c r="Q1177" i="1" s="1"/>
  <c r="R1177" i="1" s="1"/>
  <c r="P1177" i="1"/>
  <c r="F1209" i="1"/>
  <c r="E1209" i="1"/>
  <c r="G1209" i="1" s="1"/>
  <c r="H1209" i="1" s="1"/>
  <c r="F1218" i="1"/>
  <c r="E1218" i="1"/>
  <c r="G1218" i="1" s="1"/>
  <c r="H1218" i="1" s="1"/>
  <c r="F1246" i="1"/>
  <c r="E1246" i="1"/>
  <c r="G1246" i="1" s="1"/>
  <c r="H1246" i="1" s="1"/>
  <c r="J949" i="1"/>
  <c r="L949" i="1" s="1"/>
  <c r="M949" i="1" s="1"/>
  <c r="O950" i="1"/>
  <c r="Q950" i="1" s="1"/>
  <c r="R950" i="1" s="1"/>
  <c r="K958" i="1"/>
  <c r="O965" i="1"/>
  <c r="Q965" i="1" s="1"/>
  <c r="R965" i="1" s="1"/>
  <c r="E967" i="1"/>
  <c r="G967" i="1" s="1"/>
  <c r="H967" i="1" s="1"/>
  <c r="P971" i="1"/>
  <c r="J977" i="1"/>
  <c r="L977" i="1" s="1"/>
  <c r="M977" i="1" s="1"/>
  <c r="E980" i="1"/>
  <c r="G980" i="1" s="1"/>
  <c r="H980" i="1" s="1"/>
  <c r="O982" i="1"/>
  <c r="Q982" i="1" s="1"/>
  <c r="R982" i="1" s="1"/>
  <c r="E992" i="1"/>
  <c r="G992" i="1" s="1"/>
  <c r="H992" i="1" s="1"/>
  <c r="O994" i="1"/>
  <c r="Q994" i="1" s="1"/>
  <c r="R994" i="1" s="1"/>
  <c r="J997" i="1"/>
  <c r="L997" i="1" s="1"/>
  <c r="M997" i="1" s="1"/>
  <c r="O1011" i="1"/>
  <c r="Q1011" i="1" s="1"/>
  <c r="R1011" i="1" s="1"/>
  <c r="J1036" i="1"/>
  <c r="L1036" i="1" s="1"/>
  <c r="M1036" i="1" s="1"/>
  <c r="K1042" i="1"/>
  <c r="J1053" i="1"/>
  <c r="L1053" i="1" s="1"/>
  <c r="M1053" i="1" s="1"/>
  <c r="P1055" i="1"/>
  <c r="O1060" i="1"/>
  <c r="Q1060" i="1" s="1"/>
  <c r="R1060" i="1" s="1"/>
  <c r="K1066" i="1"/>
  <c r="O1073" i="1"/>
  <c r="Q1073" i="1" s="1"/>
  <c r="R1073" i="1" s="1"/>
  <c r="J1079" i="1"/>
  <c r="L1079" i="1" s="1"/>
  <c r="M1079" i="1" s="1"/>
  <c r="E1101" i="1"/>
  <c r="G1101" i="1" s="1"/>
  <c r="H1101" i="1" s="1"/>
  <c r="P1121" i="1"/>
  <c r="O1121" i="1"/>
  <c r="Q1121" i="1" s="1"/>
  <c r="R1121" i="1" s="1"/>
  <c r="O1137" i="1"/>
  <c r="Q1137" i="1" s="1"/>
  <c r="R1137" i="1" s="1"/>
  <c r="P1137" i="1"/>
  <c r="J1207" i="1"/>
  <c r="L1207" i="1" s="1"/>
  <c r="M1207" i="1" s="1"/>
  <c r="K1207" i="1"/>
  <c r="P1237" i="1"/>
  <c r="O1237" i="1"/>
  <c r="Q1237" i="1" s="1"/>
  <c r="R1237" i="1" s="1"/>
  <c r="K1257" i="1"/>
  <c r="J1257" i="1"/>
  <c r="L1257" i="1" s="1"/>
  <c r="M1257" i="1" s="1"/>
  <c r="J1084" i="1"/>
  <c r="L1084" i="1" s="1"/>
  <c r="M1084" i="1" s="1"/>
  <c r="K1086" i="1"/>
  <c r="J1087" i="1"/>
  <c r="L1087" i="1" s="1"/>
  <c r="M1087" i="1" s="1"/>
  <c r="O1103" i="1"/>
  <c r="Q1103" i="1" s="1"/>
  <c r="R1103" i="1" s="1"/>
  <c r="K1105" i="1"/>
  <c r="J1105" i="1"/>
  <c r="L1105" i="1" s="1"/>
  <c r="M1105" i="1" s="1"/>
  <c r="F1111" i="1"/>
  <c r="E1111" i="1"/>
  <c r="G1111" i="1" s="1"/>
  <c r="H1111" i="1" s="1"/>
  <c r="F1119" i="1"/>
  <c r="E1119" i="1"/>
  <c r="G1119" i="1" s="1"/>
  <c r="H1119" i="1" s="1"/>
  <c r="F1131" i="1"/>
  <c r="E1131" i="1"/>
  <c r="G1131" i="1" s="1"/>
  <c r="H1131" i="1" s="1"/>
  <c r="E1138" i="1"/>
  <c r="G1138" i="1" s="1"/>
  <c r="H1138" i="1" s="1"/>
  <c r="F1138" i="1"/>
  <c r="F1148" i="1"/>
  <c r="E1148" i="1"/>
  <c r="G1148" i="1" s="1"/>
  <c r="H1148" i="1" s="1"/>
  <c r="F1185" i="1"/>
  <c r="P1203" i="1"/>
  <c r="O1203" i="1"/>
  <c r="Q1203" i="1" s="1"/>
  <c r="R1203" i="1" s="1"/>
  <c r="P1211" i="1"/>
  <c r="O1211" i="1"/>
  <c r="Q1211" i="1" s="1"/>
  <c r="R1211" i="1" s="1"/>
  <c r="K1230" i="1"/>
  <c r="J1230" i="1"/>
  <c r="L1230" i="1" s="1"/>
  <c r="M1230" i="1" s="1"/>
  <c r="P1251" i="1"/>
  <c r="O1251" i="1"/>
  <c r="Q1251" i="1" s="1"/>
  <c r="R1251" i="1" s="1"/>
  <c r="P1212" i="1"/>
  <c r="J1214" i="1"/>
  <c r="L1214" i="1" s="1"/>
  <c r="M1214" i="1" s="1"/>
  <c r="K1215" i="1"/>
  <c r="E1227" i="1"/>
  <c r="G1227" i="1" s="1"/>
  <c r="H1227" i="1" s="1"/>
  <c r="J1232" i="1"/>
  <c r="L1232" i="1" s="1"/>
  <c r="M1232" i="1" s="1"/>
  <c r="E1158" i="1"/>
  <c r="G1158" i="1" s="1"/>
  <c r="H1158" i="1" s="1"/>
  <c r="O1162" i="1"/>
  <c r="Q1162" i="1" s="1"/>
  <c r="R1162" i="1" s="1"/>
  <c r="J1166" i="1"/>
  <c r="L1166" i="1" s="1"/>
  <c r="M1166" i="1" s="1"/>
  <c r="P1169" i="1"/>
  <c r="J1193" i="1"/>
  <c r="L1193" i="1" s="1"/>
  <c r="M1193" i="1" s="1"/>
  <c r="E1196" i="1"/>
  <c r="G1196" i="1" s="1"/>
  <c r="H1196" i="1" s="1"/>
  <c r="O1198" i="1"/>
  <c r="Q1198" i="1" s="1"/>
  <c r="R1198" i="1" s="1"/>
  <c r="E1243" i="1"/>
  <c r="G1243" i="1" s="1"/>
  <c r="H1243" i="1" s="1"/>
  <c r="P1241" i="1"/>
  <c r="F1244" i="1"/>
  <c r="J1246" i="1"/>
  <c r="L1246" i="1" s="1"/>
  <c r="M1246" i="1" s="1"/>
  <c r="O1154" i="1"/>
  <c r="Q1154" i="1" s="1"/>
  <c r="R1154" i="1" s="1"/>
  <c r="F1159" i="1"/>
  <c r="E1168" i="1"/>
  <c r="G1168" i="1" s="1"/>
  <c r="H1168" i="1" s="1"/>
  <c r="K1172" i="1"/>
  <c r="P1185" i="1"/>
  <c r="O1218" i="1"/>
  <c r="Q1218" i="1" s="1"/>
  <c r="R1218" i="1" s="1"/>
  <c r="P1256" i="1"/>
  <c r="O1256" i="1"/>
  <c r="Q1256" i="1" s="1"/>
  <c r="R1256" i="1" s="1"/>
  <c r="K1259" i="1"/>
  <c r="J1259" i="1"/>
  <c r="L1259" i="1" s="1"/>
  <c r="M1259" i="1" s="1"/>
  <c r="K1204" i="1"/>
  <c r="F1207" i="1"/>
  <c r="P1209" i="1"/>
  <c r="J1221" i="1"/>
  <c r="L1221" i="1" s="1"/>
  <c r="M1221" i="1" s="1"/>
  <c r="E1249" i="1"/>
  <c r="G1249" i="1" s="1"/>
  <c r="H1249" i="1" s="1"/>
  <c r="J1251" i="1"/>
  <c r="L1251" i="1" s="1"/>
  <c r="M1251" i="1" s="1"/>
  <c r="F1257" i="1"/>
  <c r="E1257" i="1"/>
  <c r="G1257" i="1" s="1"/>
  <c r="H1257" i="1" s="1"/>
  <c r="E1258" i="1"/>
  <c r="G1258" i="1" s="1"/>
  <c r="H1258" i="1" s="1"/>
  <c r="H4" i="1"/>
  <c r="F285" i="1"/>
  <c r="E285" i="1"/>
  <c r="G285" i="1" s="1"/>
  <c r="H285" i="1" s="1"/>
  <c r="F433" i="1"/>
  <c r="E433" i="1"/>
  <c r="G433" i="1" s="1"/>
  <c r="H433" i="1" s="1"/>
  <c r="E8" i="1"/>
  <c r="G8" i="1" s="1"/>
  <c r="H8" i="1" s="1"/>
  <c r="O11" i="1"/>
  <c r="Q11" i="1" s="1"/>
  <c r="R11" i="1" s="1"/>
  <c r="E12" i="1"/>
  <c r="G12" i="1" s="1"/>
  <c r="H12" i="1" s="1"/>
  <c r="O14" i="1"/>
  <c r="Q14" i="1" s="1"/>
  <c r="R14" i="1" s="1"/>
  <c r="J17" i="1"/>
  <c r="L17" i="1" s="1"/>
  <c r="M17" i="1" s="1"/>
  <c r="E20" i="1"/>
  <c r="G20" i="1" s="1"/>
  <c r="H20" i="1" s="1"/>
  <c r="O22" i="1"/>
  <c r="Q22" i="1" s="1"/>
  <c r="R22" i="1" s="1"/>
  <c r="J25" i="1"/>
  <c r="L25" i="1" s="1"/>
  <c r="M25" i="1" s="1"/>
  <c r="E28" i="1"/>
  <c r="G28" i="1" s="1"/>
  <c r="H28" i="1" s="1"/>
  <c r="O30" i="1"/>
  <c r="Q30" i="1" s="1"/>
  <c r="R30" i="1" s="1"/>
  <c r="J33" i="1"/>
  <c r="L33" i="1" s="1"/>
  <c r="M33" i="1" s="1"/>
  <c r="E36" i="1"/>
  <c r="G36" i="1" s="1"/>
  <c r="H36" i="1" s="1"/>
  <c r="O38" i="1"/>
  <c r="Q38" i="1" s="1"/>
  <c r="R38" i="1" s="1"/>
  <c r="J41" i="1"/>
  <c r="L41" i="1" s="1"/>
  <c r="M41" i="1" s="1"/>
  <c r="E44" i="1"/>
  <c r="G44" i="1" s="1"/>
  <c r="H44" i="1" s="1"/>
  <c r="O46" i="1"/>
  <c r="Q46" i="1" s="1"/>
  <c r="R46" i="1" s="1"/>
  <c r="J49" i="1"/>
  <c r="L49" i="1" s="1"/>
  <c r="M49" i="1" s="1"/>
  <c r="E52" i="1"/>
  <c r="G52" i="1" s="1"/>
  <c r="H52" i="1" s="1"/>
  <c r="O54" i="1"/>
  <c r="Q54" i="1" s="1"/>
  <c r="R54" i="1" s="1"/>
  <c r="J57" i="1"/>
  <c r="L57" i="1" s="1"/>
  <c r="M57" i="1" s="1"/>
  <c r="E60" i="1"/>
  <c r="G60" i="1" s="1"/>
  <c r="H60" i="1" s="1"/>
  <c r="O62" i="1"/>
  <c r="Q62" i="1" s="1"/>
  <c r="R62" i="1" s="1"/>
  <c r="J65" i="1"/>
  <c r="L65" i="1" s="1"/>
  <c r="M65" i="1" s="1"/>
  <c r="E68" i="1"/>
  <c r="G68" i="1" s="1"/>
  <c r="H68" i="1" s="1"/>
  <c r="O70" i="1"/>
  <c r="Q70" i="1" s="1"/>
  <c r="R70" i="1" s="1"/>
  <c r="J73" i="1"/>
  <c r="L73" i="1" s="1"/>
  <c r="M73" i="1" s="1"/>
  <c r="E76" i="1"/>
  <c r="G76" i="1" s="1"/>
  <c r="H76" i="1" s="1"/>
  <c r="O78" i="1"/>
  <c r="Q78" i="1" s="1"/>
  <c r="R78" i="1" s="1"/>
  <c r="J81" i="1"/>
  <c r="L81" i="1" s="1"/>
  <c r="M81" i="1" s="1"/>
  <c r="E84" i="1"/>
  <c r="G84" i="1" s="1"/>
  <c r="H84" i="1" s="1"/>
  <c r="O86" i="1"/>
  <c r="Q86" i="1" s="1"/>
  <c r="R86" i="1" s="1"/>
  <c r="J89" i="1"/>
  <c r="L89" i="1" s="1"/>
  <c r="M89" i="1" s="1"/>
  <c r="E92" i="1"/>
  <c r="G92" i="1" s="1"/>
  <c r="H92" i="1" s="1"/>
  <c r="O94" i="1"/>
  <c r="Q94" i="1" s="1"/>
  <c r="R94" i="1" s="1"/>
  <c r="J97" i="1"/>
  <c r="L97" i="1" s="1"/>
  <c r="M97" i="1" s="1"/>
  <c r="E100" i="1"/>
  <c r="G100" i="1" s="1"/>
  <c r="H100" i="1" s="1"/>
  <c r="O102" i="1"/>
  <c r="Q102" i="1" s="1"/>
  <c r="R102" i="1" s="1"/>
  <c r="J105" i="1"/>
  <c r="L105" i="1" s="1"/>
  <c r="M105" i="1" s="1"/>
  <c r="E108" i="1"/>
  <c r="G108" i="1" s="1"/>
  <c r="H108" i="1" s="1"/>
  <c r="O110" i="1"/>
  <c r="Q110" i="1" s="1"/>
  <c r="R110" i="1" s="1"/>
  <c r="J113" i="1"/>
  <c r="L113" i="1" s="1"/>
  <c r="M113" i="1" s="1"/>
  <c r="E116" i="1"/>
  <c r="G116" i="1" s="1"/>
  <c r="H116" i="1" s="1"/>
  <c r="O118" i="1"/>
  <c r="Q118" i="1" s="1"/>
  <c r="R118" i="1" s="1"/>
  <c r="J121" i="1"/>
  <c r="L121" i="1" s="1"/>
  <c r="M121" i="1" s="1"/>
  <c r="E124" i="1"/>
  <c r="G124" i="1" s="1"/>
  <c r="H124" i="1" s="1"/>
  <c r="O126" i="1"/>
  <c r="Q126" i="1" s="1"/>
  <c r="R126" i="1" s="1"/>
  <c r="J129" i="1"/>
  <c r="L129" i="1" s="1"/>
  <c r="M129" i="1" s="1"/>
  <c r="E132" i="1"/>
  <c r="G132" i="1" s="1"/>
  <c r="H132" i="1" s="1"/>
  <c r="O134" i="1"/>
  <c r="Q134" i="1" s="1"/>
  <c r="R134" i="1" s="1"/>
  <c r="J137" i="1"/>
  <c r="L137" i="1" s="1"/>
  <c r="M137" i="1" s="1"/>
  <c r="E140" i="1"/>
  <c r="G140" i="1" s="1"/>
  <c r="H140" i="1" s="1"/>
  <c r="O142" i="1"/>
  <c r="Q142" i="1" s="1"/>
  <c r="R142" i="1" s="1"/>
  <c r="J145" i="1"/>
  <c r="L145" i="1" s="1"/>
  <c r="M145" i="1" s="1"/>
  <c r="E148" i="1"/>
  <c r="G148" i="1" s="1"/>
  <c r="H148" i="1" s="1"/>
  <c r="O150" i="1"/>
  <c r="Q150" i="1" s="1"/>
  <c r="R150" i="1" s="1"/>
  <c r="J153" i="1"/>
  <c r="L153" i="1" s="1"/>
  <c r="M153" i="1" s="1"/>
  <c r="E156" i="1"/>
  <c r="G156" i="1" s="1"/>
  <c r="H156" i="1" s="1"/>
  <c r="O158" i="1"/>
  <c r="Q158" i="1" s="1"/>
  <c r="R158" i="1" s="1"/>
  <c r="J161" i="1"/>
  <c r="L161" i="1" s="1"/>
  <c r="M161" i="1" s="1"/>
  <c r="E164" i="1"/>
  <c r="G164" i="1" s="1"/>
  <c r="H164" i="1" s="1"/>
  <c r="O166" i="1"/>
  <c r="Q166" i="1" s="1"/>
  <c r="R166" i="1" s="1"/>
  <c r="J169" i="1"/>
  <c r="L169" i="1" s="1"/>
  <c r="M169" i="1" s="1"/>
  <c r="E172" i="1"/>
  <c r="G172" i="1" s="1"/>
  <c r="H172" i="1" s="1"/>
  <c r="O174" i="1"/>
  <c r="Q174" i="1" s="1"/>
  <c r="R174" i="1" s="1"/>
  <c r="J177" i="1"/>
  <c r="L177" i="1" s="1"/>
  <c r="M177" i="1" s="1"/>
  <c r="E180" i="1"/>
  <c r="G180" i="1" s="1"/>
  <c r="H180" i="1" s="1"/>
  <c r="O182" i="1"/>
  <c r="Q182" i="1" s="1"/>
  <c r="R182" i="1" s="1"/>
  <c r="F186" i="1"/>
  <c r="O186" i="1"/>
  <c r="Q186" i="1" s="1"/>
  <c r="R186" i="1" s="1"/>
  <c r="P196" i="1"/>
  <c r="O196" i="1"/>
  <c r="Q196" i="1" s="1"/>
  <c r="R196" i="1" s="1"/>
  <c r="P198" i="1"/>
  <c r="K202" i="1"/>
  <c r="J202" i="1"/>
  <c r="L202" i="1" s="1"/>
  <c r="M202" i="1" s="1"/>
  <c r="F213" i="1"/>
  <c r="E213" i="1"/>
  <c r="G213" i="1" s="1"/>
  <c r="H213" i="1" s="1"/>
  <c r="K218" i="1"/>
  <c r="J218" i="1"/>
  <c r="L218" i="1" s="1"/>
  <c r="M218" i="1" s="1"/>
  <c r="P223" i="1"/>
  <c r="O223" i="1"/>
  <c r="Q223" i="1" s="1"/>
  <c r="R223" i="1" s="1"/>
  <c r="F229" i="1"/>
  <c r="E229" i="1"/>
  <c r="G229" i="1" s="1"/>
  <c r="H229" i="1" s="1"/>
  <c r="K250" i="1"/>
  <c r="J250" i="1"/>
  <c r="L250" i="1" s="1"/>
  <c r="M250" i="1" s="1"/>
  <c r="P287" i="1"/>
  <c r="O287" i="1"/>
  <c r="Q287" i="1" s="1"/>
  <c r="R287" i="1" s="1"/>
  <c r="K298" i="1"/>
  <c r="J298" i="1"/>
  <c r="L298" i="1" s="1"/>
  <c r="M298" i="1" s="1"/>
  <c r="F381" i="1"/>
  <c r="E381" i="1"/>
  <c r="G381" i="1" s="1"/>
  <c r="H381" i="1" s="1"/>
  <c r="P539" i="1"/>
  <c r="O539" i="1"/>
  <c r="Q539" i="1" s="1"/>
  <c r="R539" i="1" s="1"/>
  <c r="J6" i="1"/>
  <c r="L6" i="1" s="1"/>
  <c r="P207" i="1"/>
  <c r="O207" i="1"/>
  <c r="Q207" i="1" s="1"/>
  <c r="R207" i="1" s="1"/>
  <c r="K242" i="1"/>
  <c r="J242" i="1"/>
  <c r="L242" i="1" s="1"/>
  <c r="M242" i="1" s="1"/>
  <c r="P263" i="1"/>
  <c r="O263" i="1"/>
  <c r="Q263" i="1" s="1"/>
  <c r="R263" i="1" s="1"/>
  <c r="K274" i="1"/>
  <c r="J274" i="1"/>
  <c r="L274" i="1" s="1"/>
  <c r="M274" i="1" s="1"/>
  <c r="K290" i="1"/>
  <c r="J290" i="1"/>
  <c r="L290" i="1" s="1"/>
  <c r="M290" i="1" s="1"/>
  <c r="K306" i="1"/>
  <c r="J306" i="1"/>
  <c r="L306" i="1" s="1"/>
  <c r="M306" i="1" s="1"/>
  <c r="F373" i="1"/>
  <c r="E373" i="1"/>
  <c r="G373" i="1" s="1"/>
  <c r="H373" i="1" s="1"/>
  <c r="F389" i="1"/>
  <c r="E389" i="1"/>
  <c r="G389" i="1" s="1"/>
  <c r="H389" i="1" s="1"/>
  <c r="F420" i="1"/>
  <c r="E420" i="1"/>
  <c r="G420" i="1" s="1"/>
  <c r="H420" i="1" s="1"/>
  <c r="P311" i="1"/>
  <c r="O311" i="1"/>
  <c r="Q311" i="1" s="1"/>
  <c r="R311" i="1" s="1"/>
  <c r="K234" i="1"/>
  <c r="J234" i="1"/>
  <c r="L234" i="1" s="1"/>
  <c r="M234" i="1" s="1"/>
  <c r="P255" i="1"/>
  <c r="O255" i="1"/>
  <c r="Q255" i="1" s="1"/>
  <c r="R255" i="1" s="1"/>
  <c r="F293" i="1"/>
  <c r="E293" i="1"/>
  <c r="G293" i="1" s="1"/>
  <c r="H293" i="1" s="1"/>
  <c r="K314" i="1"/>
  <c r="J314" i="1"/>
  <c r="L314" i="1" s="1"/>
  <c r="M314" i="1" s="1"/>
  <c r="P319" i="1"/>
  <c r="O319" i="1"/>
  <c r="Q319" i="1" s="1"/>
  <c r="R319" i="1" s="1"/>
  <c r="F325" i="1"/>
  <c r="E325" i="1"/>
  <c r="G325" i="1" s="1"/>
  <c r="H325" i="1" s="1"/>
  <c r="K330" i="1"/>
  <c r="J330" i="1"/>
  <c r="L330" i="1" s="1"/>
  <c r="M330" i="1" s="1"/>
  <c r="P335" i="1"/>
  <c r="O335" i="1"/>
  <c r="Q335" i="1" s="1"/>
  <c r="R335" i="1" s="1"/>
  <c r="F341" i="1"/>
  <c r="E341" i="1"/>
  <c r="G341" i="1" s="1"/>
  <c r="H341" i="1" s="1"/>
  <c r="K346" i="1"/>
  <c r="J346" i="1"/>
  <c r="L346" i="1" s="1"/>
  <c r="M346" i="1" s="1"/>
  <c r="P351" i="1"/>
  <c r="O351" i="1"/>
  <c r="Q351" i="1" s="1"/>
  <c r="R351" i="1" s="1"/>
  <c r="F357" i="1"/>
  <c r="E357" i="1"/>
  <c r="G357" i="1" s="1"/>
  <c r="H357" i="1" s="1"/>
  <c r="K362" i="1"/>
  <c r="J362" i="1"/>
  <c r="L362" i="1" s="1"/>
  <c r="M362" i="1" s="1"/>
  <c r="P367" i="1"/>
  <c r="O367" i="1"/>
  <c r="Q367" i="1" s="1"/>
  <c r="R367" i="1" s="1"/>
  <c r="P477" i="1"/>
  <c r="O477" i="1"/>
  <c r="Q477" i="1" s="1"/>
  <c r="R477" i="1" s="1"/>
  <c r="K258" i="1"/>
  <c r="J258" i="1"/>
  <c r="L258" i="1" s="1"/>
  <c r="M258" i="1" s="1"/>
  <c r="J7" i="1"/>
  <c r="L7" i="1" s="1"/>
  <c r="M7" i="1" s="1"/>
  <c r="J11" i="1"/>
  <c r="L11" i="1" s="1"/>
  <c r="M11" i="1" s="1"/>
  <c r="J14" i="1"/>
  <c r="L14" i="1" s="1"/>
  <c r="M14" i="1" s="1"/>
  <c r="E17" i="1"/>
  <c r="G17" i="1" s="1"/>
  <c r="H17" i="1" s="1"/>
  <c r="O19" i="1"/>
  <c r="Q19" i="1" s="1"/>
  <c r="R19" i="1" s="1"/>
  <c r="J22" i="1"/>
  <c r="L22" i="1" s="1"/>
  <c r="M22" i="1" s="1"/>
  <c r="E25" i="1"/>
  <c r="G25" i="1" s="1"/>
  <c r="H25" i="1" s="1"/>
  <c r="O27" i="1"/>
  <c r="Q27" i="1" s="1"/>
  <c r="R27" i="1" s="1"/>
  <c r="J30" i="1"/>
  <c r="L30" i="1" s="1"/>
  <c r="M30" i="1" s="1"/>
  <c r="E33" i="1"/>
  <c r="G33" i="1" s="1"/>
  <c r="H33" i="1" s="1"/>
  <c r="O35" i="1"/>
  <c r="Q35" i="1" s="1"/>
  <c r="R35" i="1" s="1"/>
  <c r="J38" i="1"/>
  <c r="L38" i="1" s="1"/>
  <c r="M38" i="1" s="1"/>
  <c r="E41" i="1"/>
  <c r="G41" i="1" s="1"/>
  <c r="H41" i="1" s="1"/>
  <c r="O43" i="1"/>
  <c r="Q43" i="1" s="1"/>
  <c r="R43" i="1" s="1"/>
  <c r="J46" i="1"/>
  <c r="L46" i="1" s="1"/>
  <c r="M46" i="1" s="1"/>
  <c r="E49" i="1"/>
  <c r="G49" i="1" s="1"/>
  <c r="H49" i="1" s="1"/>
  <c r="O51" i="1"/>
  <c r="Q51" i="1" s="1"/>
  <c r="R51" i="1" s="1"/>
  <c r="J54" i="1"/>
  <c r="L54" i="1" s="1"/>
  <c r="M54" i="1" s="1"/>
  <c r="E57" i="1"/>
  <c r="G57" i="1" s="1"/>
  <c r="H57" i="1" s="1"/>
  <c r="O59" i="1"/>
  <c r="Q59" i="1" s="1"/>
  <c r="R59" i="1" s="1"/>
  <c r="J62" i="1"/>
  <c r="L62" i="1" s="1"/>
  <c r="M62" i="1" s="1"/>
  <c r="E65" i="1"/>
  <c r="G65" i="1" s="1"/>
  <c r="H65" i="1" s="1"/>
  <c r="O67" i="1"/>
  <c r="Q67" i="1" s="1"/>
  <c r="R67" i="1" s="1"/>
  <c r="J70" i="1"/>
  <c r="L70" i="1" s="1"/>
  <c r="M70" i="1" s="1"/>
  <c r="E73" i="1"/>
  <c r="G73" i="1" s="1"/>
  <c r="H73" i="1" s="1"/>
  <c r="O75" i="1"/>
  <c r="Q75" i="1" s="1"/>
  <c r="R75" i="1" s="1"/>
  <c r="J78" i="1"/>
  <c r="L78" i="1" s="1"/>
  <c r="M78" i="1" s="1"/>
  <c r="E81" i="1"/>
  <c r="G81" i="1" s="1"/>
  <c r="H81" i="1" s="1"/>
  <c r="O83" i="1"/>
  <c r="Q83" i="1" s="1"/>
  <c r="R83" i="1" s="1"/>
  <c r="J86" i="1"/>
  <c r="L86" i="1" s="1"/>
  <c r="M86" i="1" s="1"/>
  <c r="E89" i="1"/>
  <c r="G89" i="1" s="1"/>
  <c r="H89" i="1" s="1"/>
  <c r="O91" i="1"/>
  <c r="Q91" i="1" s="1"/>
  <c r="R91" i="1" s="1"/>
  <c r="J94" i="1"/>
  <c r="L94" i="1" s="1"/>
  <c r="M94" i="1" s="1"/>
  <c r="E97" i="1"/>
  <c r="G97" i="1" s="1"/>
  <c r="H97" i="1" s="1"/>
  <c r="O99" i="1"/>
  <c r="Q99" i="1" s="1"/>
  <c r="R99" i="1" s="1"/>
  <c r="J102" i="1"/>
  <c r="L102" i="1" s="1"/>
  <c r="M102" i="1" s="1"/>
  <c r="E105" i="1"/>
  <c r="G105" i="1" s="1"/>
  <c r="H105" i="1" s="1"/>
  <c r="O107" i="1"/>
  <c r="Q107" i="1" s="1"/>
  <c r="R107" i="1" s="1"/>
  <c r="J110" i="1"/>
  <c r="L110" i="1" s="1"/>
  <c r="M110" i="1" s="1"/>
  <c r="E113" i="1"/>
  <c r="G113" i="1" s="1"/>
  <c r="H113" i="1" s="1"/>
  <c r="O115" i="1"/>
  <c r="Q115" i="1" s="1"/>
  <c r="R115" i="1" s="1"/>
  <c r="J118" i="1"/>
  <c r="L118" i="1" s="1"/>
  <c r="M118" i="1" s="1"/>
  <c r="E121" i="1"/>
  <c r="G121" i="1" s="1"/>
  <c r="H121" i="1" s="1"/>
  <c r="O123" i="1"/>
  <c r="Q123" i="1" s="1"/>
  <c r="R123" i="1" s="1"/>
  <c r="J126" i="1"/>
  <c r="L126" i="1" s="1"/>
  <c r="M126" i="1" s="1"/>
  <c r="E129" i="1"/>
  <c r="G129" i="1" s="1"/>
  <c r="H129" i="1" s="1"/>
  <c r="O131" i="1"/>
  <c r="Q131" i="1" s="1"/>
  <c r="R131" i="1" s="1"/>
  <c r="J134" i="1"/>
  <c r="L134" i="1" s="1"/>
  <c r="M134" i="1" s="1"/>
  <c r="E137" i="1"/>
  <c r="G137" i="1" s="1"/>
  <c r="H137" i="1" s="1"/>
  <c r="O139" i="1"/>
  <c r="Q139" i="1" s="1"/>
  <c r="R139" i="1" s="1"/>
  <c r="J142" i="1"/>
  <c r="L142" i="1" s="1"/>
  <c r="M142" i="1" s="1"/>
  <c r="E145" i="1"/>
  <c r="G145" i="1" s="1"/>
  <c r="H145" i="1" s="1"/>
  <c r="O147" i="1"/>
  <c r="Q147" i="1" s="1"/>
  <c r="R147" i="1" s="1"/>
  <c r="J150" i="1"/>
  <c r="L150" i="1" s="1"/>
  <c r="M150" i="1" s="1"/>
  <c r="E153" i="1"/>
  <c r="G153" i="1" s="1"/>
  <c r="H153" i="1" s="1"/>
  <c r="O155" i="1"/>
  <c r="Q155" i="1" s="1"/>
  <c r="R155" i="1" s="1"/>
  <c r="J158" i="1"/>
  <c r="L158" i="1" s="1"/>
  <c r="M158" i="1" s="1"/>
  <c r="E161" i="1"/>
  <c r="G161" i="1" s="1"/>
  <c r="H161" i="1" s="1"/>
  <c r="O163" i="1"/>
  <c r="Q163" i="1" s="1"/>
  <c r="R163" i="1" s="1"/>
  <c r="J166" i="1"/>
  <c r="L166" i="1" s="1"/>
  <c r="M166" i="1" s="1"/>
  <c r="E169" i="1"/>
  <c r="G169" i="1" s="1"/>
  <c r="H169" i="1" s="1"/>
  <c r="O171" i="1"/>
  <c r="Q171" i="1" s="1"/>
  <c r="R171" i="1" s="1"/>
  <c r="J174" i="1"/>
  <c r="L174" i="1" s="1"/>
  <c r="M174" i="1" s="1"/>
  <c r="E177" i="1"/>
  <c r="G177" i="1" s="1"/>
  <c r="H177" i="1" s="1"/>
  <c r="O179" i="1"/>
  <c r="Q179" i="1" s="1"/>
  <c r="R179" i="1" s="1"/>
  <c r="J182" i="1"/>
  <c r="L182" i="1" s="1"/>
  <c r="M182" i="1" s="1"/>
  <c r="O185" i="1"/>
  <c r="Q185" i="1" s="1"/>
  <c r="R185" i="1" s="1"/>
  <c r="E188" i="1"/>
  <c r="G188" i="1" s="1"/>
  <c r="H188" i="1" s="1"/>
  <c r="P188" i="1"/>
  <c r="E190" i="1"/>
  <c r="G190" i="1" s="1"/>
  <c r="H190" i="1" s="1"/>
  <c r="K191" i="1"/>
  <c r="O192" i="1"/>
  <c r="Q192" i="1" s="1"/>
  <c r="R192" i="1" s="1"/>
  <c r="F194" i="1"/>
  <c r="F196" i="1"/>
  <c r="K201" i="1"/>
  <c r="J201" i="1"/>
  <c r="L201" i="1" s="1"/>
  <c r="M201" i="1" s="1"/>
  <c r="P247" i="1"/>
  <c r="O247" i="1"/>
  <c r="Q247" i="1" s="1"/>
  <c r="R247" i="1" s="1"/>
  <c r="F269" i="1"/>
  <c r="E269" i="1"/>
  <c r="G269" i="1" s="1"/>
  <c r="H269" i="1" s="1"/>
  <c r="F301" i="1"/>
  <c r="E301" i="1"/>
  <c r="G301" i="1" s="1"/>
  <c r="H301" i="1" s="1"/>
  <c r="K378" i="1"/>
  <c r="J378" i="1"/>
  <c r="L378" i="1" s="1"/>
  <c r="M378" i="1" s="1"/>
  <c r="P383" i="1"/>
  <c r="O383" i="1"/>
  <c r="Q383" i="1" s="1"/>
  <c r="R383" i="1" s="1"/>
  <c r="O421" i="1"/>
  <c r="Q421" i="1" s="1"/>
  <c r="R421" i="1" s="1"/>
  <c r="P421" i="1"/>
  <c r="E435" i="1"/>
  <c r="G435" i="1" s="1"/>
  <c r="H435" i="1" s="1"/>
  <c r="F435" i="1"/>
  <c r="P692" i="1"/>
  <c r="O692" i="1"/>
  <c r="Q692" i="1" s="1"/>
  <c r="R692" i="1" s="1"/>
  <c r="E6" i="1"/>
  <c r="G6" i="1" s="1"/>
  <c r="H6" i="1" s="1"/>
  <c r="O9" i="1"/>
  <c r="Q9" i="1" s="1"/>
  <c r="E10" i="1"/>
  <c r="G10" i="1" s="1"/>
  <c r="H10" i="1" s="1"/>
  <c r="F205" i="1"/>
  <c r="E205" i="1"/>
  <c r="G205" i="1" s="1"/>
  <c r="H205" i="1" s="1"/>
  <c r="K210" i="1"/>
  <c r="J210" i="1"/>
  <c r="L210" i="1" s="1"/>
  <c r="M210" i="1" s="1"/>
  <c r="P215" i="1"/>
  <c r="O215" i="1"/>
  <c r="Q215" i="1" s="1"/>
  <c r="R215" i="1" s="1"/>
  <c r="F221" i="1"/>
  <c r="E221" i="1"/>
  <c r="G221" i="1" s="1"/>
  <c r="H221" i="1" s="1"/>
  <c r="K226" i="1"/>
  <c r="J226" i="1"/>
  <c r="L226" i="1" s="1"/>
  <c r="M226" i="1" s="1"/>
  <c r="P239" i="1"/>
  <c r="O239" i="1"/>
  <c r="Q239" i="1" s="1"/>
  <c r="R239" i="1" s="1"/>
  <c r="F261" i="1"/>
  <c r="E261" i="1"/>
  <c r="G261" i="1" s="1"/>
  <c r="H261" i="1" s="1"/>
  <c r="F277" i="1"/>
  <c r="E277" i="1"/>
  <c r="G277" i="1" s="1"/>
  <c r="H277" i="1" s="1"/>
  <c r="F309" i="1"/>
  <c r="E309" i="1"/>
  <c r="G309" i="1" s="1"/>
  <c r="H309" i="1" s="1"/>
  <c r="F417" i="1"/>
  <c r="E417" i="1"/>
  <c r="G417" i="1" s="1"/>
  <c r="H417" i="1" s="1"/>
  <c r="F237" i="1"/>
  <c r="E237" i="1"/>
  <c r="G237" i="1" s="1"/>
  <c r="H237" i="1" s="1"/>
  <c r="K199" i="1"/>
  <c r="J199" i="1"/>
  <c r="L199" i="1" s="1"/>
  <c r="M199" i="1" s="1"/>
  <c r="P231" i="1"/>
  <c r="O231" i="1"/>
  <c r="Q231" i="1" s="1"/>
  <c r="R231" i="1" s="1"/>
  <c r="F253" i="1"/>
  <c r="E253" i="1"/>
  <c r="G253" i="1" s="1"/>
  <c r="H253" i="1" s="1"/>
  <c r="P279" i="1"/>
  <c r="O279" i="1"/>
  <c r="Q279" i="1" s="1"/>
  <c r="R279" i="1" s="1"/>
  <c r="P295" i="1"/>
  <c r="O295" i="1"/>
  <c r="Q295" i="1" s="1"/>
  <c r="R295" i="1" s="1"/>
  <c r="F245" i="1"/>
  <c r="E245" i="1"/>
  <c r="G245" i="1" s="1"/>
  <c r="H245" i="1" s="1"/>
  <c r="K266" i="1"/>
  <c r="J266" i="1"/>
  <c r="L266" i="1" s="1"/>
  <c r="M266" i="1" s="1"/>
  <c r="P271" i="1"/>
  <c r="O271" i="1"/>
  <c r="Q271" i="1" s="1"/>
  <c r="R271" i="1" s="1"/>
  <c r="K282" i="1"/>
  <c r="J282" i="1"/>
  <c r="L282" i="1" s="1"/>
  <c r="M282" i="1" s="1"/>
  <c r="P303" i="1"/>
  <c r="O303" i="1"/>
  <c r="Q303" i="1" s="1"/>
  <c r="R303" i="1" s="1"/>
  <c r="F317" i="1"/>
  <c r="E317" i="1"/>
  <c r="G317" i="1" s="1"/>
  <c r="H317" i="1" s="1"/>
  <c r="K322" i="1"/>
  <c r="J322" i="1"/>
  <c r="L322" i="1" s="1"/>
  <c r="M322" i="1" s="1"/>
  <c r="P327" i="1"/>
  <c r="O327" i="1"/>
  <c r="Q327" i="1" s="1"/>
  <c r="R327" i="1" s="1"/>
  <c r="F333" i="1"/>
  <c r="E333" i="1"/>
  <c r="G333" i="1" s="1"/>
  <c r="H333" i="1" s="1"/>
  <c r="K338" i="1"/>
  <c r="J338" i="1"/>
  <c r="L338" i="1" s="1"/>
  <c r="M338" i="1" s="1"/>
  <c r="P343" i="1"/>
  <c r="O343" i="1"/>
  <c r="Q343" i="1" s="1"/>
  <c r="R343" i="1" s="1"/>
  <c r="F349" i="1"/>
  <c r="E349" i="1"/>
  <c r="G349" i="1" s="1"/>
  <c r="H349" i="1" s="1"/>
  <c r="K354" i="1"/>
  <c r="J354" i="1"/>
  <c r="L354" i="1" s="1"/>
  <c r="M354" i="1" s="1"/>
  <c r="P359" i="1"/>
  <c r="O359" i="1"/>
  <c r="Q359" i="1" s="1"/>
  <c r="R359" i="1" s="1"/>
  <c r="F365" i="1"/>
  <c r="E365" i="1"/>
  <c r="G365" i="1" s="1"/>
  <c r="H365" i="1" s="1"/>
  <c r="K370" i="1"/>
  <c r="J370" i="1"/>
  <c r="L370" i="1" s="1"/>
  <c r="M370" i="1" s="1"/>
  <c r="P375" i="1"/>
  <c r="O375" i="1"/>
  <c r="Q375" i="1" s="1"/>
  <c r="R375" i="1" s="1"/>
  <c r="K386" i="1"/>
  <c r="J386" i="1"/>
  <c r="L386" i="1" s="1"/>
  <c r="M386" i="1" s="1"/>
  <c r="K446" i="1"/>
  <c r="J446" i="1"/>
  <c r="L446" i="1" s="1"/>
  <c r="M446" i="1" s="1"/>
  <c r="K414" i="1"/>
  <c r="J414" i="1"/>
  <c r="L414" i="1" s="1"/>
  <c r="M414" i="1" s="1"/>
  <c r="P451" i="1"/>
  <c r="O451" i="1"/>
  <c r="Q451" i="1" s="1"/>
  <c r="R451" i="1" s="1"/>
  <c r="K464" i="1"/>
  <c r="J464" i="1"/>
  <c r="L464" i="1" s="1"/>
  <c r="M464" i="1" s="1"/>
  <c r="P485" i="1"/>
  <c r="O485" i="1"/>
  <c r="Q485" i="1" s="1"/>
  <c r="R485" i="1" s="1"/>
  <c r="F522" i="1"/>
  <c r="E522" i="1"/>
  <c r="G522" i="1" s="1"/>
  <c r="H522" i="1" s="1"/>
  <c r="E204" i="1"/>
  <c r="G204" i="1" s="1"/>
  <c r="H204" i="1" s="1"/>
  <c r="O206" i="1"/>
  <c r="Q206" i="1" s="1"/>
  <c r="R206" i="1" s="1"/>
  <c r="J209" i="1"/>
  <c r="L209" i="1" s="1"/>
  <c r="M209" i="1" s="1"/>
  <c r="E212" i="1"/>
  <c r="G212" i="1" s="1"/>
  <c r="H212" i="1" s="1"/>
  <c r="O214" i="1"/>
  <c r="Q214" i="1" s="1"/>
  <c r="R214" i="1" s="1"/>
  <c r="J217" i="1"/>
  <c r="L217" i="1" s="1"/>
  <c r="M217" i="1" s="1"/>
  <c r="E220" i="1"/>
  <c r="G220" i="1" s="1"/>
  <c r="H220" i="1" s="1"/>
  <c r="O222" i="1"/>
  <c r="Q222" i="1" s="1"/>
  <c r="R222" i="1" s="1"/>
  <c r="J225" i="1"/>
  <c r="L225" i="1" s="1"/>
  <c r="M225" i="1" s="1"/>
  <c r="E228" i="1"/>
  <c r="G228" i="1" s="1"/>
  <c r="H228" i="1" s="1"/>
  <c r="O230" i="1"/>
  <c r="Q230" i="1" s="1"/>
  <c r="R230" i="1" s="1"/>
  <c r="J233" i="1"/>
  <c r="L233" i="1" s="1"/>
  <c r="M233" i="1" s="1"/>
  <c r="E236" i="1"/>
  <c r="G236" i="1" s="1"/>
  <c r="H236" i="1" s="1"/>
  <c r="O238" i="1"/>
  <c r="Q238" i="1" s="1"/>
  <c r="R238" i="1" s="1"/>
  <c r="J241" i="1"/>
  <c r="L241" i="1" s="1"/>
  <c r="M241" i="1" s="1"/>
  <c r="E244" i="1"/>
  <c r="G244" i="1" s="1"/>
  <c r="H244" i="1" s="1"/>
  <c r="O246" i="1"/>
  <c r="Q246" i="1" s="1"/>
  <c r="R246" i="1" s="1"/>
  <c r="J249" i="1"/>
  <c r="L249" i="1" s="1"/>
  <c r="M249" i="1" s="1"/>
  <c r="E252" i="1"/>
  <c r="G252" i="1" s="1"/>
  <c r="H252" i="1" s="1"/>
  <c r="O254" i="1"/>
  <c r="Q254" i="1" s="1"/>
  <c r="R254" i="1" s="1"/>
  <c r="J257" i="1"/>
  <c r="L257" i="1" s="1"/>
  <c r="M257" i="1" s="1"/>
  <c r="E260" i="1"/>
  <c r="G260" i="1" s="1"/>
  <c r="H260" i="1" s="1"/>
  <c r="O262" i="1"/>
  <c r="Q262" i="1" s="1"/>
  <c r="R262" i="1" s="1"/>
  <c r="J265" i="1"/>
  <c r="L265" i="1" s="1"/>
  <c r="M265" i="1" s="1"/>
  <c r="E268" i="1"/>
  <c r="G268" i="1" s="1"/>
  <c r="H268" i="1" s="1"/>
  <c r="O270" i="1"/>
  <c r="Q270" i="1" s="1"/>
  <c r="R270" i="1" s="1"/>
  <c r="J273" i="1"/>
  <c r="L273" i="1" s="1"/>
  <c r="M273" i="1" s="1"/>
  <c r="E276" i="1"/>
  <c r="G276" i="1" s="1"/>
  <c r="H276" i="1" s="1"/>
  <c r="O278" i="1"/>
  <c r="Q278" i="1" s="1"/>
  <c r="R278" i="1" s="1"/>
  <c r="J281" i="1"/>
  <c r="L281" i="1" s="1"/>
  <c r="M281" i="1" s="1"/>
  <c r="E284" i="1"/>
  <c r="G284" i="1" s="1"/>
  <c r="H284" i="1" s="1"/>
  <c r="O286" i="1"/>
  <c r="Q286" i="1" s="1"/>
  <c r="R286" i="1" s="1"/>
  <c r="J289" i="1"/>
  <c r="L289" i="1" s="1"/>
  <c r="M289" i="1" s="1"/>
  <c r="E292" i="1"/>
  <c r="G292" i="1" s="1"/>
  <c r="H292" i="1" s="1"/>
  <c r="O294" i="1"/>
  <c r="Q294" i="1" s="1"/>
  <c r="R294" i="1" s="1"/>
  <c r="J297" i="1"/>
  <c r="L297" i="1" s="1"/>
  <c r="M297" i="1" s="1"/>
  <c r="E300" i="1"/>
  <c r="G300" i="1" s="1"/>
  <c r="H300" i="1" s="1"/>
  <c r="O302" i="1"/>
  <c r="Q302" i="1" s="1"/>
  <c r="R302" i="1" s="1"/>
  <c r="J305" i="1"/>
  <c r="L305" i="1" s="1"/>
  <c r="M305" i="1" s="1"/>
  <c r="E308" i="1"/>
  <c r="G308" i="1" s="1"/>
  <c r="H308" i="1" s="1"/>
  <c r="O310" i="1"/>
  <c r="Q310" i="1" s="1"/>
  <c r="R310" i="1" s="1"/>
  <c r="J313" i="1"/>
  <c r="L313" i="1" s="1"/>
  <c r="M313" i="1" s="1"/>
  <c r="K398" i="1"/>
  <c r="J398" i="1"/>
  <c r="L398" i="1" s="1"/>
  <c r="M398" i="1" s="1"/>
  <c r="P411" i="1"/>
  <c r="O411" i="1"/>
  <c r="Q411" i="1" s="1"/>
  <c r="R411" i="1" s="1"/>
  <c r="J417" i="1"/>
  <c r="L417" i="1" s="1"/>
  <c r="M417" i="1" s="1"/>
  <c r="K430" i="1"/>
  <c r="J430" i="1"/>
  <c r="L430" i="1" s="1"/>
  <c r="M430" i="1" s="1"/>
  <c r="F441" i="1"/>
  <c r="E441" i="1"/>
  <c r="G441" i="1" s="1"/>
  <c r="H441" i="1" s="1"/>
  <c r="P443" i="1"/>
  <c r="O443" i="1"/>
  <c r="Q443" i="1" s="1"/>
  <c r="R443" i="1" s="1"/>
  <c r="K472" i="1"/>
  <c r="J472" i="1"/>
  <c r="L472" i="1" s="1"/>
  <c r="M472" i="1" s="1"/>
  <c r="K535" i="1"/>
  <c r="J535" i="1"/>
  <c r="L535" i="1" s="1"/>
  <c r="M535" i="1" s="1"/>
  <c r="F554" i="1"/>
  <c r="E554" i="1"/>
  <c r="G554" i="1" s="1"/>
  <c r="H554" i="1" s="1"/>
  <c r="P564" i="1"/>
  <c r="O564" i="1"/>
  <c r="Q564" i="1" s="1"/>
  <c r="R564" i="1" s="1"/>
  <c r="F401" i="1"/>
  <c r="E401" i="1"/>
  <c r="G401" i="1" s="1"/>
  <c r="H401" i="1" s="1"/>
  <c r="F409" i="1"/>
  <c r="E409" i="1"/>
  <c r="G409" i="1" s="1"/>
  <c r="H409" i="1" s="1"/>
  <c r="K432" i="1"/>
  <c r="P445" i="1"/>
  <c r="F459" i="1"/>
  <c r="E459" i="1"/>
  <c r="G459" i="1" s="1"/>
  <c r="H459" i="1" s="1"/>
  <c r="K480" i="1"/>
  <c r="J480" i="1"/>
  <c r="L480" i="1" s="1"/>
  <c r="M480" i="1" s="1"/>
  <c r="E202" i="1"/>
  <c r="G202" i="1" s="1"/>
  <c r="H202" i="1" s="1"/>
  <c r="O204" i="1"/>
  <c r="Q204" i="1" s="1"/>
  <c r="R204" i="1" s="1"/>
  <c r="J207" i="1"/>
  <c r="L207" i="1" s="1"/>
  <c r="M207" i="1" s="1"/>
  <c r="E210" i="1"/>
  <c r="G210" i="1" s="1"/>
  <c r="H210" i="1" s="1"/>
  <c r="O212" i="1"/>
  <c r="Q212" i="1" s="1"/>
  <c r="R212" i="1" s="1"/>
  <c r="J215" i="1"/>
  <c r="L215" i="1" s="1"/>
  <c r="M215" i="1" s="1"/>
  <c r="E218" i="1"/>
  <c r="G218" i="1" s="1"/>
  <c r="H218" i="1" s="1"/>
  <c r="O220" i="1"/>
  <c r="Q220" i="1" s="1"/>
  <c r="R220" i="1" s="1"/>
  <c r="J223" i="1"/>
  <c r="L223" i="1" s="1"/>
  <c r="M223" i="1" s="1"/>
  <c r="E226" i="1"/>
  <c r="G226" i="1" s="1"/>
  <c r="H226" i="1" s="1"/>
  <c r="O228" i="1"/>
  <c r="Q228" i="1" s="1"/>
  <c r="R228" i="1" s="1"/>
  <c r="J231" i="1"/>
  <c r="L231" i="1" s="1"/>
  <c r="M231" i="1" s="1"/>
  <c r="E234" i="1"/>
  <c r="G234" i="1" s="1"/>
  <c r="H234" i="1" s="1"/>
  <c r="O236" i="1"/>
  <c r="Q236" i="1" s="1"/>
  <c r="R236" i="1" s="1"/>
  <c r="J239" i="1"/>
  <c r="L239" i="1" s="1"/>
  <c r="M239" i="1" s="1"/>
  <c r="E242" i="1"/>
  <c r="G242" i="1" s="1"/>
  <c r="H242" i="1" s="1"/>
  <c r="O244" i="1"/>
  <c r="Q244" i="1" s="1"/>
  <c r="R244" i="1" s="1"/>
  <c r="J247" i="1"/>
  <c r="L247" i="1" s="1"/>
  <c r="M247" i="1" s="1"/>
  <c r="E250" i="1"/>
  <c r="G250" i="1" s="1"/>
  <c r="H250" i="1" s="1"/>
  <c r="O252" i="1"/>
  <c r="Q252" i="1" s="1"/>
  <c r="R252" i="1" s="1"/>
  <c r="J255" i="1"/>
  <c r="L255" i="1" s="1"/>
  <c r="M255" i="1" s="1"/>
  <c r="E258" i="1"/>
  <c r="G258" i="1" s="1"/>
  <c r="H258" i="1" s="1"/>
  <c r="O260" i="1"/>
  <c r="Q260" i="1" s="1"/>
  <c r="R260" i="1" s="1"/>
  <c r="J263" i="1"/>
  <c r="L263" i="1" s="1"/>
  <c r="M263" i="1" s="1"/>
  <c r="E266" i="1"/>
  <c r="G266" i="1" s="1"/>
  <c r="H266" i="1" s="1"/>
  <c r="O268" i="1"/>
  <c r="Q268" i="1" s="1"/>
  <c r="R268" i="1" s="1"/>
  <c r="J271" i="1"/>
  <c r="L271" i="1" s="1"/>
  <c r="M271" i="1" s="1"/>
  <c r="E274" i="1"/>
  <c r="G274" i="1" s="1"/>
  <c r="H274" i="1" s="1"/>
  <c r="O276" i="1"/>
  <c r="Q276" i="1" s="1"/>
  <c r="R276" i="1" s="1"/>
  <c r="J279" i="1"/>
  <c r="L279" i="1" s="1"/>
  <c r="M279" i="1" s="1"/>
  <c r="E282" i="1"/>
  <c r="G282" i="1" s="1"/>
  <c r="H282" i="1" s="1"/>
  <c r="O284" i="1"/>
  <c r="Q284" i="1" s="1"/>
  <c r="R284" i="1" s="1"/>
  <c r="J287" i="1"/>
  <c r="L287" i="1" s="1"/>
  <c r="M287" i="1" s="1"/>
  <c r="E290" i="1"/>
  <c r="G290" i="1" s="1"/>
  <c r="H290" i="1" s="1"/>
  <c r="O292" i="1"/>
  <c r="Q292" i="1" s="1"/>
  <c r="R292" i="1" s="1"/>
  <c r="J295" i="1"/>
  <c r="L295" i="1" s="1"/>
  <c r="M295" i="1" s="1"/>
  <c r="E298" i="1"/>
  <c r="G298" i="1" s="1"/>
  <c r="H298" i="1" s="1"/>
  <c r="O300" i="1"/>
  <c r="Q300" i="1" s="1"/>
  <c r="R300" i="1" s="1"/>
  <c r="J303" i="1"/>
  <c r="L303" i="1" s="1"/>
  <c r="M303" i="1" s="1"/>
  <c r="E306" i="1"/>
  <c r="G306" i="1" s="1"/>
  <c r="H306" i="1" s="1"/>
  <c r="O308" i="1"/>
  <c r="Q308" i="1" s="1"/>
  <c r="R308" i="1" s="1"/>
  <c r="J311" i="1"/>
  <c r="L311" i="1" s="1"/>
  <c r="M311" i="1" s="1"/>
  <c r="E314" i="1"/>
  <c r="G314" i="1" s="1"/>
  <c r="H314" i="1" s="1"/>
  <c r="O316" i="1"/>
  <c r="Q316" i="1" s="1"/>
  <c r="R316" i="1" s="1"/>
  <c r="J319" i="1"/>
  <c r="L319" i="1" s="1"/>
  <c r="M319" i="1" s="1"/>
  <c r="E322" i="1"/>
  <c r="G322" i="1" s="1"/>
  <c r="H322" i="1" s="1"/>
  <c r="O324" i="1"/>
  <c r="Q324" i="1" s="1"/>
  <c r="R324" i="1" s="1"/>
  <c r="J327" i="1"/>
  <c r="L327" i="1" s="1"/>
  <c r="M327" i="1" s="1"/>
  <c r="E330" i="1"/>
  <c r="G330" i="1" s="1"/>
  <c r="H330" i="1" s="1"/>
  <c r="O332" i="1"/>
  <c r="Q332" i="1" s="1"/>
  <c r="R332" i="1" s="1"/>
  <c r="J335" i="1"/>
  <c r="L335" i="1" s="1"/>
  <c r="M335" i="1" s="1"/>
  <c r="E338" i="1"/>
  <c r="G338" i="1" s="1"/>
  <c r="H338" i="1" s="1"/>
  <c r="O340" i="1"/>
  <c r="Q340" i="1" s="1"/>
  <c r="R340" i="1" s="1"/>
  <c r="J343" i="1"/>
  <c r="L343" i="1" s="1"/>
  <c r="M343" i="1" s="1"/>
  <c r="E346" i="1"/>
  <c r="G346" i="1" s="1"/>
  <c r="H346" i="1" s="1"/>
  <c r="O348" i="1"/>
  <c r="Q348" i="1" s="1"/>
  <c r="R348" i="1" s="1"/>
  <c r="J351" i="1"/>
  <c r="L351" i="1" s="1"/>
  <c r="M351" i="1" s="1"/>
  <c r="E354" i="1"/>
  <c r="G354" i="1" s="1"/>
  <c r="H354" i="1" s="1"/>
  <c r="O356" i="1"/>
  <c r="Q356" i="1" s="1"/>
  <c r="R356" i="1" s="1"/>
  <c r="J359" i="1"/>
  <c r="L359" i="1" s="1"/>
  <c r="M359" i="1" s="1"/>
  <c r="E362" i="1"/>
  <c r="G362" i="1" s="1"/>
  <c r="H362" i="1" s="1"/>
  <c r="O364" i="1"/>
  <c r="Q364" i="1" s="1"/>
  <c r="R364" i="1" s="1"/>
  <c r="J367" i="1"/>
  <c r="L367" i="1" s="1"/>
  <c r="M367" i="1" s="1"/>
  <c r="E370" i="1"/>
  <c r="G370" i="1" s="1"/>
  <c r="H370" i="1" s="1"/>
  <c r="O372" i="1"/>
  <c r="Q372" i="1" s="1"/>
  <c r="R372" i="1" s="1"/>
  <c r="J375" i="1"/>
  <c r="L375" i="1" s="1"/>
  <c r="M375" i="1" s="1"/>
  <c r="E378" i="1"/>
  <c r="G378" i="1" s="1"/>
  <c r="H378" i="1" s="1"/>
  <c r="O380" i="1"/>
  <c r="Q380" i="1" s="1"/>
  <c r="R380" i="1" s="1"/>
  <c r="J383" i="1"/>
  <c r="L383" i="1" s="1"/>
  <c r="M383" i="1" s="1"/>
  <c r="E386" i="1"/>
  <c r="G386" i="1" s="1"/>
  <c r="H386" i="1" s="1"/>
  <c r="O388" i="1"/>
  <c r="Q388" i="1" s="1"/>
  <c r="R388" i="1" s="1"/>
  <c r="J390" i="1"/>
  <c r="L390" i="1" s="1"/>
  <c r="M390" i="1" s="1"/>
  <c r="F391" i="1"/>
  <c r="O391" i="1"/>
  <c r="Q391" i="1" s="1"/>
  <c r="R391" i="1" s="1"/>
  <c r="K392" i="1"/>
  <c r="E393" i="1"/>
  <c r="G393" i="1" s="1"/>
  <c r="H393" i="1" s="1"/>
  <c r="P393" i="1"/>
  <c r="J394" i="1"/>
  <c r="L394" i="1" s="1"/>
  <c r="M394" i="1" s="1"/>
  <c r="F395" i="1"/>
  <c r="O395" i="1"/>
  <c r="Q395" i="1" s="1"/>
  <c r="R395" i="1" s="1"/>
  <c r="K396" i="1"/>
  <c r="E397" i="1"/>
  <c r="G397" i="1" s="1"/>
  <c r="H397" i="1" s="1"/>
  <c r="P397" i="1"/>
  <c r="P403" i="1"/>
  <c r="O403" i="1"/>
  <c r="Q403" i="1" s="1"/>
  <c r="R403" i="1" s="1"/>
  <c r="K406" i="1"/>
  <c r="J406" i="1"/>
  <c r="L406" i="1" s="1"/>
  <c r="M406" i="1" s="1"/>
  <c r="E412" i="1"/>
  <c r="G412" i="1" s="1"/>
  <c r="H412" i="1" s="1"/>
  <c r="P413" i="1"/>
  <c r="P427" i="1"/>
  <c r="O427" i="1"/>
  <c r="Q427" i="1" s="1"/>
  <c r="R427" i="1" s="1"/>
  <c r="O430" i="1"/>
  <c r="Q430" i="1" s="1"/>
  <c r="R430" i="1" s="1"/>
  <c r="K438" i="1"/>
  <c r="J438" i="1"/>
  <c r="L438" i="1" s="1"/>
  <c r="M438" i="1" s="1"/>
  <c r="J441" i="1"/>
  <c r="L441" i="1" s="1"/>
  <c r="M441" i="1" s="1"/>
  <c r="E444" i="1"/>
  <c r="G444" i="1" s="1"/>
  <c r="H444" i="1" s="1"/>
  <c r="F467" i="1"/>
  <c r="E467" i="1"/>
  <c r="G467" i="1" s="1"/>
  <c r="H467" i="1" s="1"/>
  <c r="K488" i="1"/>
  <c r="J488" i="1"/>
  <c r="L488" i="1" s="1"/>
  <c r="M488" i="1" s="1"/>
  <c r="O398" i="1"/>
  <c r="Q398" i="1" s="1"/>
  <c r="R398" i="1" s="1"/>
  <c r="J409" i="1"/>
  <c r="L409" i="1" s="1"/>
  <c r="M409" i="1" s="1"/>
  <c r="F411" i="1"/>
  <c r="F425" i="1"/>
  <c r="E425" i="1"/>
  <c r="G425" i="1" s="1"/>
  <c r="H425" i="1" s="1"/>
  <c r="P429" i="1"/>
  <c r="K440" i="1"/>
  <c r="F443" i="1"/>
  <c r="F449" i="1"/>
  <c r="E449" i="1"/>
  <c r="G449" i="1" s="1"/>
  <c r="H449" i="1" s="1"/>
  <c r="F457" i="1"/>
  <c r="E457" i="1"/>
  <c r="G457" i="1" s="1"/>
  <c r="H457" i="1" s="1"/>
  <c r="F475" i="1"/>
  <c r="E475" i="1"/>
  <c r="G475" i="1" s="1"/>
  <c r="H475" i="1" s="1"/>
  <c r="K422" i="1"/>
  <c r="J422" i="1"/>
  <c r="L422" i="1" s="1"/>
  <c r="M422" i="1" s="1"/>
  <c r="P435" i="1"/>
  <c r="O435" i="1"/>
  <c r="Q435" i="1" s="1"/>
  <c r="R435" i="1" s="1"/>
  <c r="P461" i="1"/>
  <c r="O461" i="1"/>
  <c r="Q461" i="1" s="1"/>
  <c r="R461" i="1" s="1"/>
  <c r="F483" i="1"/>
  <c r="E483" i="1"/>
  <c r="G483" i="1" s="1"/>
  <c r="H483" i="1" s="1"/>
  <c r="K559" i="1"/>
  <c r="J559" i="1"/>
  <c r="L559" i="1" s="1"/>
  <c r="M559" i="1" s="1"/>
  <c r="P588" i="1"/>
  <c r="O588" i="1"/>
  <c r="Q588" i="1" s="1"/>
  <c r="R588" i="1" s="1"/>
  <c r="F594" i="1"/>
  <c r="E594" i="1"/>
  <c r="G594" i="1" s="1"/>
  <c r="H594" i="1" s="1"/>
  <c r="F403" i="1"/>
  <c r="E404" i="1"/>
  <c r="G404" i="1" s="1"/>
  <c r="H404" i="1" s="1"/>
  <c r="P405" i="1"/>
  <c r="P419" i="1"/>
  <c r="O419" i="1"/>
  <c r="Q419" i="1" s="1"/>
  <c r="R419" i="1" s="1"/>
  <c r="J425" i="1"/>
  <c r="L425" i="1" s="1"/>
  <c r="M425" i="1" s="1"/>
  <c r="F427" i="1"/>
  <c r="P437" i="1"/>
  <c r="K454" i="1"/>
  <c r="J454" i="1"/>
  <c r="L454" i="1" s="1"/>
  <c r="M454" i="1" s="1"/>
  <c r="P469" i="1"/>
  <c r="O469" i="1"/>
  <c r="Q469" i="1" s="1"/>
  <c r="R469" i="1" s="1"/>
  <c r="K511" i="1"/>
  <c r="J511" i="1"/>
  <c r="L511" i="1" s="1"/>
  <c r="M511" i="1" s="1"/>
  <c r="F513" i="1"/>
  <c r="E513" i="1"/>
  <c r="G513" i="1" s="1"/>
  <c r="H513" i="1" s="1"/>
  <c r="P523" i="1"/>
  <c r="O523" i="1"/>
  <c r="Q523" i="1" s="1"/>
  <c r="R523" i="1" s="1"/>
  <c r="F537" i="1"/>
  <c r="E537" i="1"/>
  <c r="G537" i="1" s="1"/>
  <c r="H537" i="1" s="1"/>
  <c r="K583" i="1"/>
  <c r="J583" i="1"/>
  <c r="L583" i="1" s="1"/>
  <c r="M583" i="1" s="1"/>
  <c r="F602" i="1"/>
  <c r="E602" i="1"/>
  <c r="G602" i="1" s="1"/>
  <c r="H602" i="1" s="1"/>
  <c r="F613" i="1"/>
  <c r="E613" i="1"/>
  <c r="G613" i="1" s="1"/>
  <c r="H613" i="1" s="1"/>
  <c r="K510" i="1"/>
  <c r="J510" i="1"/>
  <c r="L510" i="1" s="1"/>
  <c r="M510" i="1" s="1"/>
  <c r="K534" i="1"/>
  <c r="J534" i="1"/>
  <c r="L534" i="1" s="1"/>
  <c r="M534" i="1" s="1"/>
  <c r="F553" i="1"/>
  <c r="E553" i="1"/>
  <c r="G553" i="1" s="1"/>
  <c r="H553" i="1" s="1"/>
  <c r="K558" i="1"/>
  <c r="J558" i="1"/>
  <c r="L558" i="1" s="1"/>
  <c r="M558" i="1" s="1"/>
  <c r="P563" i="1"/>
  <c r="O563" i="1"/>
  <c r="Q563" i="1" s="1"/>
  <c r="R563" i="1" s="1"/>
  <c r="K616" i="1"/>
  <c r="J616" i="1"/>
  <c r="L616" i="1" s="1"/>
  <c r="M616" i="1" s="1"/>
  <c r="K825" i="1"/>
  <c r="J825" i="1"/>
  <c r="L825" i="1" s="1"/>
  <c r="M825" i="1" s="1"/>
  <c r="O459" i="1"/>
  <c r="Q459" i="1" s="1"/>
  <c r="R459" i="1" s="1"/>
  <c r="J462" i="1"/>
  <c r="L462" i="1" s="1"/>
  <c r="M462" i="1" s="1"/>
  <c r="E465" i="1"/>
  <c r="G465" i="1" s="1"/>
  <c r="H465" i="1" s="1"/>
  <c r="O467" i="1"/>
  <c r="Q467" i="1" s="1"/>
  <c r="R467" i="1" s="1"/>
  <c r="J470" i="1"/>
  <c r="L470" i="1" s="1"/>
  <c r="M470" i="1" s="1"/>
  <c r="E473" i="1"/>
  <c r="G473" i="1" s="1"/>
  <c r="H473" i="1" s="1"/>
  <c r="O475" i="1"/>
  <c r="Q475" i="1" s="1"/>
  <c r="R475" i="1" s="1"/>
  <c r="J478" i="1"/>
  <c r="L478" i="1" s="1"/>
  <c r="M478" i="1" s="1"/>
  <c r="E481" i="1"/>
  <c r="G481" i="1" s="1"/>
  <c r="H481" i="1" s="1"/>
  <c r="O483" i="1"/>
  <c r="Q483" i="1" s="1"/>
  <c r="R483" i="1" s="1"/>
  <c r="J486" i="1"/>
  <c r="L486" i="1" s="1"/>
  <c r="M486" i="1" s="1"/>
  <c r="E489" i="1"/>
  <c r="G489" i="1" s="1"/>
  <c r="H489" i="1" s="1"/>
  <c r="K492" i="1"/>
  <c r="E493" i="1"/>
  <c r="G493" i="1" s="1"/>
  <c r="H493" i="1" s="1"/>
  <c r="J495" i="1"/>
  <c r="L495" i="1" s="1"/>
  <c r="M495" i="1" s="1"/>
  <c r="E506" i="1"/>
  <c r="G506" i="1" s="1"/>
  <c r="H506" i="1" s="1"/>
  <c r="P507" i="1"/>
  <c r="O507" i="1"/>
  <c r="Q507" i="1" s="1"/>
  <c r="R507" i="1" s="1"/>
  <c r="J519" i="1"/>
  <c r="L519" i="1" s="1"/>
  <c r="M519" i="1" s="1"/>
  <c r="F521" i="1"/>
  <c r="E521" i="1"/>
  <c r="G521" i="1" s="1"/>
  <c r="H521" i="1" s="1"/>
  <c r="E530" i="1"/>
  <c r="G530" i="1" s="1"/>
  <c r="H530" i="1" s="1"/>
  <c r="P531" i="1"/>
  <c r="O531" i="1"/>
  <c r="Q531" i="1" s="1"/>
  <c r="R531" i="1" s="1"/>
  <c r="J551" i="1"/>
  <c r="L551" i="1" s="1"/>
  <c r="M551" i="1" s="1"/>
  <c r="F569" i="1"/>
  <c r="E569" i="1"/>
  <c r="G569" i="1" s="1"/>
  <c r="H569" i="1" s="1"/>
  <c r="K574" i="1"/>
  <c r="J574" i="1"/>
  <c r="L574" i="1" s="1"/>
  <c r="M574" i="1" s="1"/>
  <c r="F586" i="1"/>
  <c r="E586" i="1"/>
  <c r="G586" i="1" s="1"/>
  <c r="H586" i="1" s="1"/>
  <c r="P596" i="1"/>
  <c r="O596" i="1"/>
  <c r="Q596" i="1" s="1"/>
  <c r="R596" i="1" s="1"/>
  <c r="E400" i="1"/>
  <c r="G400" i="1" s="1"/>
  <c r="H400" i="1" s="1"/>
  <c r="O402" i="1"/>
  <c r="Q402" i="1" s="1"/>
  <c r="R402" i="1" s="1"/>
  <c r="J405" i="1"/>
  <c r="L405" i="1" s="1"/>
  <c r="M405" i="1" s="1"/>
  <c r="E408" i="1"/>
  <c r="G408" i="1" s="1"/>
  <c r="H408" i="1" s="1"/>
  <c r="O410" i="1"/>
  <c r="Q410" i="1" s="1"/>
  <c r="R410" i="1" s="1"/>
  <c r="J413" i="1"/>
  <c r="L413" i="1" s="1"/>
  <c r="M413" i="1" s="1"/>
  <c r="E416" i="1"/>
  <c r="G416" i="1" s="1"/>
  <c r="H416" i="1" s="1"/>
  <c r="O418" i="1"/>
  <c r="Q418" i="1" s="1"/>
  <c r="R418" i="1" s="1"/>
  <c r="J421" i="1"/>
  <c r="L421" i="1" s="1"/>
  <c r="M421" i="1" s="1"/>
  <c r="E424" i="1"/>
  <c r="G424" i="1" s="1"/>
  <c r="H424" i="1" s="1"/>
  <c r="O426" i="1"/>
  <c r="Q426" i="1" s="1"/>
  <c r="R426" i="1" s="1"/>
  <c r="J429" i="1"/>
  <c r="L429" i="1" s="1"/>
  <c r="M429" i="1" s="1"/>
  <c r="E432" i="1"/>
  <c r="G432" i="1" s="1"/>
  <c r="H432" i="1" s="1"/>
  <c r="O434" i="1"/>
  <c r="Q434" i="1" s="1"/>
  <c r="R434" i="1" s="1"/>
  <c r="J437" i="1"/>
  <c r="L437" i="1" s="1"/>
  <c r="M437" i="1" s="1"/>
  <c r="E440" i="1"/>
  <c r="G440" i="1" s="1"/>
  <c r="H440" i="1" s="1"/>
  <c r="J445" i="1"/>
  <c r="L445" i="1" s="1"/>
  <c r="M445" i="1" s="1"/>
  <c r="E448" i="1"/>
  <c r="G448" i="1" s="1"/>
  <c r="H448" i="1" s="1"/>
  <c r="O450" i="1"/>
  <c r="Q450" i="1" s="1"/>
  <c r="R450" i="1" s="1"/>
  <c r="F505" i="1"/>
  <c r="E505" i="1"/>
  <c r="G505" i="1" s="1"/>
  <c r="H505" i="1" s="1"/>
  <c r="K550" i="1"/>
  <c r="J550" i="1"/>
  <c r="L550" i="1" s="1"/>
  <c r="M550" i="1" s="1"/>
  <c r="P604" i="1"/>
  <c r="O604" i="1"/>
  <c r="Q604" i="1" s="1"/>
  <c r="R604" i="1" s="1"/>
  <c r="K671" i="1"/>
  <c r="J671" i="1"/>
  <c r="L671" i="1" s="1"/>
  <c r="M671" i="1" s="1"/>
  <c r="F497" i="1"/>
  <c r="E497" i="1"/>
  <c r="G497" i="1" s="1"/>
  <c r="H497" i="1" s="1"/>
  <c r="O500" i="1"/>
  <c r="Q500" i="1" s="1"/>
  <c r="R500" i="1" s="1"/>
  <c r="K502" i="1"/>
  <c r="J502" i="1"/>
  <c r="L502" i="1" s="1"/>
  <c r="M502" i="1" s="1"/>
  <c r="O516" i="1"/>
  <c r="Q516" i="1" s="1"/>
  <c r="R516" i="1" s="1"/>
  <c r="K518" i="1"/>
  <c r="J518" i="1"/>
  <c r="L518" i="1" s="1"/>
  <c r="M518" i="1" s="1"/>
  <c r="J527" i="1"/>
  <c r="L527" i="1" s="1"/>
  <c r="M527" i="1" s="1"/>
  <c r="F529" i="1"/>
  <c r="E529" i="1"/>
  <c r="G529" i="1" s="1"/>
  <c r="H529" i="1" s="1"/>
  <c r="E546" i="1"/>
  <c r="G546" i="1" s="1"/>
  <c r="H546" i="1" s="1"/>
  <c r="P547" i="1"/>
  <c r="O547" i="1"/>
  <c r="Q547" i="1" s="1"/>
  <c r="R547" i="1" s="1"/>
  <c r="O556" i="1"/>
  <c r="Q556" i="1" s="1"/>
  <c r="R556" i="1" s="1"/>
  <c r="E562" i="1"/>
  <c r="G562" i="1" s="1"/>
  <c r="H562" i="1" s="1"/>
  <c r="F578" i="1"/>
  <c r="E578" i="1"/>
  <c r="G578" i="1" s="1"/>
  <c r="H578" i="1" s="1"/>
  <c r="K591" i="1"/>
  <c r="J591" i="1"/>
  <c r="L591" i="1" s="1"/>
  <c r="M591" i="1" s="1"/>
  <c r="F618" i="1"/>
  <c r="E618" i="1"/>
  <c r="G618" i="1" s="1"/>
  <c r="H618" i="1" s="1"/>
  <c r="P625" i="1"/>
  <c r="O625" i="1"/>
  <c r="Q625" i="1" s="1"/>
  <c r="R625" i="1" s="1"/>
  <c r="P636" i="1"/>
  <c r="O636" i="1"/>
  <c r="Q636" i="1" s="1"/>
  <c r="R636" i="1" s="1"/>
  <c r="P499" i="1"/>
  <c r="O499" i="1"/>
  <c r="Q499" i="1" s="1"/>
  <c r="R499" i="1" s="1"/>
  <c r="F545" i="1"/>
  <c r="E545" i="1"/>
  <c r="G545" i="1" s="1"/>
  <c r="H545" i="1" s="1"/>
  <c r="P555" i="1"/>
  <c r="O555" i="1"/>
  <c r="Q555" i="1" s="1"/>
  <c r="R555" i="1" s="1"/>
  <c r="F561" i="1"/>
  <c r="E561" i="1"/>
  <c r="G561" i="1" s="1"/>
  <c r="H561" i="1" s="1"/>
  <c r="K599" i="1"/>
  <c r="J599" i="1"/>
  <c r="L599" i="1" s="1"/>
  <c r="M599" i="1" s="1"/>
  <c r="F706" i="1"/>
  <c r="E706" i="1"/>
  <c r="G706" i="1" s="1"/>
  <c r="H706" i="1" s="1"/>
  <c r="F495" i="1"/>
  <c r="E514" i="1"/>
  <c r="G514" i="1" s="1"/>
  <c r="H514" i="1" s="1"/>
  <c r="P515" i="1"/>
  <c r="O515" i="1"/>
  <c r="Q515" i="1" s="1"/>
  <c r="R515" i="1" s="1"/>
  <c r="O524" i="1"/>
  <c r="Q524" i="1" s="1"/>
  <c r="R524" i="1" s="1"/>
  <c r="K526" i="1"/>
  <c r="J526" i="1"/>
  <c r="L526" i="1" s="1"/>
  <c r="M526" i="1" s="1"/>
  <c r="O540" i="1"/>
  <c r="Q540" i="1" s="1"/>
  <c r="R540" i="1" s="1"/>
  <c r="K542" i="1"/>
  <c r="J542" i="1"/>
  <c r="L542" i="1" s="1"/>
  <c r="M542" i="1" s="1"/>
  <c r="K566" i="1"/>
  <c r="J566" i="1"/>
  <c r="L566" i="1" s="1"/>
  <c r="M566" i="1" s="1"/>
  <c r="P571" i="1"/>
  <c r="O571" i="1"/>
  <c r="Q571" i="1" s="1"/>
  <c r="R571" i="1" s="1"/>
  <c r="F577" i="1"/>
  <c r="E577" i="1"/>
  <c r="G577" i="1" s="1"/>
  <c r="H577" i="1" s="1"/>
  <c r="P580" i="1"/>
  <c r="O580" i="1"/>
  <c r="Q580" i="1" s="1"/>
  <c r="R580" i="1" s="1"/>
  <c r="K655" i="1"/>
  <c r="J655" i="1"/>
  <c r="L655" i="1" s="1"/>
  <c r="M655" i="1" s="1"/>
  <c r="P620" i="1"/>
  <c r="O620" i="1"/>
  <c r="Q620" i="1" s="1"/>
  <c r="R620" i="1" s="1"/>
  <c r="K628" i="1"/>
  <c r="J628" i="1"/>
  <c r="L628" i="1" s="1"/>
  <c r="M628" i="1" s="1"/>
  <c r="P633" i="1"/>
  <c r="O633" i="1"/>
  <c r="Q633" i="1" s="1"/>
  <c r="R633" i="1" s="1"/>
  <c r="P641" i="1"/>
  <c r="O641" i="1"/>
  <c r="Q641" i="1" s="1"/>
  <c r="R641" i="1" s="1"/>
  <c r="F658" i="1"/>
  <c r="E658" i="1"/>
  <c r="G658" i="1" s="1"/>
  <c r="H658" i="1" s="1"/>
  <c r="F674" i="1"/>
  <c r="E674" i="1"/>
  <c r="G674" i="1" s="1"/>
  <c r="H674" i="1" s="1"/>
  <c r="P708" i="1"/>
  <c r="O708" i="1"/>
  <c r="Q708" i="1" s="1"/>
  <c r="R708" i="1" s="1"/>
  <c r="P851" i="1"/>
  <c r="O851" i="1"/>
  <c r="Q851" i="1" s="1"/>
  <c r="R851" i="1" s="1"/>
  <c r="K888" i="1"/>
  <c r="J888" i="1"/>
  <c r="L888" i="1" s="1"/>
  <c r="M888" i="1" s="1"/>
  <c r="K623" i="1"/>
  <c r="J623" i="1"/>
  <c r="L623" i="1" s="1"/>
  <c r="M623" i="1" s="1"/>
  <c r="F631" i="1"/>
  <c r="E631" i="1"/>
  <c r="G631" i="1" s="1"/>
  <c r="H631" i="1" s="1"/>
  <c r="F634" i="1"/>
  <c r="E634" i="1"/>
  <c r="G634" i="1" s="1"/>
  <c r="H634" i="1" s="1"/>
  <c r="F642" i="1"/>
  <c r="E642" i="1"/>
  <c r="G642" i="1" s="1"/>
  <c r="H642" i="1" s="1"/>
  <c r="P660" i="1"/>
  <c r="O660" i="1"/>
  <c r="Q660" i="1" s="1"/>
  <c r="R660" i="1" s="1"/>
  <c r="P676" i="1"/>
  <c r="O676" i="1"/>
  <c r="Q676" i="1" s="1"/>
  <c r="R676" i="1" s="1"/>
  <c r="K687" i="1"/>
  <c r="J687" i="1"/>
  <c r="L687" i="1" s="1"/>
  <c r="M687" i="1" s="1"/>
  <c r="K711" i="1"/>
  <c r="J711" i="1"/>
  <c r="L711" i="1" s="1"/>
  <c r="M711" i="1" s="1"/>
  <c r="F736" i="1"/>
  <c r="E736" i="1"/>
  <c r="G736" i="1" s="1"/>
  <c r="H736" i="1" s="1"/>
  <c r="F915" i="1"/>
  <c r="E915" i="1"/>
  <c r="G915" i="1" s="1"/>
  <c r="H915" i="1" s="1"/>
  <c r="F927" i="1"/>
  <c r="E927" i="1"/>
  <c r="G927" i="1" s="1"/>
  <c r="H927" i="1" s="1"/>
  <c r="F626" i="1"/>
  <c r="E626" i="1"/>
  <c r="G626" i="1" s="1"/>
  <c r="H626" i="1" s="1"/>
  <c r="K647" i="1"/>
  <c r="J647" i="1"/>
  <c r="L647" i="1" s="1"/>
  <c r="M647" i="1" s="1"/>
  <c r="K663" i="1"/>
  <c r="J663" i="1"/>
  <c r="L663" i="1" s="1"/>
  <c r="M663" i="1" s="1"/>
  <c r="K679" i="1"/>
  <c r="J679" i="1"/>
  <c r="L679" i="1" s="1"/>
  <c r="M679" i="1" s="1"/>
  <c r="F714" i="1"/>
  <c r="E714" i="1"/>
  <c r="G714" i="1" s="1"/>
  <c r="H714" i="1" s="1"/>
  <c r="O497" i="1"/>
  <c r="Q497" i="1" s="1"/>
  <c r="R497" i="1" s="1"/>
  <c r="J500" i="1"/>
  <c r="L500" i="1" s="1"/>
  <c r="M500" i="1" s="1"/>
  <c r="E503" i="1"/>
  <c r="G503" i="1" s="1"/>
  <c r="H503" i="1" s="1"/>
  <c r="O505" i="1"/>
  <c r="Q505" i="1" s="1"/>
  <c r="R505" i="1" s="1"/>
  <c r="J508" i="1"/>
  <c r="L508" i="1" s="1"/>
  <c r="M508" i="1" s="1"/>
  <c r="E511" i="1"/>
  <c r="G511" i="1" s="1"/>
  <c r="H511" i="1" s="1"/>
  <c r="O513" i="1"/>
  <c r="Q513" i="1" s="1"/>
  <c r="R513" i="1" s="1"/>
  <c r="J516" i="1"/>
  <c r="L516" i="1" s="1"/>
  <c r="M516" i="1" s="1"/>
  <c r="E519" i="1"/>
  <c r="G519" i="1" s="1"/>
  <c r="H519" i="1" s="1"/>
  <c r="O521" i="1"/>
  <c r="Q521" i="1" s="1"/>
  <c r="R521" i="1" s="1"/>
  <c r="J524" i="1"/>
  <c r="L524" i="1" s="1"/>
  <c r="M524" i="1" s="1"/>
  <c r="E527" i="1"/>
  <c r="G527" i="1" s="1"/>
  <c r="H527" i="1" s="1"/>
  <c r="O529" i="1"/>
  <c r="Q529" i="1" s="1"/>
  <c r="R529" i="1" s="1"/>
  <c r="J532" i="1"/>
  <c r="L532" i="1" s="1"/>
  <c r="M532" i="1" s="1"/>
  <c r="E535" i="1"/>
  <c r="G535" i="1" s="1"/>
  <c r="H535" i="1" s="1"/>
  <c r="O537" i="1"/>
  <c r="Q537" i="1" s="1"/>
  <c r="R537" i="1" s="1"/>
  <c r="J540" i="1"/>
  <c r="L540" i="1" s="1"/>
  <c r="M540" i="1" s="1"/>
  <c r="E543" i="1"/>
  <c r="G543" i="1" s="1"/>
  <c r="H543" i="1" s="1"/>
  <c r="O545" i="1"/>
  <c r="Q545" i="1" s="1"/>
  <c r="R545" i="1" s="1"/>
  <c r="J548" i="1"/>
  <c r="L548" i="1" s="1"/>
  <c r="M548" i="1" s="1"/>
  <c r="E551" i="1"/>
  <c r="G551" i="1" s="1"/>
  <c r="H551" i="1" s="1"/>
  <c r="O553" i="1"/>
  <c r="Q553" i="1" s="1"/>
  <c r="R553" i="1" s="1"/>
  <c r="J556" i="1"/>
  <c r="L556" i="1" s="1"/>
  <c r="M556" i="1" s="1"/>
  <c r="E559" i="1"/>
  <c r="G559" i="1" s="1"/>
  <c r="H559" i="1" s="1"/>
  <c r="O561" i="1"/>
  <c r="Q561" i="1" s="1"/>
  <c r="R561" i="1" s="1"/>
  <c r="J564" i="1"/>
  <c r="L564" i="1" s="1"/>
  <c r="M564" i="1" s="1"/>
  <c r="E567" i="1"/>
  <c r="G567" i="1" s="1"/>
  <c r="H567" i="1" s="1"/>
  <c r="O569" i="1"/>
  <c r="Q569" i="1" s="1"/>
  <c r="R569" i="1" s="1"/>
  <c r="J572" i="1"/>
  <c r="L572" i="1" s="1"/>
  <c r="M572" i="1" s="1"/>
  <c r="E575" i="1"/>
  <c r="G575" i="1" s="1"/>
  <c r="H575" i="1" s="1"/>
  <c r="O577" i="1"/>
  <c r="Q577" i="1" s="1"/>
  <c r="R577" i="1" s="1"/>
  <c r="J580" i="1"/>
  <c r="L580" i="1" s="1"/>
  <c r="M580" i="1" s="1"/>
  <c r="E583" i="1"/>
  <c r="G583" i="1" s="1"/>
  <c r="H583" i="1" s="1"/>
  <c r="O585" i="1"/>
  <c r="Q585" i="1" s="1"/>
  <c r="R585" i="1" s="1"/>
  <c r="J588" i="1"/>
  <c r="L588" i="1" s="1"/>
  <c r="M588" i="1" s="1"/>
  <c r="E591" i="1"/>
  <c r="G591" i="1" s="1"/>
  <c r="H591" i="1" s="1"/>
  <c r="O593" i="1"/>
  <c r="Q593" i="1" s="1"/>
  <c r="R593" i="1" s="1"/>
  <c r="J596" i="1"/>
  <c r="L596" i="1" s="1"/>
  <c r="M596" i="1" s="1"/>
  <c r="E599" i="1"/>
  <c r="G599" i="1" s="1"/>
  <c r="H599" i="1" s="1"/>
  <c r="O601" i="1"/>
  <c r="Q601" i="1" s="1"/>
  <c r="R601" i="1" s="1"/>
  <c r="J604" i="1"/>
  <c r="L604" i="1" s="1"/>
  <c r="M604" i="1" s="1"/>
  <c r="J608" i="1"/>
  <c r="L608" i="1" s="1"/>
  <c r="M608" i="1" s="1"/>
  <c r="O610" i="1"/>
  <c r="Q610" i="1" s="1"/>
  <c r="R610" i="1" s="1"/>
  <c r="F615" i="1"/>
  <c r="E615" i="1"/>
  <c r="G615" i="1" s="1"/>
  <c r="H615" i="1" s="1"/>
  <c r="E620" i="1"/>
  <c r="G620" i="1" s="1"/>
  <c r="H620" i="1" s="1"/>
  <c r="J624" i="1"/>
  <c r="L624" i="1" s="1"/>
  <c r="M624" i="1" s="1"/>
  <c r="P628" i="1"/>
  <c r="O628" i="1"/>
  <c r="Q628" i="1" s="1"/>
  <c r="R628" i="1" s="1"/>
  <c r="K631" i="1"/>
  <c r="J631" i="1"/>
  <c r="L631" i="1" s="1"/>
  <c r="M631" i="1" s="1"/>
  <c r="F639" i="1"/>
  <c r="E639" i="1"/>
  <c r="G639" i="1" s="1"/>
  <c r="H639" i="1" s="1"/>
  <c r="F650" i="1"/>
  <c r="E650" i="1"/>
  <c r="G650" i="1" s="1"/>
  <c r="H650" i="1" s="1"/>
  <c r="F666" i="1"/>
  <c r="E666" i="1"/>
  <c r="G666" i="1" s="1"/>
  <c r="H666" i="1" s="1"/>
  <c r="K695" i="1"/>
  <c r="J695" i="1"/>
  <c r="L695" i="1" s="1"/>
  <c r="M695" i="1" s="1"/>
  <c r="P716" i="1"/>
  <c r="O716" i="1"/>
  <c r="Q716" i="1" s="1"/>
  <c r="R716" i="1" s="1"/>
  <c r="P728" i="1"/>
  <c r="O728" i="1"/>
  <c r="Q728" i="1" s="1"/>
  <c r="R728" i="1" s="1"/>
  <c r="F876" i="1"/>
  <c r="E876" i="1"/>
  <c r="G876" i="1" s="1"/>
  <c r="H876" i="1" s="1"/>
  <c r="J555" i="1"/>
  <c r="L555" i="1" s="1"/>
  <c r="M555" i="1" s="1"/>
  <c r="E558" i="1"/>
  <c r="G558" i="1" s="1"/>
  <c r="H558" i="1" s="1"/>
  <c r="O560" i="1"/>
  <c r="Q560" i="1" s="1"/>
  <c r="R560" i="1" s="1"/>
  <c r="J563" i="1"/>
  <c r="L563" i="1" s="1"/>
  <c r="M563" i="1" s="1"/>
  <c r="O568" i="1"/>
  <c r="Q568" i="1" s="1"/>
  <c r="R568" i="1" s="1"/>
  <c r="J571" i="1"/>
  <c r="L571" i="1" s="1"/>
  <c r="M571" i="1" s="1"/>
  <c r="E574" i="1"/>
  <c r="G574" i="1" s="1"/>
  <c r="H574" i="1" s="1"/>
  <c r="O576" i="1"/>
  <c r="Q576" i="1" s="1"/>
  <c r="R576" i="1" s="1"/>
  <c r="J579" i="1"/>
  <c r="L579" i="1" s="1"/>
  <c r="M579" i="1" s="1"/>
  <c r="E582" i="1"/>
  <c r="G582" i="1" s="1"/>
  <c r="H582" i="1" s="1"/>
  <c r="O584" i="1"/>
  <c r="Q584" i="1" s="1"/>
  <c r="R584" i="1" s="1"/>
  <c r="P617" i="1"/>
  <c r="O617" i="1"/>
  <c r="Q617" i="1" s="1"/>
  <c r="R617" i="1" s="1"/>
  <c r="O622" i="1"/>
  <c r="Q622" i="1" s="1"/>
  <c r="R622" i="1" s="1"/>
  <c r="E627" i="1"/>
  <c r="G627" i="1" s="1"/>
  <c r="H627" i="1" s="1"/>
  <c r="K639" i="1"/>
  <c r="J639" i="1"/>
  <c r="L639" i="1" s="1"/>
  <c r="M639" i="1" s="1"/>
  <c r="P668" i="1"/>
  <c r="O668" i="1"/>
  <c r="Q668" i="1" s="1"/>
  <c r="R668" i="1" s="1"/>
  <c r="F682" i="1"/>
  <c r="E682" i="1"/>
  <c r="G682" i="1" s="1"/>
  <c r="H682" i="1" s="1"/>
  <c r="F698" i="1"/>
  <c r="E698" i="1"/>
  <c r="G698" i="1" s="1"/>
  <c r="H698" i="1" s="1"/>
  <c r="K719" i="1"/>
  <c r="J719" i="1"/>
  <c r="L719" i="1" s="1"/>
  <c r="M719" i="1" s="1"/>
  <c r="K620" i="1"/>
  <c r="J620" i="1"/>
  <c r="L620" i="1" s="1"/>
  <c r="M620" i="1" s="1"/>
  <c r="K644" i="1"/>
  <c r="J644" i="1"/>
  <c r="L644" i="1" s="1"/>
  <c r="M644" i="1" s="1"/>
  <c r="P684" i="1"/>
  <c r="O684" i="1"/>
  <c r="Q684" i="1" s="1"/>
  <c r="R684" i="1" s="1"/>
  <c r="F690" i="1"/>
  <c r="E690" i="1"/>
  <c r="G690" i="1" s="1"/>
  <c r="H690" i="1" s="1"/>
  <c r="P700" i="1"/>
  <c r="O700" i="1"/>
  <c r="Q700" i="1" s="1"/>
  <c r="R700" i="1" s="1"/>
  <c r="F722" i="1"/>
  <c r="E722" i="1"/>
  <c r="G722" i="1" s="1"/>
  <c r="H722" i="1" s="1"/>
  <c r="P726" i="1"/>
  <c r="O726" i="1"/>
  <c r="Q726" i="1" s="1"/>
  <c r="R726" i="1" s="1"/>
  <c r="P744" i="1"/>
  <c r="O744" i="1"/>
  <c r="Q744" i="1" s="1"/>
  <c r="R744" i="1" s="1"/>
  <c r="K755" i="1"/>
  <c r="J755" i="1"/>
  <c r="L755" i="1" s="1"/>
  <c r="M755" i="1" s="1"/>
  <c r="K615" i="1"/>
  <c r="J615" i="1"/>
  <c r="L615" i="1" s="1"/>
  <c r="M615" i="1" s="1"/>
  <c r="F623" i="1"/>
  <c r="E623" i="1"/>
  <c r="G623" i="1" s="1"/>
  <c r="H623" i="1" s="1"/>
  <c r="K636" i="1"/>
  <c r="J636" i="1"/>
  <c r="L636" i="1" s="1"/>
  <c r="M636" i="1" s="1"/>
  <c r="P644" i="1"/>
  <c r="O644" i="1"/>
  <c r="Q644" i="1" s="1"/>
  <c r="R644" i="1" s="1"/>
  <c r="P652" i="1"/>
  <c r="O652" i="1"/>
  <c r="Q652" i="1" s="1"/>
  <c r="R652" i="1" s="1"/>
  <c r="K703" i="1"/>
  <c r="J703" i="1"/>
  <c r="L703" i="1" s="1"/>
  <c r="M703" i="1" s="1"/>
  <c r="P724" i="1"/>
  <c r="O724" i="1"/>
  <c r="Q724" i="1" s="1"/>
  <c r="R724" i="1" s="1"/>
  <c r="F836" i="1"/>
  <c r="E836" i="1"/>
  <c r="G836" i="1" s="1"/>
  <c r="H836" i="1" s="1"/>
  <c r="F742" i="1"/>
  <c r="E742" i="1"/>
  <c r="G742" i="1" s="1"/>
  <c r="H742" i="1" s="1"/>
  <c r="P752" i="1"/>
  <c r="O752" i="1"/>
  <c r="Q752" i="1" s="1"/>
  <c r="R752" i="1" s="1"/>
  <c r="E827" i="1"/>
  <c r="G827" i="1" s="1"/>
  <c r="H827" i="1" s="1"/>
  <c r="F827" i="1"/>
  <c r="P877" i="1"/>
  <c r="O877" i="1"/>
  <c r="Q877" i="1" s="1"/>
  <c r="R877" i="1" s="1"/>
  <c r="K904" i="1"/>
  <c r="J904" i="1"/>
  <c r="L904" i="1" s="1"/>
  <c r="M904" i="1" s="1"/>
  <c r="P733" i="1"/>
  <c r="P736" i="1"/>
  <c r="O736" i="1"/>
  <c r="Q736" i="1" s="1"/>
  <c r="R736" i="1" s="1"/>
  <c r="K832" i="1"/>
  <c r="P837" i="1"/>
  <c r="F892" i="1"/>
  <c r="E892" i="1"/>
  <c r="G892" i="1" s="1"/>
  <c r="H892" i="1" s="1"/>
  <c r="F821" i="1"/>
  <c r="E821" i="1"/>
  <c r="G821" i="1" s="1"/>
  <c r="H821" i="1" s="1"/>
  <c r="F849" i="1"/>
  <c r="E849" i="1"/>
  <c r="G849" i="1" s="1"/>
  <c r="H849" i="1" s="1"/>
  <c r="F852" i="1"/>
  <c r="E852" i="1"/>
  <c r="G852" i="1" s="1"/>
  <c r="H852" i="1" s="1"/>
  <c r="K872" i="1"/>
  <c r="J872" i="1"/>
  <c r="L872" i="1" s="1"/>
  <c r="M872" i="1" s="1"/>
  <c r="P917" i="1"/>
  <c r="O917" i="1"/>
  <c r="Q917" i="1" s="1"/>
  <c r="R917" i="1" s="1"/>
  <c r="F726" i="1"/>
  <c r="F731" i="1"/>
  <c r="F734" i="1"/>
  <c r="E734" i="1"/>
  <c r="G734" i="1" s="1"/>
  <c r="H734" i="1" s="1"/>
  <c r="O737" i="1"/>
  <c r="Q737" i="1" s="1"/>
  <c r="R737" i="1" s="1"/>
  <c r="O745" i="1"/>
  <c r="Q745" i="1" s="1"/>
  <c r="R745" i="1" s="1"/>
  <c r="K747" i="1"/>
  <c r="J747" i="1"/>
  <c r="L747" i="1" s="1"/>
  <c r="M747" i="1" s="1"/>
  <c r="J756" i="1"/>
  <c r="L756" i="1" s="1"/>
  <c r="M756" i="1" s="1"/>
  <c r="F758" i="1"/>
  <c r="E758" i="1"/>
  <c r="G758" i="1" s="1"/>
  <c r="H758" i="1" s="1"/>
  <c r="F867" i="1"/>
  <c r="E867" i="1"/>
  <c r="G867" i="1" s="1"/>
  <c r="H867" i="1" s="1"/>
  <c r="P886" i="1"/>
  <c r="O886" i="1"/>
  <c r="Q886" i="1" s="1"/>
  <c r="R886" i="1" s="1"/>
  <c r="F899" i="1"/>
  <c r="E899" i="1"/>
  <c r="G899" i="1" s="1"/>
  <c r="H899" i="1" s="1"/>
  <c r="P909" i="1"/>
  <c r="O909" i="1"/>
  <c r="Q909" i="1" s="1"/>
  <c r="R909" i="1" s="1"/>
  <c r="K1007" i="1"/>
  <c r="J1007" i="1"/>
  <c r="L1007" i="1" s="1"/>
  <c r="M1007" i="1" s="1"/>
  <c r="K739" i="1"/>
  <c r="J739" i="1"/>
  <c r="L739" i="1" s="1"/>
  <c r="M739" i="1" s="1"/>
  <c r="P760" i="1"/>
  <c r="O760" i="1"/>
  <c r="Q760" i="1" s="1"/>
  <c r="R760" i="1" s="1"/>
  <c r="K763" i="1"/>
  <c r="J763" i="1"/>
  <c r="L763" i="1" s="1"/>
  <c r="M763" i="1" s="1"/>
  <c r="F766" i="1"/>
  <c r="E766" i="1"/>
  <c r="G766" i="1" s="1"/>
  <c r="H766" i="1" s="1"/>
  <c r="P768" i="1"/>
  <c r="O768" i="1"/>
  <c r="Q768" i="1" s="1"/>
  <c r="R768" i="1" s="1"/>
  <c r="K771" i="1"/>
  <c r="J771" i="1"/>
  <c r="L771" i="1" s="1"/>
  <c r="M771" i="1" s="1"/>
  <c r="F774" i="1"/>
  <c r="E774" i="1"/>
  <c r="G774" i="1" s="1"/>
  <c r="H774" i="1" s="1"/>
  <c r="P776" i="1"/>
  <c r="O776" i="1"/>
  <c r="Q776" i="1" s="1"/>
  <c r="R776" i="1" s="1"/>
  <c r="K779" i="1"/>
  <c r="J779" i="1"/>
  <c r="L779" i="1" s="1"/>
  <c r="M779" i="1" s="1"/>
  <c r="F782" i="1"/>
  <c r="E782" i="1"/>
  <c r="G782" i="1" s="1"/>
  <c r="H782" i="1" s="1"/>
  <c r="P784" i="1"/>
  <c r="O784" i="1"/>
  <c r="Q784" i="1" s="1"/>
  <c r="R784" i="1" s="1"/>
  <c r="K787" i="1"/>
  <c r="J787" i="1"/>
  <c r="L787" i="1" s="1"/>
  <c r="M787" i="1" s="1"/>
  <c r="F790" i="1"/>
  <c r="E790" i="1"/>
  <c r="G790" i="1" s="1"/>
  <c r="H790" i="1" s="1"/>
  <c r="P792" i="1"/>
  <c r="O792" i="1"/>
  <c r="Q792" i="1" s="1"/>
  <c r="R792" i="1" s="1"/>
  <c r="K795" i="1"/>
  <c r="J795" i="1"/>
  <c r="L795" i="1" s="1"/>
  <c r="M795" i="1" s="1"/>
  <c r="F798" i="1"/>
  <c r="E798" i="1"/>
  <c r="G798" i="1" s="1"/>
  <c r="H798" i="1" s="1"/>
  <c r="P800" i="1"/>
  <c r="O800" i="1"/>
  <c r="Q800" i="1" s="1"/>
  <c r="R800" i="1" s="1"/>
  <c r="K803" i="1"/>
  <c r="J803" i="1"/>
  <c r="L803" i="1" s="1"/>
  <c r="M803" i="1" s="1"/>
  <c r="F806" i="1"/>
  <c r="E806" i="1"/>
  <c r="G806" i="1" s="1"/>
  <c r="H806" i="1" s="1"/>
  <c r="P808" i="1"/>
  <c r="O808" i="1"/>
  <c r="Q808" i="1" s="1"/>
  <c r="R808" i="1" s="1"/>
  <c r="K811" i="1"/>
  <c r="J811" i="1"/>
  <c r="L811" i="1" s="1"/>
  <c r="M811" i="1" s="1"/>
  <c r="F814" i="1"/>
  <c r="E814" i="1"/>
  <c r="G814" i="1" s="1"/>
  <c r="H814" i="1" s="1"/>
  <c r="P816" i="1"/>
  <c r="O816" i="1"/>
  <c r="Q816" i="1" s="1"/>
  <c r="R816" i="1" s="1"/>
  <c r="K819" i="1"/>
  <c r="J819" i="1"/>
  <c r="L819" i="1" s="1"/>
  <c r="M819" i="1" s="1"/>
  <c r="J822" i="1"/>
  <c r="L822" i="1" s="1"/>
  <c r="M822" i="1" s="1"/>
  <c r="O854" i="1"/>
  <c r="Q854" i="1" s="1"/>
  <c r="R854" i="1" s="1"/>
  <c r="P870" i="1"/>
  <c r="O870" i="1"/>
  <c r="Q870" i="1" s="1"/>
  <c r="R870" i="1" s="1"/>
  <c r="F883" i="1"/>
  <c r="E883" i="1"/>
  <c r="G883" i="1" s="1"/>
  <c r="H883" i="1" s="1"/>
  <c r="E647" i="1"/>
  <c r="G647" i="1" s="1"/>
  <c r="H647" i="1" s="1"/>
  <c r="O649" i="1"/>
  <c r="Q649" i="1" s="1"/>
  <c r="R649" i="1" s="1"/>
  <c r="J652" i="1"/>
  <c r="L652" i="1" s="1"/>
  <c r="M652" i="1" s="1"/>
  <c r="E655" i="1"/>
  <c r="G655" i="1" s="1"/>
  <c r="H655" i="1" s="1"/>
  <c r="O657" i="1"/>
  <c r="Q657" i="1" s="1"/>
  <c r="R657" i="1" s="1"/>
  <c r="J660" i="1"/>
  <c r="L660" i="1" s="1"/>
  <c r="M660" i="1" s="1"/>
  <c r="E663" i="1"/>
  <c r="G663" i="1" s="1"/>
  <c r="H663" i="1" s="1"/>
  <c r="O665" i="1"/>
  <c r="Q665" i="1" s="1"/>
  <c r="R665" i="1" s="1"/>
  <c r="J668" i="1"/>
  <c r="L668" i="1" s="1"/>
  <c r="M668" i="1" s="1"/>
  <c r="E671" i="1"/>
  <c r="G671" i="1" s="1"/>
  <c r="H671" i="1" s="1"/>
  <c r="O673" i="1"/>
  <c r="Q673" i="1" s="1"/>
  <c r="R673" i="1" s="1"/>
  <c r="J676" i="1"/>
  <c r="L676" i="1" s="1"/>
  <c r="M676" i="1" s="1"/>
  <c r="E679" i="1"/>
  <c r="G679" i="1" s="1"/>
  <c r="H679" i="1" s="1"/>
  <c r="O681" i="1"/>
  <c r="Q681" i="1" s="1"/>
  <c r="R681" i="1" s="1"/>
  <c r="J684" i="1"/>
  <c r="L684" i="1" s="1"/>
  <c r="M684" i="1" s="1"/>
  <c r="E687" i="1"/>
  <c r="G687" i="1" s="1"/>
  <c r="H687" i="1" s="1"/>
  <c r="O689" i="1"/>
  <c r="Q689" i="1" s="1"/>
  <c r="R689" i="1" s="1"/>
  <c r="J692" i="1"/>
  <c r="L692" i="1" s="1"/>
  <c r="M692" i="1" s="1"/>
  <c r="E695" i="1"/>
  <c r="G695" i="1" s="1"/>
  <c r="H695" i="1" s="1"/>
  <c r="O697" i="1"/>
  <c r="Q697" i="1" s="1"/>
  <c r="R697" i="1" s="1"/>
  <c r="J700" i="1"/>
  <c r="L700" i="1" s="1"/>
  <c r="M700" i="1" s="1"/>
  <c r="E703" i="1"/>
  <c r="G703" i="1" s="1"/>
  <c r="H703" i="1" s="1"/>
  <c r="O705" i="1"/>
  <c r="Q705" i="1" s="1"/>
  <c r="R705" i="1" s="1"/>
  <c r="J708" i="1"/>
  <c r="L708" i="1" s="1"/>
  <c r="M708" i="1" s="1"/>
  <c r="E711" i="1"/>
  <c r="G711" i="1" s="1"/>
  <c r="H711" i="1" s="1"/>
  <c r="O713" i="1"/>
  <c r="Q713" i="1" s="1"/>
  <c r="R713" i="1" s="1"/>
  <c r="J716" i="1"/>
  <c r="L716" i="1" s="1"/>
  <c r="M716" i="1" s="1"/>
  <c r="E719" i="1"/>
  <c r="G719" i="1" s="1"/>
  <c r="H719" i="1" s="1"/>
  <c r="O721" i="1"/>
  <c r="Q721" i="1" s="1"/>
  <c r="R721" i="1" s="1"/>
  <c r="J724" i="1"/>
  <c r="L724" i="1" s="1"/>
  <c r="M724" i="1" s="1"/>
  <c r="J733" i="1"/>
  <c r="L733" i="1" s="1"/>
  <c r="M733" i="1" s="1"/>
  <c r="K736" i="1"/>
  <c r="O746" i="1"/>
  <c r="Q746" i="1" s="1"/>
  <c r="R746" i="1" s="1"/>
  <c r="J748" i="1"/>
  <c r="L748" i="1" s="1"/>
  <c r="M748" i="1" s="1"/>
  <c r="F750" i="1"/>
  <c r="E750" i="1"/>
  <c r="G750" i="1" s="1"/>
  <c r="H750" i="1" s="1"/>
  <c r="J757" i="1"/>
  <c r="L757" i="1" s="1"/>
  <c r="M757" i="1" s="1"/>
  <c r="E759" i="1"/>
  <c r="G759" i="1" s="1"/>
  <c r="H759" i="1" s="1"/>
  <c r="O761" i="1"/>
  <c r="Q761" i="1" s="1"/>
  <c r="R761" i="1" s="1"/>
  <c r="J764" i="1"/>
  <c r="L764" i="1" s="1"/>
  <c r="M764" i="1" s="1"/>
  <c r="E767" i="1"/>
  <c r="G767" i="1" s="1"/>
  <c r="H767" i="1" s="1"/>
  <c r="O769" i="1"/>
  <c r="Q769" i="1" s="1"/>
  <c r="R769" i="1" s="1"/>
  <c r="J772" i="1"/>
  <c r="L772" i="1" s="1"/>
  <c r="M772" i="1" s="1"/>
  <c r="E775" i="1"/>
  <c r="G775" i="1" s="1"/>
  <c r="H775" i="1" s="1"/>
  <c r="O777" i="1"/>
  <c r="Q777" i="1" s="1"/>
  <c r="R777" i="1" s="1"/>
  <c r="J780" i="1"/>
  <c r="L780" i="1" s="1"/>
  <c r="M780" i="1" s="1"/>
  <c r="E783" i="1"/>
  <c r="G783" i="1" s="1"/>
  <c r="H783" i="1" s="1"/>
  <c r="O785" i="1"/>
  <c r="Q785" i="1" s="1"/>
  <c r="R785" i="1" s="1"/>
  <c r="J788" i="1"/>
  <c r="L788" i="1" s="1"/>
  <c r="M788" i="1" s="1"/>
  <c r="E791" i="1"/>
  <c r="G791" i="1" s="1"/>
  <c r="H791" i="1" s="1"/>
  <c r="O793" i="1"/>
  <c r="Q793" i="1" s="1"/>
  <c r="R793" i="1" s="1"/>
  <c r="J796" i="1"/>
  <c r="L796" i="1" s="1"/>
  <c r="M796" i="1" s="1"/>
  <c r="E799" i="1"/>
  <c r="G799" i="1" s="1"/>
  <c r="H799" i="1" s="1"/>
  <c r="O801" i="1"/>
  <c r="Q801" i="1" s="1"/>
  <c r="R801" i="1" s="1"/>
  <c r="J804" i="1"/>
  <c r="L804" i="1" s="1"/>
  <c r="M804" i="1" s="1"/>
  <c r="E807" i="1"/>
  <c r="G807" i="1" s="1"/>
  <c r="H807" i="1" s="1"/>
  <c r="O809" i="1"/>
  <c r="Q809" i="1" s="1"/>
  <c r="R809" i="1" s="1"/>
  <c r="J812" i="1"/>
  <c r="L812" i="1" s="1"/>
  <c r="M812" i="1" s="1"/>
  <c r="E815" i="1"/>
  <c r="G815" i="1" s="1"/>
  <c r="H815" i="1" s="1"/>
  <c r="O817" i="1"/>
  <c r="Q817" i="1" s="1"/>
  <c r="R817" i="1" s="1"/>
  <c r="J820" i="1"/>
  <c r="L820" i="1" s="1"/>
  <c r="M820" i="1" s="1"/>
  <c r="O827" i="1"/>
  <c r="Q827" i="1" s="1"/>
  <c r="R827" i="1" s="1"/>
  <c r="F833" i="1"/>
  <c r="E833" i="1"/>
  <c r="G833" i="1" s="1"/>
  <c r="H833" i="1" s="1"/>
  <c r="P853" i="1"/>
  <c r="E727" i="1"/>
  <c r="G727" i="1" s="1"/>
  <c r="H727" i="1" s="1"/>
  <c r="K728" i="1"/>
  <c r="K731" i="1"/>
  <c r="J731" i="1"/>
  <c r="L731" i="1" s="1"/>
  <c r="M731" i="1" s="1"/>
  <c r="O821" i="1"/>
  <c r="Q821" i="1" s="1"/>
  <c r="R821" i="1" s="1"/>
  <c r="P821" i="1"/>
  <c r="K881" i="1"/>
  <c r="J881" i="1"/>
  <c r="L881" i="1" s="1"/>
  <c r="M881" i="1" s="1"/>
  <c r="P893" i="1"/>
  <c r="O893" i="1"/>
  <c r="Q893" i="1" s="1"/>
  <c r="R893" i="1" s="1"/>
  <c r="F824" i="1"/>
  <c r="E824" i="1"/>
  <c r="G824" i="1" s="1"/>
  <c r="H824" i="1" s="1"/>
  <c r="K829" i="1"/>
  <c r="J829" i="1"/>
  <c r="L829" i="1" s="1"/>
  <c r="M829" i="1" s="1"/>
  <c r="K846" i="1"/>
  <c r="J846" i="1"/>
  <c r="L846" i="1" s="1"/>
  <c r="M846" i="1" s="1"/>
  <c r="K864" i="1"/>
  <c r="J864" i="1"/>
  <c r="L864" i="1" s="1"/>
  <c r="M864" i="1" s="1"/>
  <c r="P843" i="1"/>
  <c r="O843" i="1"/>
  <c r="Q843" i="1" s="1"/>
  <c r="R843" i="1" s="1"/>
  <c r="F919" i="1"/>
  <c r="E919" i="1"/>
  <c r="G919" i="1" s="1"/>
  <c r="H919" i="1" s="1"/>
  <c r="F926" i="1"/>
  <c r="E926" i="1"/>
  <c r="G926" i="1" s="1"/>
  <c r="H926" i="1" s="1"/>
  <c r="P980" i="1"/>
  <c r="O980" i="1"/>
  <c r="Q980" i="1" s="1"/>
  <c r="R980" i="1" s="1"/>
  <c r="F841" i="1"/>
  <c r="E841" i="1"/>
  <c r="G841" i="1" s="1"/>
  <c r="H841" i="1" s="1"/>
  <c r="F857" i="1"/>
  <c r="E857" i="1"/>
  <c r="G857" i="1" s="1"/>
  <c r="H857" i="1" s="1"/>
  <c r="P859" i="1"/>
  <c r="O859" i="1"/>
  <c r="Q859" i="1" s="1"/>
  <c r="R859" i="1" s="1"/>
  <c r="P869" i="1"/>
  <c r="O869" i="1"/>
  <c r="Q869" i="1" s="1"/>
  <c r="R869" i="1" s="1"/>
  <c r="F875" i="1"/>
  <c r="E875" i="1"/>
  <c r="G875" i="1" s="1"/>
  <c r="H875" i="1" s="1"/>
  <c r="K880" i="1"/>
  <c r="J880" i="1"/>
  <c r="L880" i="1" s="1"/>
  <c r="M880" i="1" s="1"/>
  <c r="P885" i="1"/>
  <c r="O885" i="1"/>
  <c r="Q885" i="1" s="1"/>
  <c r="R885" i="1" s="1"/>
  <c r="F891" i="1"/>
  <c r="E891" i="1"/>
  <c r="G891" i="1" s="1"/>
  <c r="H891" i="1" s="1"/>
  <c r="K896" i="1"/>
  <c r="J896" i="1"/>
  <c r="L896" i="1" s="1"/>
  <c r="M896" i="1" s="1"/>
  <c r="P901" i="1"/>
  <c r="O901" i="1"/>
  <c r="Q901" i="1" s="1"/>
  <c r="R901" i="1" s="1"/>
  <c r="F907" i="1"/>
  <c r="E907" i="1"/>
  <c r="G907" i="1" s="1"/>
  <c r="H907" i="1" s="1"/>
  <c r="J760" i="1"/>
  <c r="L760" i="1" s="1"/>
  <c r="M760" i="1" s="1"/>
  <c r="E763" i="1"/>
  <c r="G763" i="1" s="1"/>
  <c r="H763" i="1" s="1"/>
  <c r="O765" i="1"/>
  <c r="Q765" i="1" s="1"/>
  <c r="R765" i="1" s="1"/>
  <c r="J768" i="1"/>
  <c r="L768" i="1" s="1"/>
  <c r="M768" i="1" s="1"/>
  <c r="E771" i="1"/>
  <c r="G771" i="1" s="1"/>
  <c r="H771" i="1" s="1"/>
  <c r="O773" i="1"/>
  <c r="Q773" i="1" s="1"/>
  <c r="R773" i="1" s="1"/>
  <c r="J776" i="1"/>
  <c r="L776" i="1" s="1"/>
  <c r="M776" i="1" s="1"/>
  <c r="E779" i="1"/>
  <c r="G779" i="1" s="1"/>
  <c r="H779" i="1" s="1"/>
  <c r="O781" i="1"/>
  <c r="Q781" i="1" s="1"/>
  <c r="R781" i="1" s="1"/>
  <c r="J784" i="1"/>
  <c r="L784" i="1" s="1"/>
  <c r="M784" i="1" s="1"/>
  <c r="E787" i="1"/>
  <c r="G787" i="1" s="1"/>
  <c r="H787" i="1" s="1"/>
  <c r="O789" i="1"/>
  <c r="Q789" i="1" s="1"/>
  <c r="R789" i="1" s="1"/>
  <c r="J792" i="1"/>
  <c r="L792" i="1" s="1"/>
  <c r="M792" i="1" s="1"/>
  <c r="E795" i="1"/>
  <c r="G795" i="1" s="1"/>
  <c r="H795" i="1" s="1"/>
  <c r="O797" i="1"/>
  <c r="Q797" i="1" s="1"/>
  <c r="R797" i="1" s="1"/>
  <c r="J800" i="1"/>
  <c r="L800" i="1" s="1"/>
  <c r="M800" i="1" s="1"/>
  <c r="E803" i="1"/>
  <c r="G803" i="1" s="1"/>
  <c r="H803" i="1" s="1"/>
  <c r="O805" i="1"/>
  <c r="Q805" i="1" s="1"/>
  <c r="R805" i="1" s="1"/>
  <c r="J808" i="1"/>
  <c r="L808" i="1" s="1"/>
  <c r="M808" i="1" s="1"/>
  <c r="E811" i="1"/>
  <c r="G811" i="1" s="1"/>
  <c r="H811" i="1" s="1"/>
  <c r="O813" i="1"/>
  <c r="Q813" i="1" s="1"/>
  <c r="R813" i="1" s="1"/>
  <c r="J816" i="1"/>
  <c r="L816" i="1" s="1"/>
  <c r="M816" i="1" s="1"/>
  <c r="E819" i="1"/>
  <c r="G819" i="1" s="1"/>
  <c r="H819" i="1" s="1"/>
  <c r="E825" i="1"/>
  <c r="G825" i="1" s="1"/>
  <c r="H825" i="1" s="1"/>
  <c r="J830" i="1"/>
  <c r="L830" i="1" s="1"/>
  <c r="M830" i="1" s="1"/>
  <c r="K838" i="1"/>
  <c r="J838" i="1"/>
  <c r="L838" i="1" s="1"/>
  <c r="M838" i="1" s="1"/>
  <c r="E844" i="1"/>
  <c r="G844" i="1" s="1"/>
  <c r="H844" i="1" s="1"/>
  <c r="P845" i="1"/>
  <c r="P861" i="1"/>
  <c r="O861" i="1"/>
  <c r="Q861" i="1" s="1"/>
  <c r="R861" i="1" s="1"/>
  <c r="K912" i="1"/>
  <c r="J912" i="1"/>
  <c r="L912" i="1" s="1"/>
  <c r="M912" i="1" s="1"/>
  <c r="O919" i="1"/>
  <c r="Q919" i="1" s="1"/>
  <c r="R919" i="1" s="1"/>
  <c r="P919" i="1"/>
  <c r="F922" i="1"/>
  <c r="E922" i="1"/>
  <c r="G922" i="1" s="1"/>
  <c r="H922" i="1" s="1"/>
  <c r="K821" i="1"/>
  <c r="J821" i="1"/>
  <c r="L821" i="1" s="1"/>
  <c r="M821" i="1" s="1"/>
  <c r="P826" i="1"/>
  <c r="O826" i="1"/>
  <c r="Q826" i="1" s="1"/>
  <c r="R826" i="1" s="1"/>
  <c r="F832" i="1"/>
  <c r="E832" i="1"/>
  <c r="G832" i="1" s="1"/>
  <c r="H832" i="1" s="1"/>
  <c r="P835" i="1"/>
  <c r="O835" i="1"/>
  <c r="Q835" i="1" s="1"/>
  <c r="R835" i="1" s="1"/>
  <c r="K854" i="1"/>
  <c r="J854" i="1"/>
  <c r="L854" i="1" s="1"/>
  <c r="M854" i="1" s="1"/>
  <c r="K935" i="1"/>
  <c r="J935" i="1"/>
  <c r="L935" i="1" s="1"/>
  <c r="M935" i="1" s="1"/>
  <c r="F938" i="1"/>
  <c r="E938" i="1"/>
  <c r="G938" i="1" s="1"/>
  <c r="H938" i="1" s="1"/>
  <c r="P940" i="1"/>
  <c r="O940" i="1"/>
  <c r="Q940" i="1" s="1"/>
  <c r="R940" i="1" s="1"/>
  <c r="K999" i="1"/>
  <c r="J999" i="1"/>
  <c r="L999" i="1" s="1"/>
  <c r="M999" i="1" s="1"/>
  <c r="K1023" i="1"/>
  <c r="J1023" i="1"/>
  <c r="L1023" i="1" s="1"/>
  <c r="M1023" i="1" s="1"/>
  <c r="K1032" i="1"/>
  <c r="J1032" i="1"/>
  <c r="L1032" i="1" s="1"/>
  <c r="M1032" i="1" s="1"/>
  <c r="K927" i="1"/>
  <c r="J927" i="1"/>
  <c r="L927" i="1" s="1"/>
  <c r="M927" i="1" s="1"/>
  <c r="K931" i="1"/>
  <c r="J931" i="1"/>
  <c r="L931" i="1" s="1"/>
  <c r="M931" i="1" s="1"/>
  <c r="K943" i="1"/>
  <c r="J943" i="1"/>
  <c r="L943" i="1" s="1"/>
  <c r="M943" i="1" s="1"/>
  <c r="F946" i="1"/>
  <c r="E946" i="1"/>
  <c r="G946" i="1" s="1"/>
  <c r="H946" i="1" s="1"/>
  <c r="P948" i="1"/>
  <c r="O948" i="1"/>
  <c r="Q948" i="1" s="1"/>
  <c r="R948" i="1" s="1"/>
  <c r="K951" i="1"/>
  <c r="J951" i="1"/>
  <c r="L951" i="1" s="1"/>
  <c r="M951" i="1" s="1"/>
  <c r="F954" i="1"/>
  <c r="E954" i="1"/>
  <c r="G954" i="1" s="1"/>
  <c r="H954" i="1" s="1"/>
  <c r="P956" i="1"/>
  <c r="O956" i="1"/>
  <c r="Q956" i="1" s="1"/>
  <c r="R956" i="1" s="1"/>
  <c r="K991" i="1"/>
  <c r="J991" i="1"/>
  <c r="L991" i="1" s="1"/>
  <c r="M991" i="1" s="1"/>
  <c r="F1010" i="1"/>
  <c r="E1010" i="1"/>
  <c r="G1010" i="1" s="1"/>
  <c r="H1010" i="1" s="1"/>
  <c r="F1018" i="1"/>
  <c r="E1018" i="1"/>
  <c r="G1018" i="1" s="1"/>
  <c r="H1018" i="1" s="1"/>
  <c r="J862" i="1"/>
  <c r="L862" i="1" s="1"/>
  <c r="M862" i="1" s="1"/>
  <c r="E865" i="1"/>
  <c r="G865" i="1" s="1"/>
  <c r="H865" i="1" s="1"/>
  <c r="O867" i="1"/>
  <c r="Q867" i="1" s="1"/>
  <c r="R867" i="1" s="1"/>
  <c r="J870" i="1"/>
  <c r="L870" i="1" s="1"/>
  <c r="M870" i="1" s="1"/>
  <c r="E873" i="1"/>
  <c r="G873" i="1" s="1"/>
  <c r="H873" i="1" s="1"/>
  <c r="O875" i="1"/>
  <c r="Q875" i="1" s="1"/>
  <c r="R875" i="1" s="1"/>
  <c r="J878" i="1"/>
  <c r="L878" i="1" s="1"/>
  <c r="M878" i="1" s="1"/>
  <c r="E881" i="1"/>
  <c r="G881" i="1" s="1"/>
  <c r="H881" i="1" s="1"/>
  <c r="O883" i="1"/>
  <c r="Q883" i="1" s="1"/>
  <c r="R883" i="1" s="1"/>
  <c r="J886" i="1"/>
  <c r="L886" i="1" s="1"/>
  <c r="M886" i="1" s="1"/>
  <c r="E889" i="1"/>
  <c r="G889" i="1" s="1"/>
  <c r="H889" i="1" s="1"/>
  <c r="O891" i="1"/>
  <c r="Q891" i="1" s="1"/>
  <c r="R891" i="1" s="1"/>
  <c r="J894" i="1"/>
  <c r="L894" i="1" s="1"/>
  <c r="M894" i="1" s="1"/>
  <c r="E897" i="1"/>
  <c r="G897" i="1" s="1"/>
  <c r="H897" i="1" s="1"/>
  <c r="O899" i="1"/>
  <c r="Q899" i="1" s="1"/>
  <c r="R899" i="1" s="1"/>
  <c r="J902" i="1"/>
  <c r="L902" i="1" s="1"/>
  <c r="M902" i="1" s="1"/>
  <c r="E905" i="1"/>
  <c r="G905" i="1" s="1"/>
  <c r="H905" i="1" s="1"/>
  <c r="O907" i="1"/>
  <c r="Q907" i="1" s="1"/>
  <c r="R907" i="1" s="1"/>
  <c r="J910" i="1"/>
  <c r="L910" i="1" s="1"/>
  <c r="M910" i="1" s="1"/>
  <c r="E913" i="1"/>
  <c r="G913" i="1" s="1"/>
  <c r="H913" i="1" s="1"/>
  <c r="O915" i="1"/>
  <c r="Q915" i="1" s="1"/>
  <c r="R915" i="1" s="1"/>
  <c r="O920" i="1"/>
  <c r="Q920" i="1" s="1"/>
  <c r="R920" i="1" s="1"/>
  <c r="K922" i="1"/>
  <c r="J922" i="1"/>
  <c r="L922" i="1" s="1"/>
  <c r="M922" i="1" s="1"/>
  <c r="K923" i="1"/>
  <c r="J923" i="1"/>
  <c r="L923" i="1" s="1"/>
  <c r="M923" i="1" s="1"/>
  <c r="J932" i="1"/>
  <c r="L932" i="1" s="1"/>
  <c r="M932" i="1" s="1"/>
  <c r="K959" i="1"/>
  <c r="J959" i="1"/>
  <c r="L959" i="1" s="1"/>
  <c r="M959" i="1" s="1"/>
  <c r="F962" i="1"/>
  <c r="E962" i="1"/>
  <c r="G962" i="1" s="1"/>
  <c r="H962" i="1" s="1"/>
  <c r="P964" i="1"/>
  <c r="O964" i="1"/>
  <c r="Q964" i="1" s="1"/>
  <c r="R964" i="1" s="1"/>
  <c r="K983" i="1"/>
  <c r="J983" i="1"/>
  <c r="L983" i="1" s="1"/>
  <c r="M983" i="1" s="1"/>
  <c r="F1002" i="1"/>
  <c r="E1002" i="1"/>
  <c r="G1002" i="1" s="1"/>
  <c r="H1002" i="1" s="1"/>
  <c r="O834" i="1"/>
  <c r="Q834" i="1" s="1"/>
  <c r="R834" i="1" s="1"/>
  <c r="J837" i="1"/>
  <c r="L837" i="1" s="1"/>
  <c r="M837" i="1" s="1"/>
  <c r="E840" i="1"/>
  <c r="G840" i="1" s="1"/>
  <c r="H840" i="1" s="1"/>
  <c r="O842" i="1"/>
  <c r="Q842" i="1" s="1"/>
  <c r="R842" i="1" s="1"/>
  <c r="J845" i="1"/>
  <c r="L845" i="1" s="1"/>
  <c r="M845" i="1" s="1"/>
  <c r="E848" i="1"/>
  <c r="G848" i="1" s="1"/>
  <c r="H848" i="1" s="1"/>
  <c r="O850" i="1"/>
  <c r="Q850" i="1" s="1"/>
  <c r="R850" i="1" s="1"/>
  <c r="J853" i="1"/>
  <c r="L853" i="1" s="1"/>
  <c r="M853" i="1" s="1"/>
  <c r="E856" i="1"/>
  <c r="G856" i="1" s="1"/>
  <c r="H856" i="1" s="1"/>
  <c r="O858" i="1"/>
  <c r="Q858" i="1" s="1"/>
  <c r="R858" i="1" s="1"/>
  <c r="J861" i="1"/>
  <c r="L861" i="1" s="1"/>
  <c r="M861" i="1" s="1"/>
  <c r="E864" i="1"/>
  <c r="G864" i="1" s="1"/>
  <c r="H864" i="1" s="1"/>
  <c r="O866" i="1"/>
  <c r="Q866" i="1" s="1"/>
  <c r="R866" i="1" s="1"/>
  <c r="J869" i="1"/>
  <c r="L869" i="1" s="1"/>
  <c r="M869" i="1" s="1"/>
  <c r="E872" i="1"/>
  <c r="G872" i="1" s="1"/>
  <c r="H872" i="1" s="1"/>
  <c r="O874" i="1"/>
  <c r="Q874" i="1" s="1"/>
  <c r="R874" i="1" s="1"/>
  <c r="J877" i="1"/>
  <c r="L877" i="1" s="1"/>
  <c r="M877" i="1" s="1"/>
  <c r="E880" i="1"/>
  <c r="G880" i="1" s="1"/>
  <c r="H880" i="1" s="1"/>
  <c r="O882" i="1"/>
  <c r="Q882" i="1" s="1"/>
  <c r="R882" i="1" s="1"/>
  <c r="J885" i="1"/>
  <c r="L885" i="1" s="1"/>
  <c r="M885" i="1" s="1"/>
  <c r="E888" i="1"/>
  <c r="G888" i="1" s="1"/>
  <c r="H888" i="1" s="1"/>
  <c r="O890" i="1"/>
  <c r="Q890" i="1" s="1"/>
  <c r="R890" i="1" s="1"/>
  <c r="J893" i="1"/>
  <c r="L893" i="1" s="1"/>
  <c r="M893" i="1" s="1"/>
  <c r="E896" i="1"/>
  <c r="G896" i="1" s="1"/>
  <c r="H896" i="1" s="1"/>
  <c r="O898" i="1"/>
  <c r="Q898" i="1" s="1"/>
  <c r="R898" i="1" s="1"/>
  <c r="J901" i="1"/>
  <c r="L901" i="1" s="1"/>
  <c r="M901" i="1" s="1"/>
  <c r="E904" i="1"/>
  <c r="G904" i="1" s="1"/>
  <c r="H904" i="1" s="1"/>
  <c r="O906" i="1"/>
  <c r="Q906" i="1" s="1"/>
  <c r="R906" i="1" s="1"/>
  <c r="J909" i="1"/>
  <c r="L909" i="1" s="1"/>
  <c r="M909" i="1" s="1"/>
  <c r="E912" i="1"/>
  <c r="G912" i="1" s="1"/>
  <c r="H912" i="1" s="1"/>
  <c r="O914" i="1"/>
  <c r="Q914" i="1" s="1"/>
  <c r="R914" i="1" s="1"/>
  <c r="J917" i="1"/>
  <c r="L917" i="1" s="1"/>
  <c r="M917" i="1" s="1"/>
  <c r="J924" i="1"/>
  <c r="L924" i="1" s="1"/>
  <c r="M924" i="1" s="1"/>
  <c r="P932" i="1"/>
  <c r="O932" i="1"/>
  <c r="Q932" i="1" s="1"/>
  <c r="R932" i="1" s="1"/>
  <c r="K967" i="1"/>
  <c r="J967" i="1"/>
  <c r="L967" i="1" s="1"/>
  <c r="M967" i="1" s="1"/>
  <c r="F970" i="1"/>
  <c r="E970" i="1"/>
  <c r="G970" i="1" s="1"/>
  <c r="H970" i="1" s="1"/>
  <c r="P972" i="1"/>
  <c r="O972" i="1"/>
  <c r="Q972" i="1" s="1"/>
  <c r="R972" i="1" s="1"/>
  <c r="K975" i="1"/>
  <c r="J975" i="1"/>
  <c r="L975" i="1" s="1"/>
  <c r="M975" i="1" s="1"/>
  <c r="F994" i="1"/>
  <c r="E994" i="1"/>
  <c r="G994" i="1" s="1"/>
  <c r="H994" i="1" s="1"/>
  <c r="P1012" i="1"/>
  <c r="O1012" i="1"/>
  <c r="Q1012" i="1" s="1"/>
  <c r="R1012" i="1" s="1"/>
  <c r="J852" i="1"/>
  <c r="L852" i="1" s="1"/>
  <c r="M852" i="1" s="1"/>
  <c r="E855" i="1"/>
  <c r="G855" i="1" s="1"/>
  <c r="H855" i="1" s="1"/>
  <c r="K919" i="1"/>
  <c r="J919" i="1"/>
  <c r="L919" i="1" s="1"/>
  <c r="M919" i="1" s="1"/>
  <c r="P924" i="1"/>
  <c r="O924" i="1"/>
  <c r="Q924" i="1" s="1"/>
  <c r="R924" i="1" s="1"/>
  <c r="P928" i="1"/>
  <c r="O928" i="1"/>
  <c r="Q928" i="1" s="1"/>
  <c r="R928" i="1" s="1"/>
  <c r="F986" i="1"/>
  <c r="E986" i="1"/>
  <c r="G986" i="1" s="1"/>
  <c r="H986" i="1" s="1"/>
  <c r="P1004" i="1"/>
  <c r="O1004" i="1"/>
  <c r="Q1004" i="1" s="1"/>
  <c r="R1004" i="1" s="1"/>
  <c r="P1020" i="1"/>
  <c r="O1020" i="1"/>
  <c r="Q1020" i="1" s="1"/>
  <c r="R1020" i="1" s="1"/>
  <c r="F978" i="1"/>
  <c r="E978" i="1"/>
  <c r="G978" i="1" s="1"/>
  <c r="H978" i="1" s="1"/>
  <c r="P996" i="1"/>
  <c r="O996" i="1"/>
  <c r="Q996" i="1" s="1"/>
  <c r="R996" i="1" s="1"/>
  <c r="F930" i="1"/>
  <c r="E930" i="1"/>
  <c r="G930" i="1" s="1"/>
  <c r="H930" i="1" s="1"/>
  <c r="F934" i="1"/>
  <c r="E934" i="1"/>
  <c r="G934" i="1" s="1"/>
  <c r="H934" i="1" s="1"/>
  <c r="P988" i="1"/>
  <c r="O988" i="1"/>
  <c r="Q988" i="1" s="1"/>
  <c r="R988" i="1" s="1"/>
  <c r="K1015" i="1"/>
  <c r="J1015" i="1"/>
  <c r="L1015" i="1" s="1"/>
  <c r="M1015" i="1" s="1"/>
  <c r="K1035" i="1"/>
  <c r="J1035" i="1"/>
  <c r="L1035" i="1" s="1"/>
  <c r="M1035" i="1" s="1"/>
  <c r="P1029" i="1"/>
  <c r="O1029" i="1"/>
  <c r="Q1029" i="1" s="1"/>
  <c r="R1029" i="1" s="1"/>
  <c r="P1040" i="1"/>
  <c r="O1040" i="1"/>
  <c r="Q1040" i="1" s="1"/>
  <c r="R1040" i="1" s="1"/>
  <c r="K1059" i="1"/>
  <c r="J1059" i="1"/>
  <c r="L1059" i="1" s="1"/>
  <c r="M1059" i="1" s="1"/>
  <c r="K1067" i="1"/>
  <c r="J1067" i="1"/>
  <c r="L1067" i="1" s="1"/>
  <c r="M1067" i="1" s="1"/>
  <c r="K1075" i="1"/>
  <c r="J1075" i="1"/>
  <c r="L1075" i="1" s="1"/>
  <c r="M1075" i="1" s="1"/>
  <c r="P1080" i="1"/>
  <c r="O1080" i="1"/>
  <c r="Q1080" i="1" s="1"/>
  <c r="R1080" i="1" s="1"/>
  <c r="K1091" i="1"/>
  <c r="J1091" i="1"/>
  <c r="L1091" i="1" s="1"/>
  <c r="M1091" i="1" s="1"/>
  <c r="O1132" i="1"/>
  <c r="Q1132" i="1" s="1"/>
  <c r="R1132" i="1" s="1"/>
  <c r="P1132" i="1"/>
  <c r="P1032" i="1"/>
  <c r="O1032" i="1"/>
  <c r="Q1032" i="1" s="1"/>
  <c r="R1032" i="1" s="1"/>
  <c r="P1096" i="1"/>
  <c r="O1096" i="1"/>
  <c r="Q1096" i="1" s="1"/>
  <c r="R1096" i="1" s="1"/>
  <c r="F1102" i="1"/>
  <c r="E1102" i="1"/>
  <c r="G1102" i="1" s="1"/>
  <c r="H1102" i="1" s="1"/>
  <c r="K1107" i="1"/>
  <c r="J1107" i="1"/>
  <c r="L1107" i="1" s="1"/>
  <c r="M1107" i="1" s="1"/>
  <c r="P1112" i="1"/>
  <c r="O1112" i="1"/>
  <c r="Q1112" i="1" s="1"/>
  <c r="R1112" i="1" s="1"/>
  <c r="F1118" i="1"/>
  <c r="E1118" i="1"/>
  <c r="G1118" i="1" s="1"/>
  <c r="H1118" i="1" s="1"/>
  <c r="P1130" i="1"/>
  <c r="O1130" i="1"/>
  <c r="Q1130" i="1" s="1"/>
  <c r="R1130" i="1" s="1"/>
  <c r="F1030" i="1"/>
  <c r="E1030" i="1"/>
  <c r="G1030" i="1" s="1"/>
  <c r="H1030" i="1" s="1"/>
  <c r="P1048" i="1"/>
  <c r="O1048" i="1"/>
  <c r="Q1048" i="1" s="1"/>
  <c r="R1048" i="1" s="1"/>
  <c r="F1054" i="1"/>
  <c r="E1054" i="1"/>
  <c r="G1054" i="1" s="1"/>
  <c r="H1054" i="1" s="1"/>
  <c r="F1062" i="1"/>
  <c r="E1062" i="1"/>
  <c r="G1062" i="1" s="1"/>
  <c r="H1062" i="1" s="1"/>
  <c r="P1088" i="1"/>
  <c r="O1088" i="1"/>
  <c r="Q1088" i="1" s="1"/>
  <c r="R1088" i="1" s="1"/>
  <c r="K1123" i="1"/>
  <c r="J1123" i="1"/>
  <c r="L1123" i="1" s="1"/>
  <c r="M1123" i="1" s="1"/>
  <c r="P1138" i="1"/>
  <c r="O1138" i="1"/>
  <c r="Q1138" i="1" s="1"/>
  <c r="R1138" i="1" s="1"/>
  <c r="O937" i="1"/>
  <c r="Q937" i="1" s="1"/>
  <c r="R937" i="1" s="1"/>
  <c r="J940" i="1"/>
  <c r="L940" i="1" s="1"/>
  <c r="M940" i="1" s="1"/>
  <c r="O945" i="1"/>
  <c r="Q945" i="1" s="1"/>
  <c r="R945" i="1" s="1"/>
  <c r="J948" i="1"/>
  <c r="L948" i="1" s="1"/>
  <c r="M948" i="1" s="1"/>
  <c r="E951" i="1"/>
  <c r="G951" i="1" s="1"/>
  <c r="H951" i="1" s="1"/>
  <c r="O953" i="1"/>
  <c r="Q953" i="1" s="1"/>
  <c r="R953" i="1" s="1"/>
  <c r="J956" i="1"/>
  <c r="L956" i="1" s="1"/>
  <c r="M956" i="1" s="1"/>
  <c r="O961" i="1"/>
  <c r="Q961" i="1" s="1"/>
  <c r="R961" i="1" s="1"/>
  <c r="J964" i="1"/>
  <c r="L964" i="1" s="1"/>
  <c r="M964" i="1" s="1"/>
  <c r="O969" i="1"/>
  <c r="Q969" i="1" s="1"/>
  <c r="R969" i="1" s="1"/>
  <c r="J972" i="1"/>
  <c r="L972" i="1" s="1"/>
  <c r="M972" i="1" s="1"/>
  <c r="E975" i="1"/>
  <c r="G975" i="1" s="1"/>
  <c r="H975" i="1" s="1"/>
  <c r="O977" i="1"/>
  <c r="Q977" i="1" s="1"/>
  <c r="R977" i="1" s="1"/>
  <c r="J980" i="1"/>
  <c r="L980" i="1" s="1"/>
  <c r="M980" i="1" s="1"/>
  <c r="O985" i="1"/>
  <c r="Q985" i="1" s="1"/>
  <c r="R985" i="1" s="1"/>
  <c r="J988" i="1"/>
  <c r="L988" i="1" s="1"/>
  <c r="M988" i="1" s="1"/>
  <c r="O993" i="1"/>
  <c r="Q993" i="1" s="1"/>
  <c r="R993" i="1" s="1"/>
  <c r="J996" i="1"/>
  <c r="L996" i="1" s="1"/>
  <c r="M996" i="1" s="1"/>
  <c r="O1001" i="1"/>
  <c r="Q1001" i="1" s="1"/>
  <c r="R1001" i="1" s="1"/>
  <c r="J1004" i="1"/>
  <c r="L1004" i="1" s="1"/>
  <c r="M1004" i="1" s="1"/>
  <c r="O1009" i="1"/>
  <c r="Q1009" i="1" s="1"/>
  <c r="R1009" i="1" s="1"/>
  <c r="J1012" i="1"/>
  <c r="L1012" i="1" s="1"/>
  <c r="M1012" i="1" s="1"/>
  <c r="E1031" i="1"/>
  <c r="G1031" i="1" s="1"/>
  <c r="H1031" i="1" s="1"/>
  <c r="F1070" i="1"/>
  <c r="E1070" i="1"/>
  <c r="G1070" i="1" s="1"/>
  <c r="H1070" i="1" s="1"/>
  <c r="F1078" i="1"/>
  <c r="E1078" i="1"/>
  <c r="G1078" i="1" s="1"/>
  <c r="H1078" i="1" s="1"/>
  <c r="K1154" i="1"/>
  <c r="J1154" i="1"/>
  <c r="L1154" i="1" s="1"/>
  <c r="M1154" i="1" s="1"/>
  <c r="O936" i="1"/>
  <c r="Q936" i="1" s="1"/>
  <c r="R936" i="1" s="1"/>
  <c r="J939" i="1"/>
  <c r="L939" i="1" s="1"/>
  <c r="M939" i="1" s="1"/>
  <c r="E942" i="1"/>
  <c r="G942" i="1" s="1"/>
  <c r="H942" i="1" s="1"/>
  <c r="O944" i="1"/>
  <c r="Q944" i="1" s="1"/>
  <c r="R944" i="1" s="1"/>
  <c r="J947" i="1"/>
  <c r="L947" i="1" s="1"/>
  <c r="M947" i="1" s="1"/>
  <c r="E950" i="1"/>
  <c r="G950" i="1" s="1"/>
  <c r="H950" i="1" s="1"/>
  <c r="O952" i="1"/>
  <c r="Q952" i="1" s="1"/>
  <c r="R952" i="1" s="1"/>
  <c r="J955" i="1"/>
  <c r="L955" i="1" s="1"/>
  <c r="M955" i="1" s="1"/>
  <c r="E958" i="1"/>
  <c r="G958" i="1" s="1"/>
  <c r="H958" i="1" s="1"/>
  <c r="O960" i="1"/>
  <c r="Q960" i="1" s="1"/>
  <c r="R960" i="1" s="1"/>
  <c r="J963" i="1"/>
  <c r="L963" i="1" s="1"/>
  <c r="M963" i="1" s="1"/>
  <c r="E966" i="1"/>
  <c r="G966" i="1" s="1"/>
  <c r="H966" i="1" s="1"/>
  <c r="O968" i="1"/>
  <c r="Q968" i="1" s="1"/>
  <c r="R968" i="1" s="1"/>
  <c r="J971" i="1"/>
  <c r="L971" i="1" s="1"/>
  <c r="M971" i="1" s="1"/>
  <c r="E974" i="1"/>
  <c r="G974" i="1" s="1"/>
  <c r="H974" i="1" s="1"/>
  <c r="O976" i="1"/>
  <c r="Q976" i="1" s="1"/>
  <c r="R976" i="1" s="1"/>
  <c r="J979" i="1"/>
  <c r="L979" i="1" s="1"/>
  <c r="M979" i="1" s="1"/>
  <c r="E982" i="1"/>
  <c r="G982" i="1" s="1"/>
  <c r="H982" i="1" s="1"/>
  <c r="O984" i="1"/>
  <c r="Q984" i="1" s="1"/>
  <c r="R984" i="1" s="1"/>
  <c r="J987" i="1"/>
  <c r="L987" i="1" s="1"/>
  <c r="M987" i="1" s="1"/>
  <c r="E990" i="1"/>
  <c r="G990" i="1" s="1"/>
  <c r="H990" i="1" s="1"/>
  <c r="O992" i="1"/>
  <c r="Q992" i="1" s="1"/>
  <c r="R992" i="1" s="1"/>
  <c r="J995" i="1"/>
  <c r="L995" i="1" s="1"/>
  <c r="M995" i="1" s="1"/>
  <c r="E998" i="1"/>
  <c r="G998" i="1" s="1"/>
  <c r="H998" i="1" s="1"/>
  <c r="O1000" i="1"/>
  <c r="Q1000" i="1" s="1"/>
  <c r="R1000" i="1" s="1"/>
  <c r="J1003" i="1"/>
  <c r="L1003" i="1" s="1"/>
  <c r="M1003" i="1" s="1"/>
  <c r="E1006" i="1"/>
  <c r="G1006" i="1" s="1"/>
  <c r="H1006" i="1" s="1"/>
  <c r="O1008" i="1"/>
  <c r="Q1008" i="1" s="1"/>
  <c r="R1008" i="1" s="1"/>
  <c r="J1011" i="1"/>
  <c r="L1011" i="1" s="1"/>
  <c r="M1011" i="1" s="1"/>
  <c r="E1014" i="1"/>
  <c r="G1014" i="1" s="1"/>
  <c r="H1014" i="1" s="1"/>
  <c r="O1016" i="1"/>
  <c r="Q1016" i="1" s="1"/>
  <c r="R1016" i="1" s="1"/>
  <c r="J1019" i="1"/>
  <c r="L1019" i="1" s="1"/>
  <c r="M1019" i="1" s="1"/>
  <c r="E1022" i="1"/>
  <c r="G1022" i="1" s="1"/>
  <c r="H1022" i="1" s="1"/>
  <c r="O1024" i="1"/>
  <c r="Q1024" i="1" s="1"/>
  <c r="R1024" i="1" s="1"/>
  <c r="J1028" i="1"/>
  <c r="L1028" i="1" s="1"/>
  <c r="M1028" i="1" s="1"/>
  <c r="F1038" i="1"/>
  <c r="E1038" i="1"/>
  <c r="G1038" i="1" s="1"/>
  <c r="H1038" i="1" s="1"/>
  <c r="K1043" i="1"/>
  <c r="J1043" i="1"/>
  <c r="L1043" i="1" s="1"/>
  <c r="M1043" i="1" s="1"/>
  <c r="F1086" i="1"/>
  <c r="E1086" i="1"/>
  <c r="G1086" i="1" s="1"/>
  <c r="H1086" i="1" s="1"/>
  <c r="E925" i="1"/>
  <c r="G925" i="1" s="1"/>
  <c r="H925" i="1" s="1"/>
  <c r="O927" i="1"/>
  <c r="Q927" i="1" s="1"/>
  <c r="R927" i="1" s="1"/>
  <c r="J930" i="1"/>
  <c r="L930" i="1" s="1"/>
  <c r="M930" i="1" s="1"/>
  <c r="E933" i="1"/>
  <c r="G933" i="1" s="1"/>
  <c r="H933" i="1" s="1"/>
  <c r="O935" i="1"/>
  <c r="Q935" i="1" s="1"/>
  <c r="R935" i="1" s="1"/>
  <c r="J938" i="1"/>
  <c r="L938" i="1" s="1"/>
  <c r="M938" i="1" s="1"/>
  <c r="E941" i="1"/>
  <c r="G941" i="1" s="1"/>
  <c r="H941" i="1" s="1"/>
  <c r="O943" i="1"/>
  <c r="Q943" i="1" s="1"/>
  <c r="R943" i="1" s="1"/>
  <c r="J946" i="1"/>
  <c r="L946" i="1" s="1"/>
  <c r="M946" i="1" s="1"/>
  <c r="E949" i="1"/>
  <c r="G949" i="1" s="1"/>
  <c r="H949" i="1" s="1"/>
  <c r="O951" i="1"/>
  <c r="Q951" i="1" s="1"/>
  <c r="R951" i="1" s="1"/>
  <c r="J954" i="1"/>
  <c r="L954" i="1" s="1"/>
  <c r="M954" i="1" s="1"/>
  <c r="E957" i="1"/>
  <c r="G957" i="1" s="1"/>
  <c r="H957" i="1" s="1"/>
  <c r="O959" i="1"/>
  <c r="Q959" i="1" s="1"/>
  <c r="R959" i="1" s="1"/>
  <c r="J962" i="1"/>
  <c r="L962" i="1" s="1"/>
  <c r="M962" i="1" s="1"/>
  <c r="E965" i="1"/>
  <c r="G965" i="1" s="1"/>
  <c r="H965" i="1" s="1"/>
  <c r="O967" i="1"/>
  <c r="Q967" i="1" s="1"/>
  <c r="R967" i="1" s="1"/>
  <c r="J970" i="1"/>
  <c r="L970" i="1" s="1"/>
  <c r="M970" i="1" s="1"/>
  <c r="E973" i="1"/>
  <c r="G973" i="1" s="1"/>
  <c r="H973" i="1" s="1"/>
  <c r="O975" i="1"/>
  <c r="Q975" i="1" s="1"/>
  <c r="R975" i="1" s="1"/>
  <c r="J978" i="1"/>
  <c r="L978" i="1" s="1"/>
  <c r="M978" i="1" s="1"/>
  <c r="E981" i="1"/>
  <c r="G981" i="1" s="1"/>
  <c r="H981" i="1" s="1"/>
  <c r="O983" i="1"/>
  <c r="Q983" i="1" s="1"/>
  <c r="R983" i="1" s="1"/>
  <c r="J986" i="1"/>
  <c r="L986" i="1" s="1"/>
  <c r="M986" i="1" s="1"/>
  <c r="E989" i="1"/>
  <c r="G989" i="1" s="1"/>
  <c r="H989" i="1" s="1"/>
  <c r="O991" i="1"/>
  <c r="Q991" i="1" s="1"/>
  <c r="R991" i="1" s="1"/>
  <c r="J994" i="1"/>
  <c r="L994" i="1" s="1"/>
  <c r="M994" i="1" s="1"/>
  <c r="E997" i="1"/>
  <c r="G997" i="1" s="1"/>
  <c r="H997" i="1" s="1"/>
  <c r="O999" i="1"/>
  <c r="Q999" i="1" s="1"/>
  <c r="R999" i="1" s="1"/>
  <c r="J1002" i="1"/>
  <c r="L1002" i="1" s="1"/>
  <c r="M1002" i="1" s="1"/>
  <c r="E1005" i="1"/>
  <c r="G1005" i="1" s="1"/>
  <c r="H1005" i="1" s="1"/>
  <c r="O1007" i="1"/>
  <c r="Q1007" i="1" s="1"/>
  <c r="R1007" i="1" s="1"/>
  <c r="J1010" i="1"/>
  <c r="L1010" i="1" s="1"/>
  <c r="M1010" i="1" s="1"/>
  <c r="E1013" i="1"/>
  <c r="G1013" i="1" s="1"/>
  <c r="H1013" i="1" s="1"/>
  <c r="O1015" i="1"/>
  <c r="Q1015" i="1" s="1"/>
  <c r="R1015" i="1" s="1"/>
  <c r="J1018" i="1"/>
  <c r="L1018" i="1" s="1"/>
  <c r="M1018" i="1" s="1"/>
  <c r="O1023" i="1"/>
  <c r="Q1023" i="1" s="1"/>
  <c r="R1023" i="1" s="1"/>
  <c r="J1026" i="1"/>
  <c r="L1026" i="1" s="1"/>
  <c r="M1026" i="1" s="1"/>
  <c r="P1056" i="1"/>
  <c r="O1056" i="1"/>
  <c r="Q1056" i="1" s="1"/>
  <c r="R1056" i="1" s="1"/>
  <c r="P1064" i="1"/>
  <c r="O1064" i="1"/>
  <c r="Q1064" i="1" s="1"/>
  <c r="R1064" i="1" s="1"/>
  <c r="P1072" i="1"/>
  <c r="O1072" i="1"/>
  <c r="Q1072" i="1" s="1"/>
  <c r="R1072" i="1" s="1"/>
  <c r="F1094" i="1"/>
  <c r="E1094" i="1"/>
  <c r="G1094" i="1" s="1"/>
  <c r="H1094" i="1" s="1"/>
  <c r="K1099" i="1"/>
  <c r="J1099" i="1"/>
  <c r="L1099" i="1" s="1"/>
  <c r="M1099" i="1" s="1"/>
  <c r="P1104" i="1"/>
  <c r="O1104" i="1"/>
  <c r="Q1104" i="1" s="1"/>
  <c r="R1104" i="1" s="1"/>
  <c r="F1110" i="1"/>
  <c r="E1110" i="1"/>
  <c r="G1110" i="1" s="1"/>
  <c r="H1110" i="1" s="1"/>
  <c r="K1115" i="1"/>
  <c r="J1115" i="1"/>
  <c r="L1115" i="1" s="1"/>
  <c r="M1115" i="1" s="1"/>
  <c r="P1120" i="1"/>
  <c r="O1120" i="1"/>
  <c r="Q1120" i="1" s="1"/>
  <c r="R1120" i="1" s="1"/>
  <c r="F1046" i="1"/>
  <c r="E1046" i="1"/>
  <c r="G1046" i="1" s="1"/>
  <c r="H1046" i="1" s="1"/>
  <c r="K1051" i="1"/>
  <c r="J1051" i="1"/>
  <c r="L1051" i="1" s="1"/>
  <c r="M1051" i="1" s="1"/>
  <c r="K1083" i="1"/>
  <c r="J1083" i="1"/>
  <c r="L1083" i="1" s="1"/>
  <c r="M1083" i="1" s="1"/>
  <c r="F1126" i="1"/>
  <c r="E1126" i="1"/>
  <c r="G1126" i="1" s="1"/>
  <c r="H1126" i="1" s="1"/>
  <c r="O1135" i="1"/>
  <c r="Q1135" i="1" s="1"/>
  <c r="R1135" i="1" s="1"/>
  <c r="P1135" i="1"/>
  <c r="F1165" i="1"/>
  <c r="E1165" i="1"/>
  <c r="G1165" i="1" s="1"/>
  <c r="H1165" i="1" s="1"/>
  <c r="P1175" i="1"/>
  <c r="O1175" i="1"/>
  <c r="Q1175" i="1" s="1"/>
  <c r="R1175" i="1" s="1"/>
  <c r="F1189" i="1"/>
  <c r="E1189" i="1"/>
  <c r="G1189" i="1" s="1"/>
  <c r="H1189" i="1" s="1"/>
  <c r="P1199" i="1"/>
  <c r="O1199" i="1"/>
  <c r="Q1199" i="1" s="1"/>
  <c r="R1199" i="1" s="1"/>
  <c r="K1210" i="1"/>
  <c r="J1210" i="1"/>
  <c r="L1210" i="1" s="1"/>
  <c r="M1210" i="1" s="1"/>
  <c r="F1149" i="1"/>
  <c r="E1149" i="1"/>
  <c r="G1149" i="1" s="1"/>
  <c r="H1149" i="1" s="1"/>
  <c r="P1242" i="1"/>
  <c r="O1242" i="1"/>
  <c r="Q1242" i="1" s="1"/>
  <c r="R1242" i="1" s="1"/>
  <c r="F1157" i="1"/>
  <c r="E1157" i="1"/>
  <c r="G1157" i="1" s="1"/>
  <c r="H1157" i="1" s="1"/>
  <c r="P1167" i="1"/>
  <c r="O1167" i="1"/>
  <c r="Q1167" i="1" s="1"/>
  <c r="R1167" i="1" s="1"/>
  <c r="K1178" i="1"/>
  <c r="J1178" i="1"/>
  <c r="L1178" i="1" s="1"/>
  <c r="M1178" i="1" s="1"/>
  <c r="P1191" i="1"/>
  <c r="O1191" i="1"/>
  <c r="Q1191" i="1" s="1"/>
  <c r="R1191" i="1" s="1"/>
  <c r="K1202" i="1"/>
  <c r="J1202" i="1"/>
  <c r="L1202" i="1" s="1"/>
  <c r="M1202" i="1" s="1"/>
  <c r="F1213" i="1"/>
  <c r="E1213" i="1"/>
  <c r="G1213" i="1" s="1"/>
  <c r="H1213" i="1" s="1"/>
  <c r="E1035" i="1"/>
  <c r="G1035" i="1" s="1"/>
  <c r="H1035" i="1" s="1"/>
  <c r="O1037" i="1"/>
  <c r="Q1037" i="1" s="1"/>
  <c r="R1037" i="1" s="1"/>
  <c r="J1040" i="1"/>
  <c r="L1040" i="1" s="1"/>
  <c r="M1040" i="1" s="1"/>
  <c r="E1043" i="1"/>
  <c r="G1043" i="1" s="1"/>
  <c r="H1043" i="1" s="1"/>
  <c r="O1045" i="1"/>
  <c r="Q1045" i="1" s="1"/>
  <c r="R1045" i="1" s="1"/>
  <c r="J1048" i="1"/>
  <c r="L1048" i="1" s="1"/>
  <c r="M1048" i="1" s="1"/>
  <c r="E1051" i="1"/>
  <c r="G1051" i="1" s="1"/>
  <c r="H1051" i="1" s="1"/>
  <c r="O1053" i="1"/>
  <c r="Q1053" i="1" s="1"/>
  <c r="R1053" i="1" s="1"/>
  <c r="J1056" i="1"/>
  <c r="L1056" i="1" s="1"/>
  <c r="M1056" i="1" s="1"/>
  <c r="E1059" i="1"/>
  <c r="G1059" i="1" s="1"/>
  <c r="H1059" i="1" s="1"/>
  <c r="O1061" i="1"/>
  <c r="Q1061" i="1" s="1"/>
  <c r="R1061" i="1" s="1"/>
  <c r="J1064" i="1"/>
  <c r="L1064" i="1" s="1"/>
  <c r="M1064" i="1" s="1"/>
  <c r="E1067" i="1"/>
  <c r="G1067" i="1" s="1"/>
  <c r="H1067" i="1" s="1"/>
  <c r="O1069" i="1"/>
  <c r="Q1069" i="1" s="1"/>
  <c r="R1069" i="1" s="1"/>
  <c r="J1072" i="1"/>
  <c r="L1072" i="1" s="1"/>
  <c r="M1072" i="1" s="1"/>
  <c r="E1075" i="1"/>
  <c r="G1075" i="1" s="1"/>
  <c r="H1075" i="1" s="1"/>
  <c r="O1077" i="1"/>
  <c r="Q1077" i="1" s="1"/>
  <c r="R1077" i="1" s="1"/>
  <c r="J1080" i="1"/>
  <c r="L1080" i="1" s="1"/>
  <c r="M1080" i="1" s="1"/>
  <c r="E1083" i="1"/>
  <c r="G1083" i="1" s="1"/>
  <c r="H1083" i="1" s="1"/>
  <c r="O1085" i="1"/>
  <c r="Q1085" i="1" s="1"/>
  <c r="R1085" i="1" s="1"/>
  <c r="J1088" i="1"/>
  <c r="L1088" i="1" s="1"/>
  <c r="M1088" i="1" s="1"/>
  <c r="E1091" i="1"/>
  <c r="G1091" i="1" s="1"/>
  <c r="H1091" i="1" s="1"/>
  <c r="O1093" i="1"/>
  <c r="Q1093" i="1" s="1"/>
  <c r="R1093" i="1" s="1"/>
  <c r="J1096" i="1"/>
  <c r="L1096" i="1" s="1"/>
  <c r="M1096" i="1" s="1"/>
  <c r="E1099" i="1"/>
  <c r="G1099" i="1" s="1"/>
  <c r="H1099" i="1" s="1"/>
  <c r="O1101" i="1"/>
  <c r="Q1101" i="1" s="1"/>
  <c r="R1101" i="1" s="1"/>
  <c r="J1104" i="1"/>
  <c r="L1104" i="1" s="1"/>
  <c r="M1104" i="1" s="1"/>
  <c r="E1107" i="1"/>
  <c r="G1107" i="1" s="1"/>
  <c r="H1107" i="1" s="1"/>
  <c r="O1109" i="1"/>
  <c r="Q1109" i="1" s="1"/>
  <c r="R1109" i="1" s="1"/>
  <c r="J1112" i="1"/>
  <c r="L1112" i="1" s="1"/>
  <c r="M1112" i="1" s="1"/>
  <c r="E1115" i="1"/>
  <c r="G1115" i="1" s="1"/>
  <c r="H1115" i="1" s="1"/>
  <c r="O1117" i="1"/>
  <c r="Q1117" i="1" s="1"/>
  <c r="R1117" i="1" s="1"/>
  <c r="J1120" i="1"/>
  <c r="L1120" i="1" s="1"/>
  <c r="M1120" i="1" s="1"/>
  <c r="E1123" i="1"/>
  <c r="G1123" i="1" s="1"/>
  <c r="H1123" i="1" s="1"/>
  <c r="O1125" i="1"/>
  <c r="Q1125" i="1" s="1"/>
  <c r="R1125" i="1" s="1"/>
  <c r="J1128" i="1"/>
  <c r="L1128" i="1" s="1"/>
  <c r="M1128" i="1" s="1"/>
  <c r="F1133" i="1"/>
  <c r="E1136" i="1"/>
  <c r="G1136" i="1" s="1"/>
  <c r="H1136" i="1" s="1"/>
  <c r="E1139" i="1"/>
  <c r="G1139" i="1" s="1"/>
  <c r="H1139" i="1" s="1"/>
  <c r="F1181" i="1"/>
  <c r="E1181" i="1"/>
  <c r="G1181" i="1" s="1"/>
  <c r="H1181" i="1" s="1"/>
  <c r="P1140" i="1"/>
  <c r="O1140" i="1"/>
  <c r="Q1140" i="1" s="1"/>
  <c r="R1140" i="1" s="1"/>
  <c r="P1151" i="1"/>
  <c r="O1151" i="1"/>
  <c r="Q1151" i="1" s="1"/>
  <c r="R1151" i="1" s="1"/>
  <c r="P1159" i="1"/>
  <c r="O1159" i="1"/>
  <c r="Q1159" i="1" s="1"/>
  <c r="R1159" i="1" s="1"/>
  <c r="K1170" i="1"/>
  <c r="J1170" i="1"/>
  <c r="L1170" i="1" s="1"/>
  <c r="M1170" i="1" s="1"/>
  <c r="P1183" i="1"/>
  <c r="O1183" i="1"/>
  <c r="Q1183" i="1" s="1"/>
  <c r="R1183" i="1" s="1"/>
  <c r="K1194" i="1"/>
  <c r="J1194" i="1"/>
  <c r="L1194" i="1" s="1"/>
  <c r="M1194" i="1" s="1"/>
  <c r="F1205" i="1"/>
  <c r="E1205" i="1"/>
  <c r="G1205" i="1" s="1"/>
  <c r="H1205" i="1" s="1"/>
  <c r="P1215" i="1"/>
  <c r="O1215" i="1"/>
  <c r="Q1215" i="1" s="1"/>
  <c r="R1215" i="1" s="1"/>
  <c r="J1094" i="1"/>
  <c r="L1094" i="1" s="1"/>
  <c r="M1094" i="1" s="1"/>
  <c r="E1097" i="1"/>
  <c r="G1097" i="1" s="1"/>
  <c r="H1097" i="1" s="1"/>
  <c r="O1099" i="1"/>
  <c r="Q1099" i="1" s="1"/>
  <c r="R1099" i="1" s="1"/>
  <c r="J1102" i="1"/>
  <c r="L1102" i="1" s="1"/>
  <c r="M1102" i="1" s="1"/>
  <c r="E1105" i="1"/>
  <c r="G1105" i="1" s="1"/>
  <c r="H1105" i="1" s="1"/>
  <c r="O1107" i="1"/>
  <c r="Q1107" i="1" s="1"/>
  <c r="R1107" i="1" s="1"/>
  <c r="J1110" i="1"/>
  <c r="L1110" i="1" s="1"/>
  <c r="M1110" i="1" s="1"/>
  <c r="E1113" i="1"/>
  <c r="G1113" i="1" s="1"/>
  <c r="H1113" i="1" s="1"/>
  <c r="O1115" i="1"/>
  <c r="Q1115" i="1" s="1"/>
  <c r="R1115" i="1" s="1"/>
  <c r="J1118" i="1"/>
  <c r="L1118" i="1" s="1"/>
  <c r="M1118" i="1" s="1"/>
  <c r="E1121" i="1"/>
  <c r="G1121" i="1" s="1"/>
  <c r="H1121" i="1" s="1"/>
  <c r="O1123" i="1"/>
  <c r="Q1123" i="1" s="1"/>
  <c r="R1123" i="1" s="1"/>
  <c r="J1126" i="1"/>
  <c r="L1126" i="1" s="1"/>
  <c r="M1126" i="1" s="1"/>
  <c r="P1129" i="1"/>
  <c r="K1132" i="1"/>
  <c r="K1135" i="1"/>
  <c r="K1138" i="1"/>
  <c r="O1141" i="1"/>
  <c r="Q1141" i="1" s="1"/>
  <c r="R1141" i="1" s="1"/>
  <c r="F1146" i="1"/>
  <c r="E1146" i="1"/>
  <c r="G1146" i="1" s="1"/>
  <c r="H1146" i="1" s="1"/>
  <c r="K1143" i="1"/>
  <c r="J1143" i="1"/>
  <c r="L1143" i="1" s="1"/>
  <c r="M1143" i="1" s="1"/>
  <c r="K1146" i="1"/>
  <c r="J1146" i="1"/>
  <c r="L1146" i="1" s="1"/>
  <c r="M1146" i="1" s="1"/>
  <c r="K1162" i="1"/>
  <c r="J1162" i="1"/>
  <c r="L1162" i="1" s="1"/>
  <c r="M1162" i="1" s="1"/>
  <c r="F1173" i="1"/>
  <c r="E1173" i="1"/>
  <c r="G1173" i="1" s="1"/>
  <c r="H1173" i="1" s="1"/>
  <c r="K1186" i="1"/>
  <c r="J1186" i="1"/>
  <c r="L1186" i="1" s="1"/>
  <c r="M1186" i="1" s="1"/>
  <c r="F1197" i="1"/>
  <c r="E1197" i="1"/>
  <c r="G1197" i="1" s="1"/>
  <c r="H1197" i="1" s="1"/>
  <c r="P1207" i="1"/>
  <c r="O1207" i="1"/>
  <c r="Q1207" i="1" s="1"/>
  <c r="R1207" i="1" s="1"/>
  <c r="K1253" i="1"/>
  <c r="J1253" i="1"/>
  <c r="L1253" i="1" s="1"/>
  <c r="M1253" i="1" s="1"/>
  <c r="P1226" i="1"/>
  <c r="O1226" i="1"/>
  <c r="Q1226" i="1" s="1"/>
  <c r="R1226" i="1" s="1"/>
  <c r="F1221" i="1"/>
  <c r="E1221" i="1"/>
  <c r="G1221" i="1" s="1"/>
  <c r="H1221" i="1" s="1"/>
  <c r="P1234" i="1"/>
  <c r="O1234" i="1"/>
  <c r="Q1234" i="1" s="1"/>
  <c r="R1234" i="1" s="1"/>
  <c r="P1258" i="1"/>
  <c r="O1258" i="1"/>
  <c r="Q1258" i="1" s="1"/>
  <c r="R1258" i="1" s="1"/>
  <c r="O1157" i="1"/>
  <c r="Q1157" i="1" s="1"/>
  <c r="R1157" i="1" s="1"/>
  <c r="J1160" i="1"/>
  <c r="L1160" i="1" s="1"/>
  <c r="M1160" i="1" s="1"/>
  <c r="E1163" i="1"/>
  <c r="G1163" i="1" s="1"/>
  <c r="H1163" i="1" s="1"/>
  <c r="O1165" i="1"/>
  <c r="Q1165" i="1" s="1"/>
  <c r="R1165" i="1" s="1"/>
  <c r="J1168" i="1"/>
  <c r="L1168" i="1" s="1"/>
  <c r="M1168" i="1" s="1"/>
  <c r="E1171" i="1"/>
  <c r="G1171" i="1" s="1"/>
  <c r="H1171" i="1" s="1"/>
  <c r="O1173" i="1"/>
  <c r="Q1173" i="1" s="1"/>
  <c r="R1173" i="1" s="1"/>
  <c r="J1176" i="1"/>
  <c r="L1176" i="1" s="1"/>
  <c r="M1176" i="1" s="1"/>
  <c r="E1179" i="1"/>
  <c r="G1179" i="1" s="1"/>
  <c r="H1179" i="1" s="1"/>
  <c r="O1181" i="1"/>
  <c r="Q1181" i="1" s="1"/>
  <c r="R1181" i="1" s="1"/>
  <c r="J1184" i="1"/>
  <c r="L1184" i="1" s="1"/>
  <c r="M1184" i="1" s="1"/>
  <c r="E1187" i="1"/>
  <c r="G1187" i="1" s="1"/>
  <c r="H1187" i="1" s="1"/>
  <c r="O1189" i="1"/>
  <c r="Q1189" i="1" s="1"/>
  <c r="R1189" i="1" s="1"/>
  <c r="J1192" i="1"/>
  <c r="L1192" i="1" s="1"/>
  <c r="M1192" i="1" s="1"/>
  <c r="E1195" i="1"/>
  <c r="G1195" i="1" s="1"/>
  <c r="H1195" i="1" s="1"/>
  <c r="O1197" i="1"/>
  <c r="Q1197" i="1" s="1"/>
  <c r="R1197" i="1" s="1"/>
  <c r="J1200" i="1"/>
  <c r="L1200" i="1" s="1"/>
  <c r="M1200" i="1" s="1"/>
  <c r="E1203" i="1"/>
  <c r="G1203" i="1" s="1"/>
  <c r="H1203" i="1" s="1"/>
  <c r="O1205" i="1"/>
  <c r="Q1205" i="1" s="1"/>
  <c r="R1205" i="1" s="1"/>
  <c r="J1208" i="1"/>
  <c r="L1208" i="1" s="1"/>
  <c r="M1208" i="1" s="1"/>
  <c r="E1211" i="1"/>
  <c r="G1211" i="1" s="1"/>
  <c r="H1211" i="1" s="1"/>
  <c r="O1213" i="1"/>
  <c r="Q1213" i="1" s="1"/>
  <c r="R1213" i="1" s="1"/>
  <c r="J1216" i="1"/>
  <c r="L1216" i="1" s="1"/>
  <c r="M1216" i="1" s="1"/>
  <c r="O1235" i="1"/>
  <c r="Q1235" i="1" s="1"/>
  <c r="R1235" i="1" s="1"/>
  <c r="K1245" i="1"/>
  <c r="J1245" i="1"/>
  <c r="L1245" i="1" s="1"/>
  <c r="M1245" i="1" s="1"/>
  <c r="P1250" i="1"/>
  <c r="O1250" i="1"/>
  <c r="Q1250" i="1" s="1"/>
  <c r="R1250" i="1" s="1"/>
  <c r="O1148" i="1"/>
  <c r="Q1148" i="1" s="1"/>
  <c r="R1148" i="1" s="1"/>
  <c r="J1151" i="1"/>
  <c r="L1151" i="1" s="1"/>
  <c r="M1151" i="1" s="1"/>
  <c r="E1154" i="1"/>
  <c r="G1154" i="1" s="1"/>
  <c r="H1154" i="1" s="1"/>
  <c r="O1156" i="1"/>
  <c r="Q1156" i="1" s="1"/>
  <c r="R1156" i="1" s="1"/>
  <c r="J1159" i="1"/>
  <c r="L1159" i="1" s="1"/>
  <c r="M1159" i="1" s="1"/>
  <c r="E1162" i="1"/>
  <c r="G1162" i="1" s="1"/>
  <c r="H1162" i="1" s="1"/>
  <c r="O1164" i="1"/>
  <c r="Q1164" i="1" s="1"/>
  <c r="R1164" i="1" s="1"/>
  <c r="J1167" i="1"/>
  <c r="L1167" i="1" s="1"/>
  <c r="M1167" i="1" s="1"/>
  <c r="E1170" i="1"/>
  <c r="G1170" i="1" s="1"/>
  <c r="H1170" i="1" s="1"/>
  <c r="O1172" i="1"/>
  <c r="Q1172" i="1" s="1"/>
  <c r="R1172" i="1" s="1"/>
  <c r="J1175" i="1"/>
  <c r="L1175" i="1" s="1"/>
  <c r="M1175" i="1" s="1"/>
  <c r="E1178" i="1"/>
  <c r="G1178" i="1" s="1"/>
  <c r="H1178" i="1" s="1"/>
  <c r="O1180" i="1"/>
  <c r="Q1180" i="1" s="1"/>
  <c r="R1180" i="1" s="1"/>
  <c r="J1183" i="1"/>
  <c r="L1183" i="1" s="1"/>
  <c r="M1183" i="1" s="1"/>
  <c r="K1229" i="1"/>
  <c r="J1229" i="1"/>
  <c r="L1229" i="1" s="1"/>
  <c r="M1229" i="1" s="1"/>
  <c r="K1237" i="1"/>
  <c r="J1237" i="1"/>
  <c r="L1237" i="1" s="1"/>
  <c r="M1237" i="1" s="1"/>
  <c r="F1256" i="1"/>
  <c r="E1256" i="1"/>
  <c r="G1256" i="1" s="1"/>
  <c r="H1256" i="1" s="1"/>
  <c r="O1178" i="1"/>
  <c r="Q1178" i="1" s="1"/>
  <c r="R1178" i="1" s="1"/>
  <c r="J1181" i="1"/>
  <c r="L1181" i="1" s="1"/>
  <c r="M1181" i="1" s="1"/>
  <c r="E1184" i="1"/>
  <c r="G1184" i="1" s="1"/>
  <c r="H1184" i="1" s="1"/>
  <c r="O1186" i="1"/>
  <c r="Q1186" i="1" s="1"/>
  <c r="R1186" i="1" s="1"/>
  <c r="J1189" i="1"/>
  <c r="L1189" i="1" s="1"/>
  <c r="M1189" i="1" s="1"/>
  <c r="E1192" i="1"/>
  <c r="G1192" i="1" s="1"/>
  <c r="H1192" i="1" s="1"/>
  <c r="O1194" i="1"/>
  <c r="Q1194" i="1" s="1"/>
  <c r="R1194" i="1" s="1"/>
  <c r="J1197" i="1"/>
  <c r="L1197" i="1" s="1"/>
  <c r="M1197" i="1" s="1"/>
  <c r="E1200" i="1"/>
  <c r="G1200" i="1" s="1"/>
  <c r="H1200" i="1" s="1"/>
  <c r="O1202" i="1"/>
  <c r="Q1202" i="1" s="1"/>
  <c r="R1202" i="1" s="1"/>
  <c r="J1205" i="1"/>
  <c r="L1205" i="1" s="1"/>
  <c r="M1205" i="1" s="1"/>
  <c r="E1208" i="1"/>
  <c r="G1208" i="1" s="1"/>
  <c r="H1208" i="1" s="1"/>
  <c r="O1210" i="1"/>
  <c r="Q1210" i="1" s="1"/>
  <c r="R1210" i="1" s="1"/>
  <c r="J1213" i="1"/>
  <c r="L1213" i="1" s="1"/>
  <c r="M1213" i="1" s="1"/>
  <c r="E1216" i="1"/>
  <c r="G1216" i="1" s="1"/>
  <c r="H1216" i="1" s="1"/>
  <c r="O1217" i="1"/>
  <c r="Q1217" i="1" s="1"/>
  <c r="R1217" i="1" s="1"/>
  <c r="O1219" i="1"/>
  <c r="Q1219" i="1" s="1"/>
  <c r="R1219" i="1" s="1"/>
  <c r="F1224" i="1"/>
  <c r="E1224" i="1"/>
  <c r="G1224" i="1" s="1"/>
  <c r="H1224" i="1" s="1"/>
  <c r="F1240" i="1"/>
  <c r="E1240" i="1"/>
  <c r="G1240" i="1" s="1"/>
  <c r="H1240" i="1" s="1"/>
  <c r="J1218" i="1"/>
  <c r="L1218" i="1" s="1"/>
  <c r="M1218" i="1" s="1"/>
  <c r="F1223" i="1"/>
  <c r="E1225" i="1"/>
  <c r="G1225" i="1" s="1"/>
  <c r="H1225" i="1" s="1"/>
  <c r="F1232" i="1"/>
  <c r="E1232" i="1"/>
  <c r="G1232" i="1" s="1"/>
  <c r="H1232" i="1" s="1"/>
  <c r="F1248" i="1"/>
  <c r="E1248" i="1"/>
  <c r="G1248" i="1" s="1"/>
  <c r="H1248" i="1" s="1"/>
  <c r="O1225" i="1"/>
  <c r="Q1225" i="1" s="1"/>
  <c r="R1225" i="1" s="1"/>
  <c r="J1228" i="1"/>
  <c r="L1228" i="1" s="1"/>
  <c r="M1228" i="1" s="1"/>
  <c r="E1231" i="1"/>
  <c r="G1231" i="1" s="1"/>
  <c r="H1231" i="1" s="1"/>
  <c r="O1233" i="1"/>
  <c r="Q1233" i="1" s="1"/>
  <c r="R1233" i="1" s="1"/>
  <c r="J1236" i="1"/>
  <c r="L1236" i="1" s="1"/>
  <c r="M1236" i="1" s="1"/>
  <c r="O1223" i="1"/>
  <c r="Q1223" i="1" s="1"/>
  <c r="R1223" i="1" s="1"/>
  <c r="J1226" i="1"/>
  <c r="L1226" i="1" s="1"/>
  <c r="M1226" i="1" s="1"/>
  <c r="E1229" i="1"/>
  <c r="G1229" i="1" s="1"/>
  <c r="H1229" i="1" s="1"/>
  <c r="O1231" i="1"/>
  <c r="Q1231" i="1" s="1"/>
  <c r="R1231" i="1" s="1"/>
  <c r="J1234" i="1"/>
  <c r="L1234" i="1" s="1"/>
  <c r="M1234" i="1" s="1"/>
  <c r="E1237" i="1"/>
  <c r="G1237" i="1" s="1"/>
  <c r="H1237" i="1" s="1"/>
  <c r="O1239" i="1"/>
  <c r="Q1239" i="1" s="1"/>
  <c r="R1239" i="1" s="1"/>
  <c r="J1242" i="1"/>
  <c r="L1242" i="1" s="1"/>
  <c r="M1242" i="1" s="1"/>
  <c r="E1245" i="1"/>
  <c r="G1245" i="1" s="1"/>
  <c r="H1245" i="1" s="1"/>
  <c r="O1247" i="1"/>
  <c r="Q1247" i="1" s="1"/>
  <c r="R1247" i="1" s="1"/>
  <c r="J1250" i="1"/>
  <c r="L1250" i="1" s="1"/>
  <c r="M1250" i="1" s="1"/>
  <c r="E1253" i="1"/>
  <c r="G1253" i="1" s="1"/>
  <c r="H1253" i="1" s="1"/>
  <c r="O1255" i="1"/>
  <c r="Q1255" i="1" s="1"/>
  <c r="R1255" i="1" s="1"/>
  <c r="J1258" i="1"/>
  <c r="L1258" i="1" s="1"/>
  <c r="M1258" i="1" s="1"/>
  <c r="E1220" i="1"/>
  <c r="G1220" i="1" s="1"/>
  <c r="H1220" i="1" s="1"/>
  <c r="O1222" i="1"/>
  <c r="Q1222" i="1" s="1"/>
  <c r="R1222" i="1" s="1"/>
  <c r="J1225" i="1"/>
  <c r="L1225" i="1" s="1"/>
  <c r="M1225" i="1" s="1"/>
  <c r="E1228" i="1"/>
  <c r="G1228" i="1" s="1"/>
  <c r="H1228" i="1" s="1"/>
  <c r="O1230" i="1"/>
  <c r="Q1230" i="1" s="1"/>
  <c r="R1230" i="1" s="1"/>
  <c r="J1233" i="1"/>
  <c r="L1233" i="1" s="1"/>
  <c r="M1233" i="1" s="1"/>
  <c r="E1236" i="1"/>
  <c r="G1236" i="1" s="1"/>
  <c r="H1236" i="1" s="1"/>
  <c r="O1238" i="1"/>
  <c r="Q1238" i="1" s="1"/>
  <c r="R1238" i="1" s="1"/>
  <c r="J1241" i="1"/>
  <c r="L1241" i="1" s="1"/>
  <c r="M1241" i="1" s="1"/>
  <c r="O1246" i="1"/>
  <c r="Q1246" i="1" s="1"/>
  <c r="R1246" i="1" s="1"/>
  <c r="J1249" i="1"/>
  <c r="L1249" i="1" s="1"/>
  <c r="M1249" i="1" s="1"/>
  <c r="X10" i="1" l="1"/>
  <c r="W10" i="1"/>
  <c r="Y10" i="1"/>
  <c r="X9" i="1"/>
  <c r="Y9" i="1"/>
  <c r="W11" i="1"/>
  <c r="W9" i="1"/>
  <c r="D5" i="3"/>
  <c r="E4" i="3"/>
  <c r="R9" i="1"/>
  <c r="Y11" i="1" s="1"/>
  <c r="M6" i="1"/>
  <c r="X11" i="1" s="1"/>
  <c r="G4" i="3" l="1"/>
  <c r="F4" i="3"/>
  <c r="E5" i="3"/>
  <c r="D6" i="3"/>
  <c r="H4" i="3" l="1"/>
  <c r="E6" i="3"/>
  <c r="D7" i="3"/>
  <c r="F5" i="3"/>
  <c r="H5" i="3" s="1"/>
  <c r="G5" i="3"/>
  <c r="D8" i="3" l="1"/>
  <c r="E7" i="3"/>
  <c r="G6" i="3"/>
  <c r="F6" i="3"/>
  <c r="H6" i="3" s="1"/>
  <c r="G7" i="3" l="1"/>
  <c r="F7" i="3"/>
  <c r="H7" i="3" s="1"/>
  <c r="E8" i="3"/>
  <c r="D9" i="3"/>
  <c r="D10" i="3" l="1"/>
  <c r="E9" i="3"/>
  <c r="F8" i="3"/>
  <c r="H8" i="3" s="1"/>
  <c r="G8" i="3"/>
  <c r="G9" i="3" l="1"/>
  <c r="F9" i="3"/>
  <c r="H9" i="3" s="1"/>
  <c r="D11" i="3"/>
  <c r="E10" i="3"/>
  <c r="G10" i="3" l="1"/>
  <c r="F10" i="3"/>
  <c r="H10" i="3" s="1"/>
  <c r="E11" i="3"/>
  <c r="D12" i="3"/>
  <c r="D13" i="3" l="1"/>
  <c r="E12" i="3"/>
  <c r="G11" i="3"/>
  <c r="F11" i="3"/>
  <c r="H11" i="3" s="1"/>
  <c r="G12" i="3" l="1"/>
  <c r="F12" i="3"/>
  <c r="H12" i="3" s="1"/>
  <c r="E13" i="3"/>
  <c r="D14" i="3"/>
  <c r="E14" i="3" l="1"/>
  <c r="D15" i="3"/>
  <c r="F13" i="3"/>
  <c r="H13" i="3" s="1"/>
  <c r="G13" i="3"/>
  <c r="D16" i="3" l="1"/>
  <c r="E15" i="3"/>
  <c r="G14" i="3"/>
  <c r="F14" i="3"/>
  <c r="H14" i="3" s="1"/>
  <c r="G15" i="3" l="1"/>
  <c r="F15" i="3"/>
  <c r="H15" i="3" s="1"/>
  <c r="E16" i="3"/>
  <c r="D17" i="3"/>
  <c r="D18" i="3" l="1"/>
  <c r="E17" i="3"/>
  <c r="F16" i="3"/>
  <c r="H16" i="3" s="1"/>
  <c r="G16" i="3"/>
  <c r="G17" i="3" l="1"/>
  <c r="F17" i="3"/>
  <c r="H17" i="3" s="1"/>
  <c r="E18" i="3"/>
  <c r="D19" i="3"/>
  <c r="E19" i="3" l="1"/>
  <c r="D20" i="3"/>
  <c r="G18" i="3"/>
  <c r="F18" i="3"/>
  <c r="H18" i="3" s="1"/>
  <c r="D21" i="3" l="1"/>
  <c r="E20" i="3"/>
  <c r="G19" i="3"/>
  <c r="F19" i="3"/>
  <c r="H19" i="3" s="1"/>
  <c r="G20" i="3" l="1"/>
  <c r="F20" i="3"/>
  <c r="H20" i="3" s="1"/>
  <c r="E21" i="3"/>
  <c r="D22" i="3"/>
  <c r="E22" i="3" l="1"/>
  <c r="D23" i="3"/>
  <c r="F21" i="3"/>
  <c r="H21" i="3" s="1"/>
  <c r="G21" i="3"/>
  <c r="G22" i="3" l="1"/>
  <c r="F22" i="3"/>
  <c r="H22" i="3" s="1"/>
  <c r="D24" i="3"/>
  <c r="E23" i="3"/>
  <c r="G23" i="3" l="1"/>
  <c r="F23" i="3"/>
  <c r="H23" i="3" s="1"/>
  <c r="E24" i="3"/>
  <c r="D25" i="3"/>
  <c r="D26" i="3" l="1"/>
  <c r="E25" i="3"/>
  <c r="F24" i="3"/>
  <c r="H24" i="3" s="1"/>
  <c r="G24" i="3"/>
  <c r="G25" i="3" l="1"/>
  <c r="F25" i="3"/>
  <c r="H25" i="3" s="1"/>
  <c r="D27" i="3"/>
  <c r="E26" i="3"/>
  <c r="G26" i="3" l="1"/>
  <c r="F26" i="3"/>
  <c r="H26" i="3" s="1"/>
  <c r="E27" i="3"/>
  <c r="D28" i="3"/>
  <c r="D29" i="3" l="1"/>
  <c r="E28" i="3"/>
  <c r="G27" i="3"/>
  <c r="F27" i="3"/>
  <c r="H27" i="3" s="1"/>
  <c r="G28" i="3" l="1"/>
  <c r="F28" i="3"/>
  <c r="H28" i="3" s="1"/>
  <c r="E29" i="3"/>
  <c r="D30" i="3"/>
  <c r="D31" i="3" l="1"/>
  <c r="E30" i="3"/>
  <c r="F29" i="3"/>
  <c r="H29" i="3" s="1"/>
  <c r="G29" i="3"/>
  <c r="G30" i="3" l="1"/>
  <c r="F30" i="3"/>
  <c r="H30" i="3" s="1"/>
  <c r="D32" i="3"/>
  <c r="E31" i="3"/>
  <c r="G31" i="3" l="1"/>
  <c r="F31" i="3"/>
  <c r="H31" i="3" s="1"/>
  <c r="E32" i="3"/>
  <c r="D33" i="3"/>
  <c r="D34" i="3" l="1"/>
  <c r="E33" i="3"/>
  <c r="F32" i="3"/>
  <c r="H32" i="3" s="1"/>
  <c r="G32" i="3"/>
  <c r="G33" i="3" l="1"/>
  <c r="F33" i="3"/>
  <c r="H33" i="3" s="1"/>
  <c r="D35" i="3"/>
  <c r="E34" i="3"/>
  <c r="G34" i="3" l="1"/>
  <c r="F34" i="3"/>
  <c r="H34" i="3" s="1"/>
  <c r="E35" i="3"/>
  <c r="D36" i="3"/>
  <c r="D37" i="3" l="1"/>
  <c r="E36" i="3"/>
  <c r="G35" i="3"/>
  <c r="F35" i="3"/>
  <c r="H35" i="3" s="1"/>
  <c r="G36" i="3" l="1"/>
  <c r="F36" i="3"/>
  <c r="H36" i="3" s="1"/>
  <c r="E37" i="3"/>
  <c r="D38" i="3"/>
  <c r="D39" i="3" l="1"/>
  <c r="E38" i="3"/>
  <c r="F37" i="3"/>
  <c r="H37" i="3" s="1"/>
  <c r="G37" i="3"/>
  <c r="G38" i="3" l="1"/>
  <c r="F38" i="3"/>
  <c r="H38" i="3" s="1"/>
  <c r="D40" i="3"/>
  <c r="E39" i="3"/>
  <c r="E40" i="3" l="1"/>
  <c r="D41" i="3"/>
  <c r="G39" i="3"/>
  <c r="F39" i="3"/>
  <c r="H39" i="3" s="1"/>
  <c r="D42" i="3" l="1"/>
  <c r="E41" i="3"/>
  <c r="F40" i="3"/>
  <c r="H40" i="3" s="1"/>
  <c r="G40" i="3"/>
  <c r="G41" i="3" l="1"/>
  <c r="F41" i="3"/>
  <c r="H41" i="3" s="1"/>
  <c r="E42" i="3"/>
  <c r="D43" i="3"/>
  <c r="G42" i="3" l="1"/>
  <c r="F42" i="3"/>
  <c r="H42" i="3" s="1"/>
  <c r="E43" i="3"/>
  <c r="D44" i="3"/>
  <c r="D45" i="3" l="1"/>
  <c r="E44" i="3"/>
  <c r="G43" i="3"/>
  <c r="F43" i="3"/>
  <c r="H43" i="3" s="1"/>
  <c r="G44" i="3" l="1"/>
  <c r="F44" i="3"/>
  <c r="H44" i="3" s="1"/>
  <c r="E45" i="3"/>
  <c r="D46" i="3"/>
  <c r="D47" i="3" l="1"/>
  <c r="E46" i="3"/>
  <c r="F45" i="3"/>
  <c r="H45" i="3" s="1"/>
  <c r="G45" i="3"/>
  <c r="G46" i="3" l="1"/>
  <c r="F46" i="3"/>
  <c r="H46" i="3" s="1"/>
  <c r="E47" i="3"/>
  <c r="D48" i="3"/>
  <c r="D49" i="3" l="1"/>
  <c r="E48" i="3"/>
  <c r="F47" i="3"/>
  <c r="H47" i="3" s="1"/>
  <c r="G47" i="3"/>
  <c r="F48" i="3" l="1"/>
  <c r="H48" i="3" s="1"/>
  <c r="G48" i="3"/>
  <c r="D50" i="3"/>
  <c r="E49" i="3"/>
  <c r="G49" i="3" l="1"/>
  <c r="F49" i="3"/>
  <c r="H49" i="3" s="1"/>
  <c r="D51" i="3"/>
  <c r="E50" i="3"/>
  <c r="D52" i="3" l="1"/>
  <c r="E51" i="3"/>
  <c r="G50" i="3"/>
  <c r="F50" i="3"/>
  <c r="H50" i="3" s="1"/>
  <c r="G51" i="3" l="1"/>
  <c r="F51" i="3"/>
  <c r="H51" i="3" s="1"/>
  <c r="E52" i="3"/>
  <c r="D53" i="3"/>
  <c r="E53" i="3" l="1"/>
  <c r="D54" i="3"/>
  <c r="F52" i="3"/>
  <c r="H52" i="3" s="1"/>
  <c r="G52" i="3"/>
  <c r="G53" i="3" l="1"/>
  <c r="F53" i="3"/>
  <c r="H53" i="3" s="1"/>
  <c r="D55" i="3"/>
  <c r="E54" i="3"/>
  <c r="G54" i="3" l="1"/>
  <c r="F54" i="3"/>
  <c r="H54" i="3" s="1"/>
  <c r="E55" i="3"/>
  <c r="D56" i="3"/>
  <c r="D57" i="3" l="1"/>
  <c r="E56" i="3"/>
  <c r="F55" i="3"/>
  <c r="H55" i="3" s="1"/>
  <c r="G55" i="3"/>
  <c r="F56" i="3" l="1"/>
  <c r="H56" i="3" s="1"/>
  <c r="G56" i="3"/>
  <c r="D58" i="3"/>
  <c r="E57" i="3"/>
  <c r="F57" i="3" l="1"/>
  <c r="H57" i="3" s="1"/>
  <c r="G57" i="3"/>
  <c r="D59" i="3"/>
  <c r="E58" i="3"/>
  <c r="D60" i="3" l="1"/>
  <c r="E59" i="3"/>
  <c r="G58" i="3"/>
  <c r="F58" i="3"/>
  <c r="H58" i="3" s="1"/>
  <c r="G59" i="3" l="1"/>
  <c r="F59" i="3"/>
  <c r="H59" i="3" s="1"/>
  <c r="E60" i="3"/>
  <c r="D61" i="3"/>
  <c r="E61" i="3" l="1"/>
  <c r="D62" i="3"/>
  <c r="G60" i="3"/>
  <c r="F60" i="3"/>
  <c r="H60" i="3" s="1"/>
  <c r="E62" i="3" l="1"/>
  <c r="D63" i="3"/>
  <c r="G61" i="3"/>
  <c r="F61" i="3"/>
  <c r="H61" i="3" s="1"/>
  <c r="E63" i="3" l="1"/>
  <c r="D64" i="3"/>
  <c r="F62" i="3"/>
  <c r="H62" i="3" s="1"/>
  <c r="G62" i="3"/>
  <c r="D65" i="3" l="1"/>
  <c r="E64" i="3"/>
  <c r="F63" i="3"/>
  <c r="H63" i="3" s="1"/>
  <c r="G63" i="3"/>
  <c r="F64" i="3" l="1"/>
  <c r="H64" i="3" s="1"/>
  <c r="G64" i="3"/>
  <c r="D66" i="3"/>
  <c r="E65" i="3"/>
  <c r="F65" i="3" l="1"/>
  <c r="H65" i="3" s="1"/>
  <c r="G65" i="3"/>
  <c r="D67" i="3"/>
  <c r="E66" i="3"/>
  <c r="G66" i="3" l="1"/>
  <c r="F66" i="3"/>
  <c r="H66" i="3" s="1"/>
  <c r="D68" i="3"/>
  <c r="E67" i="3"/>
  <c r="G67" i="3" l="1"/>
  <c r="F67" i="3"/>
  <c r="H67" i="3" s="1"/>
  <c r="E68" i="3"/>
  <c r="D69" i="3"/>
  <c r="E69" i="3" l="1"/>
  <c r="D70" i="3"/>
  <c r="G68" i="3"/>
  <c r="F68" i="3"/>
  <c r="H68" i="3" s="1"/>
  <c r="E70" i="3" l="1"/>
  <c r="D71" i="3"/>
  <c r="G69" i="3"/>
  <c r="F69" i="3"/>
  <c r="H69" i="3" s="1"/>
  <c r="E71" i="3" l="1"/>
  <c r="D72" i="3"/>
  <c r="F70" i="3"/>
  <c r="H70" i="3" s="1"/>
  <c r="G70" i="3"/>
  <c r="D73" i="3" l="1"/>
  <c r="E72" i="3"/>
  <c r="F71" i="3"/>
  <c r="H71" i="3" s="1"/>
  <c r="G71" i="3"/>
  <c r="F72" i="3" l="1"/>
  <c r="H72" i="3" s="1"/>
  <c r="G72" i="3"/>
  <c r="D74" i="3"/>
  <c r="E73" i="3"/>
  <c r="G73" i="3" l="1"/>
  <c r="F73" i="3"/>
  <c r="H73" i="3" s="1"/>
  <c r="D75" i="3"/>
  <c r="E74" i="3"/>
  <c r="G74" i="3" l="1"/>
  <c r="F74" i="3"/>
  <c r="H74" i="3" s="1"/>
  <c r="D76" i="3"/>
  <c r="E75" i="3"/>
  <c r="E76" i="3" l="1"/>
  <c r="D77" i="3"/>
  <c r="G75" i="3"/>
  <c r="F75" i="3"/>
  <c r="H75" i="3" s="1"/>
  <c r="G76" i="3" l="1"/>
  <c r="F76" i="3"/>
  <c r="H76" i="3" s="1"/>
  <c r="E77" i="3"/>
  <c r="D78" i="3"/>
  <c r="E78" i="3" l="1"/>
  <c r="D79" i="3"/>
  <c r="G77" i="3"/>
  <c r="F77" i="3"/>
  <c r="H77" i="3" s="1"/>
  <c r="D80" i="3" l="1"/>
  <c r="E79" i="3"/>
  <c r="G78" i="3"/>
  <c r="F78" i="3"/>
  <c r="H78" i="3" s="1"/>
  <c r="F79" i="3" l="1"/>
  <c r="H79" i="3" s="1"/>
  <c r="G79" i="3"/>
  <c r="D81" i="3"/>
  <c r="E80" i="3"/>
  <c r="D82" i="3" l="1"/>
  <c r="E81" i="3"/>
  <c r="F80" i="3"/>
  <c r="H80" i="3" s="1"/>
  <c r="G80" i="3"/>
  <c r="G81" i="3" l="1"/>
  <c r="F81" i="3"/>
  <c r="H81" i="3" s="1"/>
  <c r="D83" i="3"/>
  <c r="E82" i="3"/>
  <c r="G82" i="3" l="1"/>
  <c r="F82" i="3"/>
  <c r="H82" i="3" s="1"/>
  <c r="E83" i="3"/>
  <c r="D84" i="3"/>
  <c r="G83" i="3" l="1"/>
  <c r="F83" i="3"/>
  <c r="H83" i="3" s="1"/>
  <c r="E84" i="3"/>
  <c r="D85" i="3"/>
  <c r="E85" i="3" l="1"/>
  <c r="D86" i="3"/>
  <c r="G84" i="3"/>
  <c r="F84" i="3"/>
  <c r="H84" i="3" s="1"/>
  <c r="E86" i="3" l="1"/>
  <c r="D87" i="3"/>
  <c r="G85" i="3"/>
  <c r="F85" i="3"/>
  <c r="H85" i="3" s="1"/>
  <c r="D88" i="3" l="1"/>
  <c r="E87" i="3"/>
  <c r="F86" i="3"/>
  <c r="H86" i="3" s="1"/>
  <c r="G86" i="3"/>
  <c r="F87" i="3" l="1"/>
  <c r="H87" i="3" s="1"/>
  <c r="G87" i="3"/>
  <c r="D89" i="3"/>
  <c r="E88" i="3"/>
  <c r="F88" i="3" l="1"/>
  <c r="H88" i="3" s="1"/>
  <c r="G88" i="3"/>
  <c r="D90" i="3"/>
  <c r="E89" i="3"/>
  <c r="G89" i="3" l="1"/>
  <c r="F89" i="3"/>
  <c r="H89" i="3" s="1"/>
  <c r="D91" i="3"/>
  <c r="E90" i="3"/>
  <c r="G90" i="3" l="1"/>
  <c r="F90" i="3"/>
  <c r="H90" i="3" s="1"/>
  <c r="E91" i="3"/>
  <c r="D92" i="3"/>
  <c r="E92" i="3" l="1"/>
  <c r="D93" i="3"/>
  <c r="G91" i="3"/>
  <c r="F91" i="3"/>
  <c r="H91" i="3" s="1"/>
  <c r="E93" i="3" l="1"/>
  <c r="D94" i="3"/>
  <c r="G92" i="3"/>
  <c r="F92" i="3"/>
  <c r="H92" i="3" s="1"/>
  <c r="E94" i="3" l="1"/>
  <c r="D95" i="3"/>
  <c r="G93" i="3"/>
  <c r="F93" i="3"/>
  <c r="H93" i="3" s="1"/>
  <c r="D96" i="3" l="1"/>
  <c r="E95" i="3"/>
  <c r="F94" i="3"/>
  <c r="H94" i="3" s="1"/>
  <c r="G94" i="3"/>
  <c r="F95" i="3" l="1"/>
  <c r="H95" i="3" s="1"/>
  <c r="G95" i="3"/>
  <c r="D97" i="3"/>
  <c r="E96" i="3"/>
  <c r="F96" i="3" l="1"/>
  <c r="H96" i="3" s="1"/>
  <c r="G96" i="3"/>
  <c r="D98" i="3"/>
  <c r="E97" i="3"/>
  <c r="G97" i="3" l="1"/>
  <c r="F97" i="3"/>
  <c r="H97" i="3" s="1"/>
  <c r="D99" i="3"/>
  <c r="E98" i="3"/>
  <c r="G98" i="3" l="1"/>
  <c r="F98" i="3"/>
  <c r="H98" i="3" s="1"/>
  <c r="E99" i="3"/>
  <c r="D100" i="3"/>
  <c r="E100" i="3" l="1"/>
  <c r="D101" i="3"/>
  <c r="G99" i="3"/>
  <c r="F99" i="3"/>
  <c r="H99" i="3" s="1"/>
  <c r="D102" i="3" l="1"/>
  <c r="E101" i="3"/>
  <c r="G100" i="3"/>
  <c r="F100" i="3"/>
  <c r="H100" i="3" s="1"/>
  <c r="E102" i="3" l="1"/>
  <c r="D103" i="3"/>
  <c r="G101" i="3"/>
  <c r="F101" i="3"/>
  <c r="H101" i="3" s="1"/>
  <c r="D104" i="3" l="1"/>
  <c r="E103" i="3"/>
  <c r="F102" i="3"/>
  <c r="H102" i="3" s="1"/>
  <c r="G102" i="3"/>
  <c r="G103" i="3" l="1"/>
  <c r="F103" i="3"/>
  <c r="H103" i="3" s="1"/>
  <c r="D105" i="3"/>
  <c r="E104" i="3"/>
  <c r="F104" i="3" l="1"/>
  <c r="H104" i="3" s="1"/>
  <c r="G104" i="3"/>
  <c r="E105" i="3"/>
  <c r="D106" i="3"/>
  <c r="D107" i="3" l="1"/>
  <c r="E106" i="3"/>
  <c r="G105" i="3"/>
  <c r="F105" i="3"/>
  <c r="H105" i="3" s="1"/>
  <c r="G106" i="3" l="1"/>
  <c r="F106" i="3"/>
  <c r="H106" i="3" s="1"/>
  <c r="E107" i="3"/>
  <c r="D108" i="3"/>
  <c r="E108" i="3" l="1"/>
  <c r="D109" i="3"/>
  <c r="G107" i="3"/>
  <c r="F107" i="3"/>
  <c r="H107" i="3" s="1"/>
  <c r="D110" i="3" l="1"/>
  <c r="E109" i="3"/>
  <c r="G108" i="3"/>
  <c r="F108" i="3"/>
  <c r="H108" i="3" s="1"/>
  <c r="G109" i="3" l="1"/>
  <c r="F109" i="3"/>
  <c r="H109" i="3" s="1"/>
  <c r="E110" i="3"/>
  <c r="D111" i="3"/>
  <c r="D112" i="3" l="1"/>
  <c r="E111" i="3"/>
  <c r="F110" i="3"/>
  <c r="H110" i="3" s="1"/>
  <c r="G110" i="3"/>
  <c r="G111" i="3" l="1"/>
  <c r="F111" i="3"/>
  <c r="H111" i="3" s="1"/>
  <c r="D113" i="3"/>
  <c r="E112" i="3"/>
  <c r="F112" i="3" l="1"/>
  <c r="H112" i="3" s="1"/>
  <c r="G112" i="3"/>
  <c r="E113" i="3"/>
  <c r="D114" i="3"/>
  <c r="G113" i="3" l="1"/>
  <c r="F113" i="3"/>
  <c r="H113" i="3" s="1"/>
  <c r="D115" i="3"/>
  <c r="E114" i="3"/>
  <c r="G114" i="3" l="1"/>
  <c r="F114" i="3"/>
  <c r="H114" i="3" s="1"/>
  <c r="E115" i="3"/>
  <c r="D116" i="3"/>
  <c r="E116" i="3" l="1"/>
  <c r="D117" i="3"/>
  <c r="G115" i="3"/>
  <c r="F115" i="3"/>
  <c r="H115" i="3" s="1"/>
  <c r="D118" i="3" l="1"/>
  <c r="E117" i="3"/>
  <c r="G116" i="3"/>
  <c r="F116" i="3"/>
  <c r="H116" i="3" s="1"/>
  <c r="G117" i="3" l="1"/>
  <c r="F117" i="3"/>
  <c r="H117" i="3" s="1"/>
  <c r="E118" i="3"/>
  <c r="D119" i="3"/>
  <c r="F118" i="3" l="1"/>
  <c r="H118" i="3" s="1"/>
  <c r="G118" i="3"/>
  <c r="D120" i="3"/>
  <c r="E119" i="3"/>
  <c r="G119" i="3" l="1"/>
  <c r="F119" i="3"/>
  <c r="H119" i="3" s="1"/>
  <c r="D121" i="3"/>
  <c r="E120" i="3"/>
  <c r="F120" i="3" l="1"/>
  <c r="H120" i="3" s="1"/>
  <c r="G120" i="3"/>
  <c r="E121" i="3"/>
  <c r="D122" i="3"/>
  <c r="D123" i="3" l="1"/>
  <c r="E122" i="3"/>
  <c r="G121" i="3"/>
  <c r="F121" i="3"/>
  <c r="H121" i="3" s="1"/>
  <c r="G122" i="3" l="1"/>
  <c r="F122" i="3"/>
  <c r="H122" i="3" s="1"/>
  <c r="E123" i="3"/>
  <c r="D124" i="3"/>
  <c r="E124" i="3" l="1"/>
  <c r="D125" i="3"/>
  <c r="G123" i="3"/>
  <c r="F123" i="3"/>
  <c r="H123" i="3" s="1"/>
  <c r="D126" i="3" l="1"/>
  <c r="E125" i="3"/>
  <c r="G124" i="3"/>
  <c r="F124" i="3"/>
  <c r="H124" i="3" s="1"/>
  <c r="G125" i="3" l="1"/>
  <c r="F125" i="3"/>
  <c r="H125" i="3" s="1"/>
  <c r="E126" i="3"/>
  <c r="D127" i="3"/>
  <c r="D128" i="3" l="1"/>
  <c r="E127" i="3"/>
  <c r="F126" i="3"/>
  <c r="H126" i="3" s="1"/>
  <c r="G126" i="3"/>
  <c r="G127" i="3" l="1"/>
  <c r="F127" i="3"/>
  <c r="H127" i="3" s="1"/>
  <c r="D129" i="3"/>
  <c r="E128" i="3"/>
  <c r="F128" i="3" l="1"/>
  <c r="H128" i="3" s="1"/>
  <c r="G128" i="3"/>
  <c r="E129" i="3"/>
  <c r="D130" i="3"/>
  <c r="D131" i="3" l="1"/>
  <c r="E130" i="3"/>
  <c r="G129" i="3"/>
  <c r="F129" i="3"/>
  <c r="H129" i="3" s="1"/>
  <c r="G130" i="3" l="1"/>
  <c r="F130" i="3"/>
  <c r="H130" i="3" s="1"/>
  <c r="E131" i="3"/>
  <c r="D132" i="3"/>
  <c r="G131" i="3" l="1"/>
  <c r="F131" i="3"/>
  <c r="H131" i="3" s="1"/>
  <c r="E132" i="3"/>
  <c r="D133" i="3"/>
  <c r="D134" i="3" l="1"/>
  <c r="E133" i="3"/>
  <c r="G132" i="3"/>
  <c r="F132" i="3"/>
  <c r="H132" i="3" s="1"/>
  <c r="E134" i="3" l="1"/>
  <c r="D135" i="3"/>
  <c r="G133" i="3"/>
  <c r="F133" i="3"/>
  <c r="H133" i="3" s="1"/>
  <c r="D136" i="3" l="1"/>
  <c r="E135" i="3"/>
  <c r="F134" i="3"/>
  <c r="H134" i="3" s="1"/>
  <c r="G134" i="3"/>
  <c r="G135" i="3" l="1"/>
  <c r="F135" i="3"/>
  <c r="H135" i="3" s="1"/>
  <c r="D137" i="3"/>
  <c r="E136" i="3"/>
  <c r="E137" i="3" l="1"/>
  <c r="D138" i="3"/>
  <c r="F136" i="3"/>
  <c r="H136" i="3" s="1"/>
  <c r="G136" i="3"/>
  <c r="D139" i="3" l="1"/>
  <c r="E138" i="3"/>
  <c r="G137" i="3"/>
  <c r="F137" i="3"/>
  <c r="H137" i="3" s="1"/>
  <c r="G138" i="3" l="1"/>
  <c r="F138" i="3"/>
  <c r="H138" i="3" s="1"/>
  <c r="E139" i="3"/>
  <c r="D140" i="3"/>
  <c r="G139" i="3" l="1"/>
  <c r="F139" i="3"/>
  <c r="H139" i="3" s="1"/>
  <c r="E140" i="3"/>
  <c r="D141" i="3"/>
  <c r="D142" i="3" l="1"/>
  <c r="E141" i="3"/>
  <c r="G140" i="3"/>
  <c r="F140" i="3"/>
  <c r="H140" i="3" s="1"/>
  <c r="G141" i="3" l="1"/>
  <c r="F141" i="3"/>
  <c r="H141" i="3" s="1"/>
  <c r="E142" i="3"/>
  <c r="D143" i="3"/>
  <c r="D144" i="3" l="1"/>
  <c r="E143" i="3"/>
  <c r="F142" i="3"/>
  <c r="H142" i="3" s="1"/>
  <c r="G142" i="3"/>
  <c r="G143" i="3" l="1"/>
  <c r="F143" i="3"/>
  <c r="H143" i="3" s="1"/>
  <c r="D145" i="3"/>
  <c r="E144" i="3"/>
  <c r="F144" i="3" l="1"/>
  <c r="H144" i="3" s="1"/>
  <c r="G144" i="3"/>
  <c r="E145" i="3"/>
  <c r="D146" i="3"/>
  <c r="D147" i="3" l="1"/>
  <c r="E146" i="3"/>
  <c r="G145" i="3"/>
  <c r="F145" i="3"/>
  <c r="H145" i="3" s="1"/>
  <c r="G146" i="3" l="1"/>
  <c r="F146" i="3"/>
  <c r="H146" i="3" s="1"/>
  <c r="E147" i="3"/>
  <c r="D148" i="3"/>
  <c r="E148" i="3" l="1"/>
  <c r="D149" i="3"/>
  <c r="G147" i="3"/>
  <c r="F147" i="3"/>
  <c r="H147" i="3" s="1"/>
  <c r="D150" i="3" l="1"/>
  <c r="E149" i="3"/>
  <c r="G148" i="3"/>
  <c r="F148" i="3"/>
  <c r="H148" i="3" s="1"/>
  <c r="G149" i="3" l="1"/>
  <c r="F149" i="3"/>
  <c r="H149" i="3" s="1"/>
  <c r="E150" i="3"/>
  <c r="D151" i="3"/>
  <c r="F150" i="3" l="1"/>
  <c r="H150" i="3" s="1"/>
  <c r="G150" i="3"/>
  <c r="D152" i="3"/>
  <c r="E151" i="3"/>
  <c r="G151" i="3" l="1"/>
  <c r="F151" i="3"/>
  <c r="H151" i="3" s="1"/>
  <c r="D153" i="3"/>
  <c r="E152" i="3"/>
  <c r="F152" i="3" l="1"/>
  <c r="H152" i="3" s="1"/>
  <c r="G152" i="3"/>
  <c r="E153" i="3"/>
  <c r="D154" i="3"/>
  <c r="D155" i="3" l="1"/>
  <c r="E154" i="3"/>
  <c r="G153" i="3"/>
  <c r="F153" i="3"/>
  <c r="H153" i="3" s="1"/>
  <c r="G154" i="3" l="1"/>
  <c r="F154" i="3"/>
  <c r="H154" i="3" s="1"/>
  <c r="E155" i="3"/>
  <c r="D156" i="3"/>
  <c r="E156" i="3" l="1"/>
  <c r="D157" i="3"/>
  <c r="G155" i="3"/>
  <c r="F155" i="3"/>
  <c r="H155" i="3" s="1"/>
  <c r="D158" i="3" l="1"/>
  <c r="E157" i="3"/>
  <c r="G156" i="3"/>
  <c r="F156" i="3"/>
  <c r="H156" i="3" s="1"/>
  <c r="G157" i="3" l="1"/>
  <c r="F157" i="3"/>
  <c r="H157" i="3" s="1"/>
  <c r="E158" i="3"/>
  <c r="D159" i="3"/>
  <c r="F158" i="3" l="1"/>
  <c r="H158" i="3" s="1"/>
  <c r="G158" i="3"/>
  <c r="D160" i="3"/>
  <c r="E159" i="3"/>
  <c r="G159" i="3" l="1"/>
  <c r="F159" i="3"/>
  <c r="H159" i="3" s="1"/>
  <c r="D161" i="3"/>
  <c r="E160" i="3"/>
  <c r="F160" i="3" l="1"/>
  <c r="H160" i="3" s="1"/>
  <c r="G160" i="3"/>
  <c r="E161" i="3"/>
  <c r="D162" i="3"/>
  <c r="D163" i="3" l="1"/>
  <c r="E162" i="3"/>
  <c r="G161" i="3"/>
  <c r="F161" i="3"/>
  <c r="H161" i="3" s="1"/>
  <c r="G162" i="3" l="1"/>
  <c r="F162" i="3"/>
  <c r="H162" i="3" s="1"/>
  <c r="E163" i="3"/>
  <c r="D164" i="3"/>
  <c r="G163" i="3" l="1"/>
  <c r="F163" i="3"/>
  <c r="H163" i="3" s="1"/>
  <c r="E164" i="3"/>
  <c r="D165" i="3"/>
  <c r="D166" i="3" l="1"/>
  <c r="E165" i="3"/>
  <c r="G164" i="3"/>
  <c r="F164" i="3"/>
  <c r="H164" i="3" s="1"/>
  <c r="G165" i="3" l="1"/>
  <c r="F165" i="3"/>
  <c r="H165" i="3" s="1"/>
  <c r="E166" i="3"/>
  <c r="D167" i="3"/>
  <c r="D168" i="3" l="1"/>
  <c r="E167" i="3"/>
  <c r="F166" i="3"/>
  <c r="H166" i="3" s="1"/>
  <c r="G166" i="3"/>
  <c r="G167" i="3" l="1"/>
  <c r="F167" i="3"/>
  <c r="H167" i="3" s="1"/>
  <c r="D169" i="3"/>
  <c r="E168" i="3"/>
  <c r="F168" i="3" l="1"/>
  <c r="H168" i="3" s="1"/>
  <c r="G168" i="3"/>
  <c r="E169" i="3"/>
  <c r="D170" i="3"/>
  <c r="G169" i="3" l="1"/>
  <c r="F169" i="3"/>
  <c r="H169" i="3" s="1"/>
  <c r="D171" i="3"/>
  <c r="E170" i="3"/>
  <c r="G170" i="3" l="1"/>
  <c r="F170" i="3"/>
  <c r="H170" i="3" s="1"/>
  <c r="E171" i="3"/>
  <c r="D172" i="3"/>
  <c r="E172" i="3" l="1"/>
  <c r="D173" i="3"/>
  <c r="G171" i="3"/>
  <c r="F171" i="3"/>
  <c r="H171" i="3" s="1"/>
  <c r="D174" i="3" l="1"/>
  <c r="E173" i="3"/>
  <c r="G172" i="3"/>
  <c r="F172" i="3"/>
  <c r="H172" i="3" s="1"/>
  <c r="G173" i="3" l="1"/>
  <c r="F173" i="3"/>
  <c r="H173" i="3" s="1"/>
  <c r="E174" i="3"/>
  <c r="D175" i="3"/>
  <c r="D176" i="3" l="1"/>
  <c r="E175" i="3"/>
  <c r="F174" i="3"/>
  <c r="H174" i="3" s="1"/>
  <c r="G174" i="3"/>
  <c r="G175" i="3" l="1"/>
  <c r="F175" i="3"/>
  <c r="H175" i="3" s="1"/>
  <c r="D177" i="3"/>
  <c r="E176" i="3"/>
  <c r="E177" i="3" l="1"/>
  <c r="D178" i="3"/>
  <c r="F176" i="3"/>
  <c r="H176" i="3" s="1"/>
  <c r="G176" i="3"/>
  <c r="D179" i="3" l="1"/>
  <c r="E178" i="3"/>
  <c r="G177" i="3"/>
  <c r="F177" i="3"/>
  <c r="H177" i="3" s="1"/>
  <c r="G178" i="3" l="1"/>
  <c r="F178" i="3"/>
  <c r="H178" i="3" s="1"/>
  <c r="E179" i="3"/>
  <c r="D180" i="3"/>
  <c r="G179" i="3" l="1"/>
  <c r="F179" i="3"/>
  <c r="H179" i="3" s="1"/>
  <c r="E180" i="3"/>
  <c r="D181" i="3"/>
  <c r="G180" i="3" l="1"/>
  <c r="F180" i="3"/>
  <c r="H180" i="3" s="1"/>
  <c r="D182" i="3"/>
  <c r="E181" i="3"/>
  <c r="G181" i="3" l="1"/>
  <c r="F181" i="3"/>
  <c r="H181" i="3" s="1"/>
  <c r="E182" i="3"/>
  <c r="D183" i="3"/>
  <c r="D184" i="3" l="1"/>
  <c r="E183" i="3"/>
  <c r="F182" i="3"/>
  <c r="H182" i="3" s="1"/>
  <c r="G182" i="3"/>
  <c r="G183" i="3" l="1"/>
  <c r="F183" i="3"/>
  <c r="H183" i="3" s="1"/>
  <c r="D185" i="3"/>
  <c r="E184" i="3"/>
  <c r="E185" i="3" l="1"/>
  <c r="D186" i="3"/>
  <c r="F184" i="3"/>
  <c r="H184" i="3" s="1"/>
  <c r="G184" i="3"/>
  <c r="D187" i="3" l="1"/>
  <c r="E186" i="3"/>
  <c r="G185" i="3"/>
  <c r="F185" i="3"/>
  <c r="H185" i="3" s="1"/>
  <c r="G186" i="3" l="1"/>
  <c r="F186" i="3"/>
  <c r="H186" i="3" s="1"/>
  <c r="E187" i="3"/>
  <c r="D188" i="3"/>
  <c r="E188" i="3" l="1"/>
  <c r="D189" i="3"/>
  <c r="G187" i="3"/>
  <c r="F187" i="3"/>
  <c r="H187" i="3" s="1"/>
  <c r="D190" i="3" l="1"/>
  <c r="E189" i="3"/>
  <c r="G188" i="3"/>
  <c r="F188" i="3"/>
  <c r="H188" i="3" s="1"/>
  <c r="G189" i="3" l="1"/>
  <c r="F189" i="3"/>
  <c r="H189" i="3" s="1"/>
  <c r="E190" i="3"/>
  <c r="D191" i="3"/>
  <c r="D192" i="3" l="1"/>
  <c r="E191" i="3"/>
  <c r="F190" i="3"/>
  <c r="H190" i="3" s="1"/>
  <c r="G190" i="3"/>
  <c r="G191" i="3" l="1"/>
  <c r="F191" i="3"/>
  <c r="H191" i="3" s="1"/>
  <c r="D193" i="3"/>
  <c r="E192" i="3"/>
  <c r="E193" i="3" l="1"/>
  <c r="D194" i="3"/>
  <c r="F192" i="3"/>
  <c r="H192" i="3" s="1"/>
  <c r="G192" i="3"/>
  <c r="D195" i="3" l="1"/>
  <c r="E194" i="3"/>
  <c r="G193" i="3"/>
  <c r="F193" i="3"/>
  <c r="H193" i="3" s="1"/>
  <c r="G194" i="3" l="1"/>
  <c r="F194" i="3"/>
  <c r="H194" i="3" s="1"/>
  <c r="E195" i="3"/>
  <c r="D196" i="3"/>
  <c r="E196" i="3" l="1"/>
  <c r="D197" i="3"/>
  <c r="G195" i="3"/>
  <c r="F195" i="3"/>
  <c r="H195" i="3" s="1"/>
  <c r="D198" i="3" l="1"/>
  <c r="E197" i="3"/>
  <c r="G196" i="3"/>
  <c r="F196" i="3"/>
  <c r="H196" i="3" s="1"/>
  <c r="G197" i="3" l="1"/>
  <c r="F197" i="3"/>
  <c r="H197" i="3" s="1"/>
  <c r="E198" i="3"/>
  <c r="D199" i="3"/>
  <c r="D200" i="3" l="1"/>
  <c r="E199" i="3"/>
  <c r="F198" i="3"/>
  <c r="H198" i="3" s="1"/>
  <c r="G198" i="3"/>
  <c r="G199" i="3" l="1"/>
  <c r="F199" i="3"/>
  <c r="H199" i="3" s="1"/>
  <c r="D201" i="3"/>
  <c r="E200" i="3"/>
  <c r="F200" i="3" l="1"/>
  <c r="H200" i="3" s="1"/>
  <c r="G200" i="3"/>
  <c r="E201" i="3"/>
  <c r="D202" i="3"/>
  <c r="D203" i="3" l="1"/>
  <c r="E202" i="3"/>
  <c r="G201" i="3"/>
  <c r="F201" i="3"/>
  <c r="H201" i="3" s="1"/>
  <c r="G202" i="3" l="1"/>
  <c r="F202" i="3"/>
  <c r="H202" i="3" s="1"/>
  <c r="E203" i="3"/>
  <c r="D204" i="3"/>
  <c r="E204" i="3" l="1"/>
  <c r="D205" i="3"/>
  <c r="G203" i="3"/>
  <c r="F203" i="3"/>
  <c r="H203" i="3" s="1"/>
  <c r="D206" i="3" l="1"/>
  <c r="E205" i="3"/>
  <c r="G204" i="3"/>
  <c r="F204" i="3"/>
  <c r="H204" i="3" s="1"/>
  <c r="G205" i="3" l="1"/>
  <c r="F205" i="3"/>
  <c r="H205" i="3" s="1"/>
  <c r="E206" i="3"/>
  <c r="D207" i="3"/>
  <c r="F206" i="3" l="1"/>
  <c r="H206" i="3" s="1"/>
  <c r="G206" i="3"/>
  <c r="D208" i="3"/>
  <c r="E207" i="3"/>
  <c r="G207" i="3" l="1"/>
  <c r="F207" i="3"/>
  <c r="H207" i="3" s="1"/>
  <c r="D209" i="3"/>
  <c r="E208" i="3"/>
  <c r="F208" i="3" l="1"/>
  <c r="H208" i="3" s="1"/>
  <c r="G208" i="3"/>
  <c r="E209" i="3"/>
  <c r="D210" i="3"/>
  <c r="D211" i="3" l="1"/>
  <c r="E210" i="3"/>
  <c r="G209" i="3"/>
  <c r="F209" i="3"/>
  <c r="H209" i="3" s="1"/>
  <c r="G210" i="3" l="1"/>
  <c r="F210" i="3"/>
  <c r="H210" i="3" s="1"/>
  <c r="E211" i="3"/>
  <c r="D212" i="3"/>
  <c r="E212" i="3" l="1"/>
  <c r="D213" i="3"/>
  <c r="G211" i="3"/>
  <c r="F211" i="3"/>
  <c r="H211" i="3" s="1"/>
  <c r="D214" i="3" l="1"/>
  <c r="E213" i="3"/>
  <c r="G212" i="3"/>
  <c r="F212" i="3"/>
  <c r="H212" i="3" s="1"/>
  <c r="G213" i="3" l="1"/>
  <c r="F213" i="3"/>
  <c r="H213" i="3" s="1"/>
  <c r="E214" i="3"/>
  <c r="D215" i="3"/>
  <c r="F214" i="3" l="1"/>
  <c r="H214" i="3" s="1"/>
  <c r="G214" i="3"/>
  <c r="D216" i="3"/>
  <c r="E215" i="3"/>
  <c r="D217" i="3" l="1"/>
  <c r="E216" i="3"/>
  <c r="G215" i="3"/>
  <c r="F215" i="3"/>
  <c r="H215" i="3" s="1"/>
  <c r="F216" i="3" l="1"/>
  <c r="H216" i="3" s="1"/>
  <c r="G216" i="3"/>
  <c r="E217" i="3"/>
  <c r="D218" i="3"/>
  <c r="G217" i="3" l="1"/>
  <c r="F217" i="3"/>
  <c r="H217" i="3" s="1"/>
  <c r="D219" i="3"/>
  <c r="E218" i="3"/>
  <c r="E219" i="3" l="1"/>
  <c r="D220" i="3"/>
  <c r="G218" i="3"/>
  <c r="F218" i="3"/>
  <c r="H218" i="3" s="1"/>
  <c r="E220" i="3" l="1"/>
  <c r="D221" i="3"/>
  <c r="G219" i="3"/>
  <c r="F219" i="3"/>
  <c r="H219" i="3" s="1"/>
  <c r="D222" i="3" l="1"/>
  <c r="E221" i="3"/>
  <c r="G220" i="3"/>
  <c r="F220" i="3"/>
  <c r="H220" i="3" s="1"/>
  <c r="G221" i="3" l="1"/>
  <c r="F221" i="3"/>
  <c r="H221" i="3" s="1"/>
  <c r="E222" i="3"/>
  <c r="D223" i="3"/>
  <c r="D224" i="3" l="1"/>
  <c r="E223" i="3"/>
  <c r="F222" i="3"/>
  <c r="H222" i="3" s="1"/>
  <c r="G222" i="3"/>
  <c r="G223" i="3" l="1"/>
  <c r="F223" i="3"/>
  <c r="H223" i="3" s="1"/>
  <c r="D225" i="3"/>
  <c r="E224" i="3"/>
  <c r="E225" i="3" l="1"/>
  <c r="D226" i="3"/>
  <c r="F224" i="3"/>
  <c r="H224" i="3" s="1"/>
  <c r="G224" i="3"/>
  <c r="D227" i="3" l="1"/>
  <c r="E226" i="3"/>
  <c r="G225" i="3"/>
  <c r="F225" i="3"/>
  <c r="H225" i="3" s="1"/>
  <c r="G226" i="3" l="1"/>
  <c r="F226" i="3"/>
  <c r="H226" i="3" s="1"/>
  <c r="E227" i="3"/>
  <c r="D228" i="3"/>
  <c r="G227" i="3" l="1"/>
  <c r="F227" i="3"/>
  <c r="H227" i="3" s="1"/>
  <c r="E228" i="3"/>
  <c r="D229" i="3"/>
  <c r="D230" i="3" l="1"/>
  <c r="E229" i="3"/>
  <c r="G228" i="3"/>
  <c r="F228" i="3"/>
  <c r="H228" i="3" s="1"/>
  <c r="G229" i="3" l="1"/>
  <c r="F229" i="3"/>
  <c r="H229" i="3" s="1"/>
  <c r="E230" i="3"/>
  <c r="D231" i="3"/>
  <c r="D232" i="3" l="1"/>
  <c r="E231" i="3"/>
  <c r="F230" i="3"/>
  <c r="H230" i="3" s="1"/>
  <c r="G230" i="3"/>
  <c r="G231" i="3" l="1"/>
  <c r="F231" i="3"/>
  <c r="H231" i="3" s="1"/>
  <c r="D233" i="3"/>
  <c r="E232" i="3"/>
  <c r="E233" i="3" l="1"/>
  <c r="D234" i="3"/>
  <c r="F232" i="3"/>
  <c r="H232" i="3" s="1"/>
  <c r="G232" i="3"/>
  <c r="D235" i="3" l="1"/>
  <c r="E234" i="3"/>
  <c r="G233" i="3"/>
  <c r="F233" i="3"/>
  <c r="H233" i="3" s="1"/>
  <c r="G234" i="3" l="1"/>
  <c r="F234" i="3"/>
  <c r="H234" i="3" s="1"/>
  <c r="E235" i="3"/>
  <c r="D236" i="3"/>
  <c r="E236" i="3" l="1"/>
  <c r="D237" i="3"/>
  <c r="G235" i="3"/>
  <c r="F235" i="3"/>
  <c r="H235" i="3" s="1"/>
  <c r="D238" i="3" l="1"/>
  <c r="E237" i="3"/>
  <c r="G236" i="3"/>
  <c r="F236" i="3"/>
  <c r="H236" i="3" s="1"/>
  <c r="G237" i="3" l="1"/>
  <c r="F237" i="3"/>
  <c r="H237" i="3" s="1"/>
  <c r="E238" i="3"/>
  <c r="D239" i="3"/>
  <c r="F238" i="3" l="1"/>
  <c r="H238" i="3" s="1"/>
  <c r="G238" i="3"/>
  <c r="D240" i="3"/>
  <c r="E239" i="3"/>
  <c r="D241" i="3" l="1"/>
  <c r="E240" i="3"/>
  <c r="G239" i="3"/>
  <c r="F239" i="3"/>
  <c r="H239" i="3" s="1"/>
  <c r="F240" i="3" l="1"/>
  <c r="H240" i="3" s="1"/>
  <c r="G240" i="3"/>
  <c r="E241" i="3"/>
  <c r="D242" i="3"/>
  <c r="G241" i="3" l="1"/>
  <c r="F241" i="3"/>
  <c r="H241" i="3" s="1"/>
  <c r="D243" i="3"/>
  <c r="E242" i="3"/>
  <c r="E243" i="3" l="1"/>
  <c r="D244" i="3"/>
  <c r="G242" i="3"/>
  <c r="F242" i="3"/>
  <c r="H242" i="3" s="1"/>
  <c r="E244" i="3" l="1"/>
  <c r="D245" i="3"/>
  <c r="G243" i="3"/>
  <c r="F243" i="3"/>
  <c r="H243" i="3" s="1"/>
  <c r="D246" i="3" l="1"/>
  <c r="E245" i="3"/>
  <c r="G244" i="3"/>
  <c r="F244" i="3"/>
  <c r="H244" i="3" s="1"/>
  <c r="G245" i="3" l="1"/>
  <c r="F245" i="3"/>
  <c r="H245" i="3" s="1"/>
  <c r="E246" i="3"/>
  <c r="D247" i="3"/>
  <c r="F246" i="3" l="1"/>
  <c r="H246" i="3" s="1"/>
  <c r="G246" i="3"/>
  <c r="D248" i="3"/>
  <c r="E247" i="3"/>
  <c r="G247" i="3" l="1"/>
  <c r="F247" i="3"/>
  <c r="H247" i="3" s="1"/>
  <c r="D249" i="3"/>
  <c r="E248" i="3"/>
  <c r="F248" i="3" l="1"/>
  <c r="H248" i="3" s="1"/>
  <c r="G248" i="3"/>
  <c r="E249" i="3"/>
  <c r="D250" i="3"/>
  <c r="D251" i="3" l="1"/>
  <c r="E250" i="3"/>
  <c r="G249" i="3"/>
  <c r="F249" i="3"/>
  <c r="H249" i="3" s="1"/>
  <c r="G250" i="3" l="1"/>
  <c r="F250" i="3"/>
  <c r="H250" i="3" s="1"/>
  <c r="E251" i="3"/>
  <c r="D252" i="3"/>
  <c r="E252" i="3" l="1"/>
  <c r="D253" i="3"/>
  <c r="G251" i="3"/>
  <c r="F251" i="3"/>
  <c r="H251" i="3" s="1"/>
  <c r="D254" i="3" l="1"/>
  <c r="E253" i="3"/>
  <c r="G252" i="3"/>
  <c r="F252" i="3"/>
  <c r="H252" i="3" s="1"/>
  <c r="G253" i="3" l="1"/>
  <c r="F253" i="3"/>
  <c r="H253" i="3" s="1"/>
  <c r="E254" i="3"/>
  <c r="D255" i="3"/>
  <c r="F254" i="3" l="1"/>
  <c r="H254" i="3" s="1"/>
  <c r="G254" i="3"/>
  <c r="D256" i="3"/>
  <c r="E255" i="3"/>
  <c r="D257" i="3" l="1"/>
  <c r="E256" i="3"/>
  <c r="G255" i="3"/>
  <c r="F255" i="3"/>
  <c r="H255" i="3" s="1"/>
  <c r="E257" i="3" l="1"/>
  <c r="D258" i="3"/>
  <c r="F256" i="3"/>
  <c r="H256" i="3" s="1"/>
  <c r="G256" i="3"/>
  <c r="D259" i="3" l="1"/>
  <c r="E258" i="3"/>
  <c r="G257" i="3"/>
  <c r="F257" i="3"/>
  <c r="H257" i="3" s="1"/>
  <c r="G258" i="3" l="1"/>
  <c r="F258" i="3"/>
  <c r="H258" i="3" s="1"/>
  <c r="E259" i="3"/>
  <c r="D260" i="3"/>
  <c r="E260" i="3" l="1"/>
  <c r="D261" i="3"/>
  <c r="G259" i="3"/>
  <c r="F259" i="3"/>
  <c r="H259" i="3" s="1"/>
  <c r="D262" i="3" l="1"/>
  <c r="E261" i="3"/>
  <c r="G260" i="3"/>
  <c r="F260" i="3"/>
  <c r="H260" i="3" s="1"/>
  <c r="G261" i="3" l="1"/>
  <c r="F261" i="3"/>
  <c r="H261" i="3" s="1"/>
  <c r="E262" i="3"/>
  <c r="D263" i="3"/>
  <c r="F262" i="3" l="1"/>
  <c r="H262" i="3" s="1"/>
  <c r="G262" i="3"/>
  <c r="D264" i="3"/>
  <c r="E263" i="3"/>
  <c r="D265" i="3" l="1"/>
  <c r="E264" i="3"/>
  <c r="G263" i="3"/>
  <c r="F263" i="3"/>
  <c r="H263" i="3" s="1"/>
  <c r="F264" i="3" l="1"/>
  <c r="H264" i="3" s="1"/>
  <c r="G264" i="3"/>
  <c r="E265" i="3"/>
  <c r="D266" i="3"/>
  <c r="G265" i="3" l="1"/>
  <c r="F265" i="3"/>
  <c r="H265" i="3" s="1"/>
  <c r="D267" i="3"/>
  <c r="E266" i="3"/>
  <c r="G266" i="3" l="1"/>
  <c r="F266" i="3"/>
  <c r="H266" i="3" s="1"/>
  <c r="E267" i="3"/>
  <c r="D268" i="3"/>
  <c r="E268" i="3" l="1"/>
  <c r="D269" i="3"/>
  <c r="G267" i="3"/>
  <c r="F267" i="3"/>
  <c r="H267" i="3" s="1"/>
  <c r="D270" i="3" l="1"/>
  <c r="E269" i="3"/>
  <c r="G268" i="3"/>
  <c r="F268" i="3"/>
  <c r="H268" i="3" s="1"/>
  <c r="G269" i="3" l="1"/>
  <c r="F269" i="3"/>
  <c r="H269" i="3" s="1"/>
  <c r="E270" i="3"/>
  <c r="D271" i="3"/>
  <c r="F270" i="3" l="1"/>
  <c r="H270" i="3" s="1"/>
  <c r="G270" i="3"/>
  <c r="D272" i="3"/>
  <c r="E271" i="3"/>
  <c r="G271" i="3" l="1"/>
  <c r="F271" i="3"/>
  <c r="H271" i="3" s="1"/>
  <c r="D273" i="3"/>
  <c r="E272" i="3"/>
  <c r="F272" i="3" l="1"/>
  <c r="H272" i="3" s="1"/>
  <c r="G272" i="3"/>
  <c r="E273" i="3"/>
  <c r="D274" i="3"/>
  <c r="D275" i="3" l="1"/>
  <c r="E274" i="3"/>
  <c r="G273" i="3"/>
  <c r="F273" i="3"/>
  <c r="H273" i="3" s="1"/>
  <c r="G274" i="3" l="1"/>
  <c r="F274" i="3"/>
  <c r="H274" i="3" s="1"/>
  <c r="E275" i="3"/>
  <c r="D276" i="3"/>
  <c r="E276" i="3" l="1"/>
  <c r="D277" i="3"/>
  <c r="G275" i="3"/>
  <c r="F275" i="3"/>
  <c r="H275" i="3" s="1"/>
  <c r="D278" i="3" l="1"/>
  <c r="E277" i="3"/>
  <c r="G276" i="3"/>
  <c r="F276" i="3"/>
  <c r="H276" i="3" s="1"/>
  <c r="G277" i="3" l="1"/>
  <c r="F277" i="3"/>
  <c r="H277" i="3" s="1"/>
  <c r="E278" i="3"/>
  <c r="D279" i="3"/>
  <c r="D280" i="3" l="1"/>
  <c r="E279" i="3"/>
  <c r="F278" i="3"/>
  <c r="H278" i="3" s="1"/>
  <c r="G278" i="3"/>
  <c r="G279" i="3" l="1"/>
  <c r="F279" i="3"/>
  <c r="H279" i="3" s="1"/>
  <c r="D281" i="3"/>
  <c r="E280" i="3"/>
  <c r="F280" i="3" l="1"/>
  <c r="H280" i="3" s="1"/>
  <c r="G280" i="3"/>
  <c r="E281" i="3"/>
  <c r="D282" i="3"/>
  <c r="D283" i="3" l="1"/>
  <c r="E282" i="3"/>
  <c r="G281" i="3"/>
  <c r="F281" i="3"/>
  <c r="H281" i="3" s="1"/>
  <c r="G282" i="3" l="1"/>
  <c r="F282" i="3"/>
  <c r="H282" i="3" s="1"/>
  <c r="E283" i="3"/>
  <c r="D284" i="3"/>
  <c r="E284" i="3" l="1"/>
  <c r="D285" i="3"/>
  <c r="G283" i="3"/>
  <c r="F283" i="3"/>
  <c r="H283" i="3" s="1"/>
  <c r="D286" i="3" l="1"/>
  <c r="E285" i="3"/>
  <c r="G284" i="3"/>
  <c r="F284" i="3"/>
  <c r="H284" i="3" s="1"/>
  <c r="G285" i="3" l="1"/>
  <c r="F285" i="3"/>
  <c r="H285" i="3" s="1"/>
  <c r="E286" i="3"/>
  <c r="D287" i="3"/>
  <c r="F286" i="3" l="1"/>
  <c r="H286" i="3" s="1"/>
  <c r="G286" i="3"/>
  <c r="D288" i="3"/>
  <c r="E287" i="3"/>
  <c r="D289" i="3" l="1"/>
  <c r="E288" i="3"/>
  <c r="G287" i="3"/>
  <c r="F287" i="3"/>
  <c r="H287" i="3" s="1"/>
  <c r="F288" i="3" l="1"/>
  <c r="H288" i="3" s="1"/>
  <c r="G288" i="3"/>
  <c r="E289" i="3"/>
  <c r="D290" i="3"/>
  <c r="D291" i="3" l="1"/>
  <c r="E290" i="3"/>
  <c r="G289" i="3"/>
  <c r="F289" i="3"/>
  <c r="H289" i="3" s="1"/>
  <c r="G290" i="3" l="1"/>
  <c r="F290" i="3"/>
  <c r="H290" i="3" s="1"/>
  <c r="E291" i="3"/>
  <c r="D292" i="3"/>
  <c r="E292" i="3" l="1"/>
  <c r="D293" i="3"/>
  <c r="G291" i="3"/>
  <c r="F291" i="3"/>
  <c r="H291" i="3" s="1"/>
  <c r="D294" i="3" l="1"/>
  <c r="E293" i="3"/>
  <c r="G292" i="3"/>
  <c r="F292" i="3"/>
  <c r="H292" i="3" s="1"/>
  <c r="G293" i="3" l="1"/>
  <c r="F293" i="3"/>
  <c r="H293" i="3" s="1"/>
  <c r="E294" i="3"/>
  <c r="D295" i="3"/>
  <c r="D296" i="3" l="1"/>
  <c r="E295" i="3"/>
  <c r="F294" i="3"/>
  <c r="H294" i="3" s="1"/>
  <c r="G294" i="3"/>
  <c r="G295" i="3" l="1"/>
  <c r="F295" i="3"/>
  <c r="H295" i="3" s="1"/>
  <c r="D297" i="3"/>
  <c r="E296" i="3"/>
  <c r="F296" i="3" l="1"/>
  <c r="H296" i="3" s="1"/>
  <c r="G296" i="3"/>
  <c r="E297" i="3"/>
  <c r="D298" i="3"/>
  <c r="D299" i="3" l="1"/>
  <c r="E298" i="3"/>
  <c r="G297" i="3"/>
  <c r="F297" i="3"/>
  <c r="H297" i="3" s="1"/>
  <c r="G298" i="3" l="1"/>
  <c r="F298" i="3"/>
  <c r="H298" i="3" s="1"/>
  <c r="E299" i="3"/>
  <c r="D300" i="3"/>
  <c r="G299" i="3" l="1"/>
  <c r="F299" i="3"/>
  <c r="H299" i="3" s="1"/>
  <c r="E300" i="3"/>
  <c r="D301" i="3"/>
  <c r="D302" i="3" l="1"/>
  <c r="E301" i="3"/>
  <c r="G300" i="3"/>
  <c r="F300" i="3"/>
  <c r="H300" i="3" s="1"/>
  <c r="E302" i="3" l="1"/>
  <c r="D303" i="3"/>
  <c r="G301" i="3"/>
  <c r="F301" i="3"/>
  <c r="H301" i="3" s="1"/>
  <c r="D304" i="3" l="1"/>
  <c r="E303" i="3"/>
  <c r="F302" i="3"/>
  <c r="H302" i="3" s="1"/>
  <c r="G302" i="3"/>
  <c r="G303" i="3" l="1"/>
  <c r="F303" i="3"/>
  <c r="H303" i="3" s="1"/>
  <c r="D305" i="3"/>
  <c r="E304" i="3"/>
  <c r="E305" i="3" l="1"/>
  <c r="D306" i="3"/>
  <c r="F304" i="3"/>
  <c r="H304" i="3" s="1"/>
  <c r="G304" i="3"/>
  <c r="D307" i="3" l="1"/>
  <c r="E306" i="3"/>
  <c r="G305" i="3"/>
  <c r="F305" i="3"/>
  <c r="H305" i="3" s="1"/>
  <c r="G306" i="3" l="1"/>
  <c r="F306" i="3"/>
  <c r="H306" i="3" s="1"/>
  <c r="E307" i="3"/>
  <c r="D308" i="3"/>
  <c r="E308" i="3" l="1"/>
  <c r="D309" i="3"/>
  <c r="G307" i="3"/>
  <c r="F307" i="3"/>
  <c r="H307" i="3" s="1"/>
  <c r="D310" i="3" l="1"/>
  <c r="E309" i="3"/>
  <c r="G308" i="3"/>
  <c r="F308" i="3"/>
  <c r="H308" i="3" s="1"/>
  <c r="G309" i="3" l="1"/>
  <c r="F309" i="3"/>
  <c r="H309" i="3" s="1"/>
  <c r="E310" i="3"/>
  <c r="D311" i="3"/>
  <c r="D312" i="3" l="1"/>
  <c r="E311" i="3"/>
  <c r="F310" i="3"/>
  <c r="H310" i="3" s="1"/>
  <c r="G310" i="3"/>
  <c r="F311" i="3" l="1"/>
  <c r="H311" i="3" s="1"/>
  <c r="G311" i="3"/>
  <c r="E312" i="3"/>
  <c r="D313" i="3"/>
  <c r="F312" i="3" l="1"/>
  <c r="H312" i="3" s="1"/>
  <c r="G312" i="3"/>
  <c r="D314" i="3"/>
  <c r="E313" i="3"/>
  <c r="G313" i="3" l="1"/>
  <c r="F313" i="3"/>
  <c r="H313" i="3" s="1"/>
  <c r="D315" i="3"/>
  <c r="E314" i="3"/>
  <c r="E315" i="3" l="1"/>
  <c r="D316" i="3"/>
  <c r="F314" i="3"/>
  <c r="H314" i="3" s="1"/>
  <c r="G314" i="3"/>
  <c r="D317" i="3" l="1"/>
  <c r="E316" i="3"/>
  <c r="G315" i="3"/>
  <c r="F315" i="3"/>
  <c r="H315" i="3" s="1"/>
  <c r="G316" i="3" l="1"/>
  <c r="F316" i="3"/>
  <c r="H316" i="3" s="1"/>
  <c r="E317" i="3"/>
  <c r="D318" i="3"/>
  <c r="E318" i="3" l="1"/>
  <c r="D319" i="3"/>
  <c r="G317" i="3"/>
  <c r="F317" i="3"/>
  <c r="H317" i="3" s="1"/>
  <c r="D320" i="3" l="1"/>
  <c r="E319" i="3"/>
  <c r="G318" i="3"/>
  <c r="F318" i="3"/>
  <c r="H318" i="3" s="1"/>
  <c r="G319" i="3" l="1"/>
  <c r="F319" i="3"/>
  <c r="H319" i="3" s="1"/>
  <c r="E320" i="3"/>
  <c r="D321" i="3"/>
  <c r="D322" i="3" l="1"/>
  <c r="E321" i="3"/>
  <c r="F320" i="3"/>
  <c r="H320" i="3" s="1"/>
  <c r="G320" i="3"/>
  <c r="G321" i="3" l="1"/>
  <c r="F321" i="3"/>
  <c r="H321" i="3" s="1"/>
  <c r="D323" i="3"/>
  <c r="E322" i="3"/>
  <c r="F322" i="3" l="1"/>
  <c r="H322" i="3" s="1"/>
  <c r="G322" i="3"/>
  <c r="E323" i="3"/>
  <c r="D324" i="3"/>
  <c r="D325" i="3" l="1"/>
  <c r="E324" i="3"/>
  <c r="G323" i="3"/>
  <c r="F323" i="3"/>
  <c r="H323" i="3" s="1"/>
  <c r="G324" i="3" l="1"/>
  <c r="F324" i="3"/>
  <c r="H324" i="3" s="1"/>
  <c r="E325" i="3"/>
  <c r="D326" i="3"/>
  <c r="E326" i="3" l="1"/>
  <c r="D327" i="3"/>
  <c r="G325" i="3"/>
  <c r="F325" i="3"/>
  <c r="H325" i="3" s="1"/>
  <c r="D328" i="3" l="1"/>
  <c r="E327" i="3"/>
  <c r="G326" i="3"/>
  <c r="F326" i="3"/>
  <c r="H326" i="3" s="1"/>
  <c r="G327" i="3" l="1"/>
  <c r="F327" i="3"/>
  <c r="H327" i="3" s="1"/>
  <c r="E328" i="3"/>
  <c r="D329" i="3"/>
  <c r="D330" i="3" l="1"/>
  <c r="E329" i="3"/>
  <c r="F328" i="3"/>
  <c r="H328" i="3" s="1"/>
  <c r="G328" i="3"/>
  <c r="G329" i="3" l="1"/>
  <c r="F329" i="3"/>
  <c r="H329" i="3" s="1"/>
  <c r="D331" i="3"/>
  <c r="E330" i="3"/>
  <c r="F330" i="3" l="1"/>
  <c r="H330" i="3" s="1"/>
  <c r="G330" i="3"/>
  <c r="E331" i="3"/>
  <c r="D332" i="3"/>
  <c r="G331" i="3" l="1"/>
  <c r="F331" i="3"/>
  <c r="H331" i="3" s="1"/>
  <c r="D333" i="3"/>
  <c r="E332" i="3"/>
  <c r="G332" i="3" l="1"/>
  <c r="F332" i="3"/>
  <c r="H332" i="3" s="1"/>
  <c r="E333" i="3"/>
  <c r="D334" i="3"/>
  <c r="E334" i="3" l="1"/>
  <c r="D335" i="3"/>
  <c r="G333" i="3"/>
  <c r="F333" i="3"/>
  <c r="H333" i="3" s="1"/>
  <c r="D336" i="3" l="1"/>
  <c r="E335" i="3"/>
  <c r="G334" i="3"/>
  <c r="F334" i="3"/>
  <c r="H334" i="3" s="1"/>
  <c r="G335" i="3" l="1"/>
  <c r="F335" i="3"/>
  <c r="H335" i="3" s="1"/>
  <c r="E336" i="3"/>
  <c r="D337" i="3"/>
  <c r="F336" i="3" l="1"/>
  <c r="H336" i="3" s="1"/>
  <c r="G336" i="3"/>
  <c r="D338" i="3"/>
  <c r="E337" i="3"/>
  <c r="D339" i="3" l="1"/>
  <c r="E338" i="3"/>
  <c r="G337" i="3"/>
  <c r="F337" i="3"/>
  <c r="H337" i="3" s="1"/>
  <c r="F338" i="3" l="1"/>
  <c r="H338" i="3" s="1"/>
  <c r="G338" i="3"/>
  <c r="E339" i="3"/>
  <c r="D340" i="3"/>
  <c r="G339" i="3" l="1"/>
  <c r="F339" i="3"/>
  <c r="H339" i="3" s="1"/>
  <c r="D341" i="3"/>
  <c r="E340" i="3"/>
  <c r="G340" i="3" l="1"/>
  <c r="F340" i="3"/>
  <c r="H340" i="3" s="1"/>
  <c r="E341" i="3"/>
  <c r="D342" i="3"/>
  <c r="G341" i="3" l="1"/>
  <c r="F341" i="3"/>
  <c r="H341" i="3" s="1"/>
  <c r="E342" i="3"/>
  <c r="D343" i="3"/>
  <c r="D344" i="3" l="1"/>
  <c r="E343" i="3"/>
  <c r="G342" i="3"/>
  <c r="F342" i="3"/>
  <c r="H342" i="3" s="1"/>
  <c r="G343" i="3" l="1"/>
  <c r="F343" i="3"/>
  <c r="H343" i="3" s="1"/>
  <c r="E344" i="3"/>
  <c r="D345" i="3"/>
  <c r="F344" i="3" l="1"/>
  <c r="H344" i="3" s="1"/>
  <c r="G344" i="3"/>
  <c r="D346" i="3"/>
  <c r="E345" i="3"/>
  <c r="G345" i="3" l="1"/>
  <c r="F345" i="3"/>
  <c r="H345" i="3" s="1"/>
  <c r="D347" i="3"/>
  <c r="E346" i="3"/>
  <c r="E347" i="3" l="1"/>
  <c r="D348" i="3"/>
  <c r="F346" i="3"/>
  <c r="H346" i="3" s="1"/>
  <c r="G346" i="3"/>
  <c r="D349" i="3" l="1"/>
  <c r="E348" i="3"/>
  <c r="G347" i="3"/>
  <c r="F347" i="3"/>
  <c r="H347" i="3" s="1"/>
  <c r="G348" i="3" l="1"/>
  <c r="F348" i="3"/>
  <c r="H348" i="3" s="1"/>
  <c r="E349" i="3"/>
  <c r="D350" i="3"/>
  <c r="E350" i="3" l="1"/>
  <c r="D351" i="3"/>
  <c r="G349" i="3"/>
  <c r="F349" i="3"/>
  <c r="H349" i="3" s="1"/>
  <c r="D352" i="3" l="1"/>
  <c r="E351" i="3"/>
  <c r="G350" i="3"/>
  <c r="F350" i="3"/>
  <c r="H350" i="3" s="1"/>
  <c r="G351" i="3" l="1"/>
  <c r="F351" i="3"/>
  <c r="H351" i="3" s="1"/>
  <c r="E352" i="3"/>
  <c r="D353" i="3"/>
  <c r="F352" i="3" l="1"/>
  <c r="H352" i="3" s="1"/>
  <c r="G352" i="3"/>
  <c r="D354" i="3"/>
  <c r="E353" i="3"/>
  <c r="D355" i="3" l="1"/>
  <c r="E354" i="3"/>
  <c r="G353" i="3"/>
  <c r="F353" i="3"/>
  <c r="H353" i="3" s="1"/>
  <c r="F354" i="3" l="1"/>
  <c r="H354" i="3" s="1"/>
  <c r="G354" i="3"/>
  <c r="E355" i="3"/>
  <c r="D356" i="3"/>
  <c r="D357" i="3" l="1"/>
  <c r="E356" i="3"/>
  <c r="G355" i="3"/>
  <c r="F355" i="3"/>
  <c r="H355" i="3" s="1"/>
  <c r="G356" i="3" l="1"/>
  <c r="F356" i="3"/>
  <c r="H356" i="3" s="1"/>
  <c r="E357" i="3"/>
  <c r="D358" i="3"/>
  <c r="E358" i="3" l="1"/>
  <c r="D359" i="3"/>
  <c r="G357" i="3"/>
  <c r="F357" i="3"/>
  <c r="H357" i="3" s="1"/>
  <c r="D360" i="3" l="1"/>
  <c r="E359" i="3"/>
  <c r="G358" i="3"/>
  <c r="F358" i="3"/>
  <c r="H358" i="3" s="1"/>
  <c r="G359" i="3" l="1"/>
  <c r="F359" i="3"/>
  <c r="H359" i="3" s="1"/>
  <c r="E360" i="3"/>
  <c r="D361" i="3"/>
  <c r="D362" i="3" l="1"/>
  <c r="E361" i="3"/>
  <c r="F360" i="3"/>
  <c r="H360" i="3" s="1"/>
  <c r="G360" i="3"/>
  <c r="G361" i="3" l="1"/>
  <c r="F361" i="3"/>
  <c r="H361" i="3" s="1"/>
  <c r="D363" i="3"/>
  <c r="E362" i="3"/>
  <c r="F362" i="3" l="1"/>
  <c r="H362" i="3" s="1"/>
  <c r="G362" i="3"/>
  <c r="E363" i="3"/>
  <c r="D364" i="3"/>
  <c r="D365" i="3" l="1"/>
  <c r="E364" i="3"/>
  <c r="G363" i="3"/>
  <c r="F363" i="3"/>
  <c r="H363" i="3" s="1"/>
  <c r="G364" i="3" l="1"/>
  <c r="F364" i="3"/>
  <c r="H364" i="3" s="1"/>
  <c r="E365" i="3"/>
  <c r="D366" i="3"/>
  <c r="G365" i="3" l="1"/>
  <c r="F365" i="3"/>
  <c r="H365" i="3" s="1"/>
  <c r="E366" i="3"/>
  <c r="D367" i="3"/>
  <c r="G366" i="3" l="1"/>
  <c r="F366" i="3"/>
  <c r="H366" i="3" s="1"/>
  <c r="D368" i="3"/>
  <c r="E367" i="3"/>
  <c r="E368" i="3" l="1"/>
  <c r="D369" i="3"/>
  <c r="G367" i="3"/>
  <c r="F367" i="3"/>
  <c r="H367" i="3" s="1"/>
  <c r="D370" i="3" l="1"/>
  <c r="E369" i="3"/>
  <c r="F368" i="3"/>
  <c r="H368" i="3" s="1"/>
  <c r="G368" i="3"/>
  <c r="G369" i="3" l="1"/>
  <c r="F369" i="3"/>
  <c r="H369" i="3" s="1"/>
  <c r="D371" i="3"/>
  <c r="E370" i="3"/>
  <c r="F370" i="3" l="1"/>
  <c r="H370" i="3" s="1"/>
  <c r="G370" i="3"/>
  <c r="E371" i="3"/>
  <c r="D372" i="3"/>
  <c r="G371" i="3" l="1"/>
  <c r="F371" i="3"/>
  <c r="H371" i="3" s="1"/>
  <c r="D373" i="3"/>
  <c r="E372" i="3"/>
  <c r="E373" i="3" l="1"/>
  <c r="D374" i="3"/>
  <c r="G372" i="3"/>
  <c r="F372" i="3"/>
  <c r="H372" i="3" s="1"/>
  <c r="E374" i="3" l="1"/>
  <c r="D375" i="3"/>
  <c r="G373" i="3"/>
  <c r="F373" i="3"/>
  <c r="H373" i="3" s="1"/>
  <c r="D376" i="3" l="1"/>
  <c r="E375" i="3"/>
  <c r="G374" i="3"/>
  <c r="F374" i="3"/>
  <c r="H374" i="3" s="1"/>
  <c r="G375" i="3" l="1"/>
  <c r="F375" i="3"/>
  <c r="H375" i="3" s="1"/>
  <c r="E376" i="3"/>
  <c r="D377" i="3"/>
  <c r="D378" i="3" l="1"/>
  <c r="E377" i="3"/>
  <c r="F376" i="3"/>
  <c r="H376" i="3" s="1"/>
  <c r="G376" i="3"/>
  <c r="G377" i="3" l="1"/>
  <c r="F377" i="3"/>
  <c r="H377" i="3" s="1"/>
  <c r="D379" i="3"/>
  <c r="E378" i="3"/>
  <c r="E379" i="3" l="1"/>
  <c r="D380" i="3"/>
  <c r="F378" i="3"/>
  <c r="H378" i="3" s="1"/>
  <c r="G378" i="3"/>
  <c r="D381" i="3" l="1"/>
  <c r="E380" i="3"/>
  <c r="G379" i="3"/>
  <c r="F379" i="3"/>
  <c r="H379" i="3" s="1"/>
  <c r="G380" i="3" l="1"/>
  <c r="F380" i="3"/>
  <c r="H380" i="3" s="1"/>
  <c r="E381" i="3"/>
  <c r="D382" i="3"/>
  <c r="G381" i="3" l="1"/>
  <c r="F381" i="3"/>
  <c r="H381" i="3" s="1"/>
  <c r="E382" i="3"/>
  <c r="D383" i="3"/>
  <c r="D384" i="3" l="1"/>
  <c r="E383" i="3"/>
  <c r="G382" i="3"/>
  <c r="F382" i="3"/>
  <c r="H382" i="3" s="1"/>
  <c r="G383" i="3" l="1"/>
  <c r="F383" i="3"/>
  <c r="H383" i="3" s="1"/>
  <c r="E384" i="3"/>
  <c r="D385" i="3"/>
  <c r="D386" i="3" l="1"/>
  <c r="E385" i="3"/>
  <c r="F384" i="3"/>
  <c r="H384" i="3" s="1"/>
  <c r="G384" i="3"/>
  <c r="G385" i="3" l="1"/>
  <c r="F385" i="3"/>
  <c r="H385" i="3" s="1"/>
  <c r="D387" i="3"/>
  <c r="E386" i="3"/>
  <c r="E387" i="3" l="1"/>
  <c r="D388" i="3"/>
  <c r="F386" i="3"/>
  <c r="H386" i="3" s="1"/>
  <c r="G386" i="3"/>
  <c r="D389" i="3" l="1"/>
  <c r="E388" i="3"/>
  <c r="G387" i="3"/>
  <c r="F387" i="3"/>
  <c r="H387" i="3" s="1"/>
  <c r="G388" i="3" l="1"/>
  <c r="F388" i="3"/>
  <c r="H388" i="3" s="1"/>
  <c r="E389" i="3"/>
  <c r="D390" i="3"/>
  <c r="E390" i="3" l="1"/>
  <c r="D391" i="3"/>
  <c r="G389" i="3"/>
  <c r="F389" i="3"/>
  <c r="H389" i="3" s="1"/>
  <c r="D392" i="3" l="1"/>
  <c r="E391" i="3"/>
  <c r="G390" i="3"/>
  <c r="F390" i="3"/>
  <c r="H390" i="3" s="1"/>
  <c r="G391" i="3" l="1"/>
  <c r="F391" i="3"/>
  <c r="H391" i="3" s="1"/>
  <c r="E392" i="3"/>
  <c r="D393" i="3"/>
  <c r="D394" i="3" l="1"/>
  <c r="E393" i="3"/>
  <c r="F392" i="3"/>
  <c r="H392" i="3" s="1"/>
  <c r="G392" i="3"/>
  <c r="G393" i="3" l="1"/>
  <c r="F393" i="3"/>
  <c r="H393" i="3" s="1"/>
  <c r="D395" i="3"/>
  <c r="E394" i="3"/>
  <c r="F394" i="3" l="1"/>
  <c r="H394" i="3" s="1"/>
  <c r="G394" i="3"/>
  <c r="E395" i="3"/>
  <c r="D396" i="3"/>
  <c r="D397" i="3" l="1"/>
  <c r="E396" i="3"/>
  <c r="G395" i="3"/>
  <c r="F395" i="3"/>
  <c r="H395" i="3" s="1"/>
  <c r="G396" i="3" l="1"/>
  <c r="F396" i="3"/>
  <c r="H396" i="3" s="1"/>
  <c r="E397" i="3"/>
  <c r="D398" i="3"/>
  <c r="G397" i="3" l="1"/>
  <c r="F397" i="3"/>
  <c r="H397" i="3" s="1"/>
  <c r="E398" i="3"/>
  <c r="D399" i="3"/>
  <c r="D400" i="3" l="1"/>
  <c r="E399" i="3"/>
  <c r="G398" i="3"/>
  <c r="F398" i="3"/>
  <c r="H398" i="3" s="1"/>
  <c r="G399" i="3" l="1"/>
  <c r="F399" i="3"/>
  <c r="H399" i="3" s="1"/>
  <c r="E400" i="3"/>
  <c r="D401" i="3"/>
  <c r="D402" i="3" l="1"/>
  <c r="E401" i="3"/>
  <c r="F400" i="3"/>
  <c r="H400" i="3" s="1"/>
  <c r="G400" i="3"/>
  <c r="G401" i="3" l="1"/>
  <c r="F401" i="3"/>
  <c r="H401" i="3" s="1"/>
  <c r="D403" i="3"/>
  <c r="E402" i="3"/>
  <c r="E403" i="3" l="1"/>
  <c r="D404" i="3"/>
  <c r="F402" i="3"/>
  <c r="H402" i="3" s="1"/>
  <c r="G402" i="3"/>
  <c r="D405" i="3" l="1"/>
  <c r="E404" i="3"/>
  <c r="G403" i="3"/>
  <c r="F403" i="3"/>
  <c r="H403" i="3" s="1"/>
  <c r="G404" i="3" l="1"/>
  <c r="F404" i="3"/>
  <c r="H404" i="3" s="1"/>
  <c r="E405" i="3"/>
  <c r="D406" i="3"/>
  <c r="E406" i="3" l="1"/>
  <c r="D407" i="3"/>
  <c r="G405" i="3"/>
  <c r="F405" i="3"/>
  <c r="H405" i="3" s="1"/>
  <c r="D408" i="3" l="1"/>
  <c r="E407" i="3"/>
  <c r="G406" i="3"/>
  <c r="F406" i="3"/>
  <c r="H406" i="3" s="1"/>
  <c r="G407" i="3" l="1"/>
  <c r="F407" i="3"/>
  <c r="H407" i="3" s="1"/>
  <c r="E408" i="3"/>
  <c r="D409" i="3"/>
  <c r="F408" i="3" l="1"/>
  <c r="H408" i="3" s="1"/>
  <c r="G408" i="3"/>
  <c r="D410" i="3"/>
  <c r="E409" i="3"/>
  <c r="G409" i="3" l="1"/>
  <c r="F409" i="3"/>
  <c r="H409" i="3" s="1"/>
  <c r="D411" i="3"/>
  <c r="E410" i="3"/>
  <c r="F410" i="3" l="1"/>
  <c r="H410" i="3" s="1"/>
  <c r="G410" i="3"/>
  <c r="E411" i="3"/>
  <c r="D412" i="3"/>
  <c r="G411" i="3" l="1"/>
  <c r="F411" i="3"/>
  <c r="H411" i="3" s="1"/>
  <c r="D413" i="3"/>
  <c r="E412" i="3"/>
  <c r="E413" i="3" l="1"/>
  <c r="D414" i="3"/>
  <c r="G412" i="3"/>
  <c r="F412" i="3"/>
  <c r="H412" i="3" s="1"/>
  <c r="E414" i="3" l="1"/>
  <c r="D415" i="3"/>
  <c r="G413" i="3"/>
  <c r="F413" i="3"/>
  <c r="H413" i="3" s="1"/>
  <c r="D416" i="3" l="1"/>
  <c r="E415" i="3"/>
  <c r="G414" i="3"/>
  <c r="F414" i="3"/>
  <c r="H414" i="3" s="1"/>
  <c r="G415" i="3" l="1"/>
  <c r="F415" i="3"/>
  <c r="H415" i="3" s="1"/>
  <c r="E416" i="3"/>
  <c r="D417" i="3"/>
  <c r="D418" i="3" l="1"/>
  <c r="E417" i="3"/>
  <c r="F416" i="3"/>
  <c r="H416" i="3" s="1"/>
  <c r="G416" i="3"/>
  <c r="G417" i="3" l="1"/>
  <c r="F417" i="3"/>
  <c r="H417" i="3" s="1"/>
  <c r="D419" i="3"/>
  <c r="E418" i="3"/>
  <c r="F418" i="3" l="1"/>
  <c r="H418" i="3" s="1"/>
  <c r="G418" i="3"/>
  <c r="E419" i="3"/>
  <c r="D420" i="3"/>
  <c r="G419" i="3" l="1"/>
  <c r="F419" i="3"/>
  <c r="H419" i="3" s="1"/>
  <c r="D421" i="3"/>
  <c r="E420" i="3"/>
  <c r="G420" i="3" l="1"/>
  <c r="F420" i="3"/>
  <c r="H420" i="3" s="1"/>
  <c r="E421" i="3"/>
  <c r="D422" i="3"/>
  <c r="E422" i="3" l="1"/>
  <c r="D423" i="3"/>
  <c r="G421" i="3"/>
  <c r="F421" i="3"/>
  <c r="H421" i="3" s="1"/>
  <c r="D424" i="3" l="1"/>
  <c r="E423" i="3"/>
  <c r="G422" i="3"/>
  <c r="F422" i="3"/>
  <c r="H422" i="3" s="1"/>
  <c r="G423" i="3" l="1"/>
  <c r="F423" i="3"/>
  <c r="H423" i="3" s="1"/>
  <c r="E424" i="3"/>
  <c r="D425" i="3"/>
  <c r="D426" i="3" l="1"/>
  <c r="E425" i="3"/>
  <c r="F424" i="3"/>
  <c r="H424" i="3" s="1"/>
  <c r="G424" i="3"/>
  <c r="G425" i="3" l="1"/>
  <c r="F425" i="3"/>
  <c r="H425" i="3" s="1"/>
  <c r="D427" i="3"/>
  <c r="E426" i="3"/>
  <c r="F426" i="3" l="1"/>
  <c r="H426" i="3" s="1"/>
  <c r="G426" i="3"/>
  <c r="E427" i="3"/>
  <c r="D428" i="3"/>
  <c r="D429" i="3" l="1"/>
  <c r="E428" i="3"/>
  <c r="G427" i="3"/>
  <c r="F427" i="3"/>
  <c r="H427" i="3" s="1"/>
  <c r="G428" i="3" l="1"/>
  <c r="F428" i="3"/>
  <c r="H428" i="3" s="1"/>
  <c r="E429" i="3"/>
  <c r="D430" i="3"/>
  <c r="E430" i="3" l="1"/>
  <c r="D431" i="3"/>
  <c r="G429" i="3"/>
  <c r="F429" i="3"/>
  <c r="H429" i="3" s="1"/>
  <c r="D432" i="3" l="1"/>
  <c r="E431" i="3"/>
  <c r="G430" i="3"/>
  <c r="F430" i="3"/>
  <c r="H430" i="3" s="1"/>
  <c r="G431" i="3" l="1"/>
  <c r="F431" i="3"/>
  <c r="H431" i="3" s="1"/>
  <c r="E432" i="3"/>
  <c r="D433" i="3"/>
  <c r="D434" i="3" l="1"/>
  <c r="E433" i="3"/>
  <c r="F432" i="3"/>
  <c r="H432" i="3" s="1"/>
  <c r="G432" i="3"/>
  <c r="G433" i="3" l="1"/>
  <c r="F433" i="3"/>
  <c r="H433" i="3" s="1"/>
  <c r="D435" i="3"/>
  <c r="E434" i="3"/>
  <c r="E435" i="3" l="1"/>
  <c r="D436" i="3"/>
  <c r="F434" i="3"/>
  <c r="H434" i="3" s="1"/>
  <c r="G434" i="3"/>
  <c r="D437" i="3" l="1"/>
  <c r="E436" i="3"/>
  <c r="G435" i="3"/>
  <c r="F435" i="3"/>
  <c r="H435" i="3" s="1"/>
  <c r="G436" i="3" l="1"/>
  <c r="F436" i="3"/>
  <c r="H436" i="3" s="1"/>
  <c r="E437" i="3"/>
  <c r="D438" i="3"/>
  <c r="E438" i="3" l="1"/>
  <c r="D439" i="3"/>
  <c r="G437" i="3"/>
  <c r="F437" i="3"/>
  <c r="H437" i="3" s="1"/>
  <c r="D440" i="3" l="1"/>
  <c r="E439" i="3"/>
  <c r="G438" i="3"/>
  <c r="F438" i="3"/>
  <c r="H438" i="3" s="1"/>
  <c r="G439" i="3" l="1"/>
  <c r="F439" i="3"/>
  <c r="H439" i="3" s="1"/>
  <c r="E440" i="3"/>
  <c r="D441" i="3"/>
  <c r="F440" i="3" l="1"/>
  <c r="H440" i="3" s="1"/>
  <c r="G440" i="3"/>
  <c r="D442" i="3"/>
  <c r="E441" i="3"/>
  <c r="G441" i="3" l="1"/>
  <c r="F441" i="3"/>
  <c r="H441" i="3" s="1"/>
  <c r="D443" i="3"/>
  <c r="E442" i="3"/>
  <c r="E443" i="3" l="1"/>
  <c r="D444" i="3"/>
  <c r="F442" i="3"/>
  <c r="H442" i="3" s="1"/>
  <c r="G442" i="3"/>
  <c r="D445" i="3" l="1"/>
  <c r="E444" i="3"/>
  <c r="G443" i="3"/>
  <c r="F443" i="3"/>
  <c r="H443" i="3" s="1"/>
  <c r="G444" i="3" l="1"/>
  <c r="F444" i="3"/>
  <c r="H444" i="3" s="1"/>
  <c r="E445" i="3"/>
  <c r="D446" i="3"/>
  <c r="E446" i="3" l="1"/>
  <c r="D447" i="3"/>
  <c r="G445" i="3"/>
  <c r="F445" i="3"/>
  <c r="H445" i="3" s="1"/>
  <c r="D448" i="3" l="1"/>
  <c r="E447" i="3"/>
  <c r="G446" i="3"/>
  <c r="F446" i="3"/>
  <c r="H446" i="3" s="1"/>
  <c r="G447" i="3" l="1"/>
  <c r="F447" i="3"/>
  <c r="H447" i="3" s="1"/>
  <c r="E448" i="3"/>
  <c r="D449" i="3"/>
  <c r="F448" i="3" l="1"/>
  <c r="H448" i="3" s="1"/>
  <c r="G448" i="3"/>
  <c r="D450" i="3"/>
  <c r="E449" i="3"/>
  <c r="G449" i="3" l="1"/>
  <c r="F449" i="3"/>
  <c r="H449" i="3" s="1"/>
  <c r="D451" i="3"/>
  <c r="E450" i="3"/>
  <c r="F450" i="3" l="1"/>
  <c r="H450" i="3" s="1"/>
  <c r="G450" i="3"/>
  <c r="E451" i="3"/>
  <c r="D452" i="3"/>
  <c r="G451" i="3" l="1"/>
  <c r="F451" i="3"/>
  <c r="H451" i="3" s="1"/>
  <c r="D453" i="3"/>
  <c r="E452" i="3"/>
  <c r="G452" i="3" l="1"/>
  <c r="F452" i="3"/>
  <c r="H452" i="3" s="1"/>
  <c r="E453" i="3"/>
  <c r="D454" i="3"/>
  <c r="G453" i="3" l="1"/>
  <c r="F453" i="3"/>
  <c r="H453" i="3" s="1"/>
  <c r="E454" i="3"/>
  <c r="D455" i="3"/>
  <c r="D456" i="3" l="1"/>
  <c r="E455" i="3"/>
  <c r="G454" i="3"/>
  <c r="F454" i="3"/>
  <c r="H454" i="3" s="1"/>
  <c r="G455" i="3" l="1"/>
  <c r="F455" i="3"/>
  <c r="H455" i="3" s="1"/>
  <c r="E456" i="3"/>
  <c r="D457" i="3"/>
  <c r="F456" i="3" l="1"/>
  <c r="H456" i="3" s="1"/>
  <c r="G456" i="3"/>
  <c r="D458" i="3"/>
  <c r="E457" i="3"/>
  <c r="G457" i="3" l="1"/>
  <c r="F457" i="3"/>
  <c r="H457" i="3" s="1"/>
  <c r="D459" i="3"/>
  <c r="E458" i="3"/>
  <c r="F458" i="3" l="1"/>
  <c r="H458" i="3" s="1"/>
  <c r="G458" i="3"/>
  <c r="E459" i="3"/>
  <c r="D460" i="3"/>
  <c r="G459" i="3" l="1"/>
  <c r="F459" i="3"/>
  <c r="H459" i="3" s="1"/>
  <c r="D461" i="3"/>
  <c r="E460" i="3"/>
  <c r="E461" i="3" l="1"/>
  <c r="D462" i="3"/>
  <c r="G460" i="3"/>
  <c r="F460" i="3"/>
  <c r="H460" i="3" s="1"/>
  <c r="E462" i="3" l="1"/>
  <c r="D463" i="3"/>
  <c r="G461" i="3"/>
  <c r="F461" i="3"/>
  <c r="H461" i="3" s="1"/>
  <c r="D464" i="3" l="1"/>
  <c r="E463" i="3"/>
  <c r="G462" i="3"/>
  <c r="F462" i="3"/>
  <c r="H462" i="3" s="1"/>
  <c r="G463" i="3" l="1"/>
  <c r="F463" i="3"/>
  <c r="H463" i="3" s="1"/>
  <c r="E464" i="3"/>
  <c r="D465" i="3"/>
  <c r="F464" i="3" l="1"/>
  <c r="H464" i="3" s="1"/>
  <c r="G464" i="3"/>
  <c r="D466" i="3"/>
  <c r="E465" i="3"/>
  <c r="D467" i="3" l="1"/>
  <c r="E466" i="3"/>
  <c r="G465" i="3"/>
  <c r="F465" i="3"/>
  <c r="H465" i="3" s="1"/>
  <c r="F466" i="3" l="1"/>
  <c r="H466" i="3" s="1"/>
  <c r="G466" i="3"/>
  <c r="E467" i="3"/>
  <c r="D468" i="3"/>
  <c r="D469" i="3" l="1"/>
  <c r="E468" i="3"/>
  <c r="G467" i="3"/>
  <c r="F467" i="3"/>
  <c r="H467" i="3" s="1"/>
  <c r="G468" i="3" l="1"/>
  <c r="F468" i="3"/>
  <c r="H468" i="3" s="1"/>
  <c r="E469" i="3"/>
  <c r="D470" i="3"/>
  <c r="E470" i="3" l="1"/>
  <c r="D471" i="3"/>
  <c r="G469" i="3"/>
  <c r="F469" i="3"/>
  <c r="H469" i="3" s="1"/>
  <c r="D472" i="3" l="1"/>
  <c r="E471" i="3"/>
  <c r="G470" i="3"/>
  <c r="F470" i="3"/>
  <c r="H470" i="3" s="1"/>
  <c r="G471" i="3" l="1"/>
  <c r="F471" i="3"/>
  <c r="H471" i="3" s="1"/>
  <c r="E472" i="3"/>
  <c r="D473" i="3"/>
  <c r="D474" i="3" l="1"/>
  <c r="E473" i="3"/>
  <c r="F472" i="3"/>
  <c r="H472" i="3" s="1"/>
  <c r="G472" i="3"/>
  <c r="G473" i="3" l="1"/>
  <c r="F473" i="3"/>
  <c r="H473" i="3" s="1"/>
  <c r="D475" i="3"/>
  <c r="E474" i="3"/>
  <c r="F474" i="3" l="1"/>
  <c r="H474" i="3" s="1"/>
  <c r="G474" i="3"/>
  <c r="E475" i="3"/>
  <c r="D476" i="3"/>
  <c r="D477" i="3" l="1"/>
  <c r="E476" i="3"/>
  <c r="G475" i="3"/>
  <c r="F475" i="3"/>
  <c r="H475" i="3" s="1"/>
  <c r="G476" i="3" l="1"/>
  <c r="F476" i="3"/>
  <c r="H476" i="3" s="1"/>
  <c r="E477" i="3"/>
  <c r="D478" i="3"/>
  <c r="E478" i="3" l="1"/>
  <c r="D479" i="3"/>
  <c r="G477" i="3"/>
  <c r="F477" i="3"/>
  <c r="H477" i="3" s="1"/>
  <c r="D480" i="3" l="1"/>
  <c r="E479" i="3"/>
  <c r="G478" i="3"/>
  <c r="F478" i="3"/>
  <c r="H478" i="3" s="1"/>
  <c r="G479" i="3" l="1"/>
  <c r="F479" i="3"/>
  <c r="H479" i="3" s="1"/>
  <c r="E480" i="3"/>
  <c r="D481" i="3"/>
  <c r="D482" i="3" l="1"/>
  <c r="E481" i="3"/>
  <c r="F480" i="3"/>
  <c r="H480" i="3" s="1"/>
  <c r="G480" i="3"/>
  <c r="G481" i="3" l="1"/>
  <c r="F481" i="3"/>
  <c r="H481" i="3" s="1"/>
  <c r="D483" i="3"/>
  <c r="E482" i="3"/>
  <c r="F482" i="3" l="1"/>
  <c r="H482" i="3" s="1"/>
  <c r="G482" i="3"/>
  <c r="E483" i="3"/>
  <c r="D484" i="3"/>
  <c r="G483" i="3" l="1"/>
  <c r="F483" i="3"/>
  <c r="H483" i="3" s="1"/>
  <c r="D485" i="3"/>
  <c r="E484" i="3"/>
  <c r="G484" i="3" l="1"/>
  <c r="F484" i="3"/>
  <c r="H484" i="3" s="1"/>
  <c r="E485" i="3"/>
  <c r="D486" i="3"/>
  <c r="E486" i="3" l="1"/>
  <c r="D487" i="3"/>
  <c r="G485" i="3"/>
  <c r="F485" i="3"/>
  <c r="H485" i="3" s="1"/>
  <c r="D488" i="3" l="1"/>
  <c r="E487" i="3"/>
  <c r="G486" i="3"/>
  <c r="F486" i="3"/>
  <c r="H486" i="3" s="1"/>
  <c r="G487" i="3" l="1"/>
  <c r="F487" i="3"/>
  <c r="H487" i="3" s="1"/>
  <c r="E488" i="3"/>
  <c r="D489" i="3"/>
  <c r="D490" i="3" l="1"/>
  <c r="E489" i="3"/>
  <c r="F488" i="3"/>
  <c r="H488" i="3" s="1"/>
  <c r="G488" i="3"/>
  <c r="G489" i="3" l="1"/>
  <c r="F489" i="3"/>
  <c r="H489" i="3" s="1"/>
  <c r="D491" i="3"/>
  <c r="E490" i="3"/>
  <c r="E491" i="3" l="1"/>
  <c r="D492" i="3"/>
  <c r="F490" i="3"/>
  <c r="H490" i="3" s="1"/>
  <c r="G490" i="3"/>
  <c r="D493" i="3" l="1"/>
  <c r="E492" i="3"/>
  <c r="G491" i="3"/>
  <c r="F491" i="3"/>
  <c r="H491" i="3" s="1"/>
  <c r="G492" i="3" l="1"/>
  <c r="F492" i="3"/>
  <c r="H492" i="3" s="1"/>
  <c r="E493" i="3"/>
  <c r="D494" i="3"/>
  <c r="G493" i="3" l="1"/>
  <c r="F493" i="3"/>
  <c r="H493" i="3" s="1"/>
  <c r="E494" i="3"/>
  <c r="D495" i="3"/>
  <c r="G494" i="3" l="1"/>
  <c r="F494" i="3"/>
  <c r="H494" i="3" s="1"/>
  <c r="D496" i="3"/>
  <c r="E495" i="3"/>
  <c r="G495" i="3" l="1"/>
  <c r="F495" i="3"/>
  <c r="H495" i="3" s="1"/>
  <c r="E496" i="3"/>
  <c r="D497" i="3"/>
  <c r="D498" i="3" l="1"/>
  <c r="E497" i="3"/>
  <c r="F496" i="3"/>
  <c r="H496" i="3" s="1"/>
  <c r="G496" i="3"/>
  <c r="G497" i="3" l="1"/>
  <c r="F497" i="3"/>
  <c r="H497" i="3" s="1"/>
  <c r="D499" i="3"/>
  <c r="E498" i="3"/>
  <c r="E499" i="3" l="1"/>
  <c r="D500" i="3"/>
  <c r="F498" i="3"/>
  <c r="H498" i="3" s="1"/>
  <c r="G498" i="3"/>
  <c r="D501" i="3" l="1"/>
  <c r="E500" i="3"/>
  <c r="G499" i="3"/>
  <c r="F499" i="3"/>
  <c r="H499" i="3" s="1"/>
  <c r="G500" i="3" l="1"/>
  <c r="F500" i="3"/>
  <c r="H500" i="3" s="1"/>
  <c r="E501" i="3"/>
  <c r="D502" i="3"/>
  <c r="G501" i="3" l="1"/>
  <c r="F501" i="3"/>
  <c r="H501" i="3" s="1"/>
  <c r="E502" i="3"/>
  <c r="D503" i="3"/>
  <c r="D504" i="3" l="1"/>
  <c r="E503" i="3"/>
  <c r="G502" i="3"/>
  <c r="F502" i="3"/>
  <c r="H502" i="3" s="1"/>
  <c r="G503" i="3" l="1"/>
  <c r="F503" i="3"/>
  <c r="H503" i="3" s="1"/>
  <c r="E504" i="3"/>
  <c r="D505" i="3"/>
  <c r="D506" i="3" l="1"/>
  <c r="E505" i="3"/>
  <c r="F504" i="3"/>
  <c r="H504" i="3" s="1"/>
  <c r="G504" i="3"/>
  <c r="G505" i="3" l="1"/>
  <c r="F505" i="3"/>
  <c r="H505" i="3" s="1"/>
  <c r="D507" i="3"/>
  <c r="E506" i="3"/>
  <c r="F506" i="3" l="1"/>
  <c r="H506" i="3" s="1"/>
  <c r="G506" i="3"/>
  <c r="E507" i="3"/>
  <c r="D508" i="3"/>
  <c r="D509" i="3" l="1"/>
  <c r="E508" i="3"/>
  <c r="G507" i="3"/>
  <c r="F507" i="3"/>
  <c r="H507" i="3" s="1"/>
  <c r="G508" i="3" l="1"/>
  <c r="F508" i="3"/>
  <c r="H508" i="3" s="1"/>
  <c r="E509" i="3"/>
  <c r="D510" i="3"/>
  <c r="E510" i="3" l="1"/>
  <c r="D511" i="3"/>
  <c r="G509" i="3"/>
  <c r="F509" i="3"/>
  <c r="H509" i="3" s="1"/>
  <c r="D512" i="3" l="1"/>
  <c r="E511" i="3"/>
  <c r="G510" i="3"/>
  <c r="F510" i="3"/>
  <c r="H510" i="3" s="1"/>
  <c r="G511" i="3" l="1"/>
  <c r="F511" i="3"/>
  <c r="H511" i="3" s="1"/>
  <c r="E512" i="3"/>
  <c r="D513" i="3"/>
  <c r="D514" i="3" l="1"/>
  <c r="E513" i="3"/>
  <c r="F512" i="3"/>
  <c r="H512" i="3" s="1"/>
  <c r="G512" i="3"/>
  <c r="G513" i="3" l="1"/>
  <c r="F513" i="3"/>
  <c r="H513" i="3" s="1"/>
  <c r="D515" i="3"/>
  <c r="E514" i="3"/>
  <c r="F514" i="3" l="1"/>
  <c r="H514" i="3" s="1"/>
  <c r="G514" i="3"/>
  <c r="E515" i="3"/>
  <c r="D516" i="3"/>
  <c r="G515" i="3" l="1"/>
  <c r="F515" i="3"/>
  <c r="H515" i="3" s="1"/>
  <c r="D517" i="3"/>
  <c r="E516" i="3"/>
  <c r="E517" i="3" l="1"/>
  <c r="D518" i="3"/>
  <c r="G516" i="3"/>
  <c r="F516" i="3"/>
  <c r="H516" i="3" s="1"/>
  <c r="E518" i="3" l="1"/>
  <c r="D519" i="3"/>
  <c r="G517" i="3"/>
  <c r="F517" i="3"/>
  <c r="H517" i="3" s="1"/>
  <c r="D520" i="3" l="1"/>
  <c r="E519" i="3"/>
  <c r="G518" i="3"/>
  <c r="F518" i="3"/>
  <c r="H518" i="3" s="1"/>
  <c r="G519" i="3" l="1"/>
  <c r="F519" i="3"/>
  <c r="H519" i="3" s="1"/>
  <c r="E520" i="3"/>
  <c r="D521" i="3"/>
  <c r="D522" i="3" l="1"/>
  <c r="E521" i="3"/>
  <c r="F520" i="3"/>
  <c r="H520" i="3" s="1"/>
  <c r="G520" i="3"/>
  <c r="G521" i="3" l="1"/>
  <c r="F521" i="3"/>
  <c r="H521" i="3" s="1"/>
  <c r="D523" i="3"/>
  <c r="E522" i="3"/>
  <c r="E523" i="3" l="1"/>
  <c r="D524" i="3"/>
  <c r="F522" i="3"/>
  <c r="H522" i="3" s="1"/>
  <c r="G522" i="3"/>
  <c r="D525" i="3" l="1"/>
  <c r="E524" i="3"/>
  <c r="G523" i="3"/>
  <c r="F523" i="3"/>
  <c r="H523" i="3" s="1"/>
  <c r="G524" i="3" l="1"/>
  <c r="F524" i="3"/>
  <c r="H524" i="3" s="1"/>
  <c r="E525" i="3"/>
  <c r="D526" i="3"/>
  <c r="G525" i="3" l="1"/>
  <c r="F525" i="3"/>
  <c r="H525" i="3" s="1"/>
  <c r="E526" i="3"/>
  <c r="D527" i="3"/>
  <c r="G526" i="3" l="1"/>
  <c r="F526" i="3"/>
  <c r="H526" i="3" s="1"/>
  <c r="D528" i="3"/>
  <c r="E527" i="3"/>
  <c r="G527" i="3" l="1"/>
  <c r="F527" i="3"/>
  <c r="H527" i="3" s="1"/>
  <c r="E528" i="3"/>
  <c r="D529" i="3"/>
  <c r="D530" i="3" l="1"/>
  <c r="E529" i="3"/>
  <c r="F528" i="3"/>
  <c r="H528" i="3" s="1"/>
  <c r="G528" i="3"/>
  <c r="G529" i="3" l="1"/>
  <c r="F529" i="3"/>
  <c r="H529" i="3" s="1"/>
  <c r="D531" i="3"/>
  <c r="E530" i="3"/>
  <c r="F530" i="3" l="1"/>
  <c r="H530" i="3" s="1"/>
  <c r="G530" i="3"/>
  <c r="E531" i="3"/>
  <c r="D532" i="3"/>
  <c r="D533" i="3" l="1"/>
  <c r="E532" i="3"/>
  <c r="G531" i="3"/>
  <c r="F531" i="3"/>
  <c r="H531" i="3" s="1"/>
  <c r="G532" i="3" l="1"/>
  <c r="F532" i="3"/>
  <c r="H532" i="3" s="1"/>
  <c r="E533" i="3"/>
  <c r="D534" i="3"/>
  <c r="E534" i="3" l="1"/>
  <c r="D535" i="3"/>
  <c r="G533" i="3"/>
  <c r="F533" i="3"/>
  <c r="H533" i="3" s="1"/>
  <c r="D536" i="3" l="1"/>
  <c r="E535" i="3"/>
  <c r="G534" i="3"/>
  <c r="F534" i="3"/>
  <c r="H534" i="3" s="1"/>
  <c r="G535" i="3" l="1"/>
  <c r="F535" i="3"/>
  <c r="H535" i="3" s="1"/>
  <c r="E536" i="3"/>
  <c r="D537" i="3"/>
  <c r="D538" i="3" l="1"/>
  <c r="E537" i="3"/>
  <c r="F536" i="3"/>
  <c r="H536" i="3" s="1"/>
  <c r="G536" i="3"/>
  <c r="G537" i="3" l="1"/>
  <c r="F537" i="3"/>
  <c r="H537" i="3" s="1"/>
  <c r="D539" i="3"/>
  <c r="E538" i="3"/>
  <c r="F538" i="3" l="1"/>
  <c r="H538" i="3" s="1"/>
  <c r="G538" i="3"/>
  <c r="E539" i="3"/>
  <c r="D540" i="3"/>
  <c r="D541" i="3" l="1"/>
  <c r="E540" i="3"/>
  <c r="G539" i="3"/>
  <c r="F539" i="3"/>
  <c r="H539" i="3" s="1"/>
  <c r="G540" i="3" l="1"/>
  <c r="F540" i="3"/>
  <c r="H540" i="3" s="1"/>
  <c r="E541" i="3"/>
  <c r="D542" i="3"/>
  <c r="E542" i="3" l="1"/>
  <c r="D543" i="3"/>
  <c r="G541" i="3"/>
  <c r="F541" i="3"/>
  <c r="H541" i="3" s="1"/>
  <c r="D544" i="3" l="1"/>
  <c r="E543" i="3"/>
  <c r="G542" i="3"/>
  <c r="F542" i="3"/>
  <c r="H542" i="3" s="1"/>
  <c r="G543" i="3" l="1"/>
  <c r="F543" i="3"/>
  <c r="H543" i="3" s="1"/>
  <c r="E544" i="3"/>
  <c r="D545" i="3"/>
  <c r="D546" i="3" l="1"/>
  <c r="E545" i="3"/>
  <c r="F544" i="3"/>
  <c r="H544" i="3" s="1"/>
  <c r="G544" i="3"/>
  <c r="G545" i="3" l="1"/>
  <c r="F545" i="3"/>
  <c r="H545" i="3" s="1"/>
  <c r="D547" i="3"/>
  <c r="E546" i="3"/>
  <c r="E547" i="3" l="1"/>
  <c r="D548" i="3"/>
  <c r="F546" i="3"/>
  <c r="H546" i="3" s="1"/>
  <c r="G546" i="3"/>
  <c r="D549" i="3" l="1"/>
  <c r="E548" i="3"/>
  <c r="G547" i="3"/>
  <c r="F547" i="3"/>
  <c r="H547" i="3" s="1"/>
  <c r="D550" i="3" l="1"/>
  <c r="E549" i="3"/>
  <c r="G548" i="3"/>
  <c r="F548" i="3"/>
  <c r="H548" i="3" s="1"/>
  <c r="G549" i="3" l="1"/>
  <c r="F549" i="3"/>
  <c r="H549" i="3" s="1"/>
  <c r="D551" i="3"/>
  <c r="E550" i="3"/>
  <c r="D552" i="3" l="1"/>
  <c r="E551" i="3"/>
  <c r="G550" i="3"/>
  <c r="F550" i="3"/>
  <c r="H550" i="3" s="1"/>
  <c r="D553" i="3" l="1"/>
  <c r="E552" i="3"/>
  <c r="G551" i="3"/>
  <c r="F551" i="3"/>
  <c r="H551" i="3" s="1"/>
  <c r="G552" i="3" l="1"/>
  <c r="F552" i="3"/>
  <c r="H552" i="3" s="1"/>
  <c r="E553" i="3"/>
  <c r="D554" i="3"/>
  <c r="E554" i="3" l="1"/>
  <c r="D555" i="3"/>
  <c r="G553" i="3"/>
  <c r="F553" i="3"/>
  <c r="H553" i="3" s="1"/>
  <c r="E555" i="3" l="1"/>
  <c r="D556" i="3"/>
  <c r="G554" i="3"/>
  <c r="F554" i="3"/>
  <c r="H554" i="3" s="1"/>
  <c r="D557" i="3" l="1"/>
  <c r="E556" i="3"/>
  <c r="G555" i="3"/>
  <c r="F555" i="3"/>
  <c r="H555" i="3" s="1"/>
  <c r="F556" i="3" l="1"/>
  <c r="H556" i="3" s="1"/>
  <c r="G556" i="3"/>
  <c r="D558" i="3"/>
  <c r="E557" i="3"/>
  <c r="F557" i="3" l="1"/>
  <c r="H557" i="3" s="1"/>
  <c r="G557" i="3"/>
  <c r="D559" i="3"/>
  <c r="E558" i="3"/>
  <c r="F558" i="3" l="1"/>
  <c r="H558" i="3" s="1"/>
  <c r="G558" i="3"/>
  <c r="E559" i="3"/>
  <c r="D560" i="3"/>
  <c r="D561" i="3" l="1"/>
  <c r="E560" i="3"/>
  <c r="G559" i="3"/>
  <c r="F559" i="3"/>
  <c r="H559" i="3" s="1"/>
  <c r="G560" i="3" l="1"/>
  <c r="F560" i="3"/>
  <c r="H560" i="3" s="1"/>
  <c r="E561" i="3"/>
  <c r="D562" i="3"/>
  <c r="E562" i="3" l="1"/>
  <c r="D563" i="3"/>
  <c r="G561" i="3"/>
  <c r="F561" i="3"/>
  <c r="H561" i="3" s="1"/>
  <c r="D564" i="3" l="1"/>
  <c r="E563" i="3"/>
  <c r="G562" i="3"/>
  <c r="F562" i="3"/>
  <c r="H562" i="3" s="1"/>
  <c r="G563" i="3" l="1"/>
  <c r="F563" i="3"/>
  <c r="H563" i="3" s="1"/>
  <c r="E564" i="3"/>
  <c r="D565" i="3"/>
  <c r="D566" i="3" l="1"/>
  <c r="E565" i="3"/>
  <c r="F564" i="3"/>
  <c r="H564" i="3" s="1"/>
  <c r="G564" i="3"/>
  <c r="G565" i="3" l="1"/>
  <c r="F565" i="3"/>
  <c r="H565" i="3" s="1"/>
  <c r="D567" i="3"/>
  <c r="E566" i="3"/>
  <c r="E567" i="3" l="1"/>
  <c r="D568" i="3"/>
  <c r="F566" i="3"/>
  <c r="H566" i="3" s="1"/>
  <c r="G566" i="3"/>
  <c r="G567" i="3" l="1"/>
  <c r="F567" i="3"/>
  <c r="H567" i="3" s="1"/>
  <c r="D569" i="3"/>
  <c r="E568" i="3"/>
  <c r="G568" i="3" l="1"/>
  <c r="F568" i="3"/>
  <c r="H568" i="3" s="1"/>
  <c r="E569" i="3"/>
  <c r="D570" i="3"/>
  <c r="E570" i="3" l="1"/>
  <c r="D571" i="3"/>
  <c r="G569" i="3"/>
  <c r="F569" i="3"/>
  <c r="H569" i="3" s="1"/>
  <c r="D572" i="3" l="1"/>
  <c r="E571" i="3"/>
  <c r="G570" i="3"/>
  <c r="F570" i="3"/>
  <c r="H570" i="3" s="1"/>
  <c r="G571" i="3" l="1"/>
  <c r="F571" i="3"/>
  <c r="H571" i="3" s="1"/>
  <c r="E572" i="3"/>
  <c r="D573" i="3"/>
  <c r="F572" i="3" l="1"/>
  <c r="H572" i="3" s="1"/>
  <c r="G572" i="3"/>
  <c r="D574" i="3"/>
  <c r="E573" i="3"/>
  <c r="G573" i="3" l="1"/>
  <c r="F573" i="3"/>
  <c r="H573" i="3" s="1"/>
  <c r="D575" i="3"/>
  <c r="E574" i="3"/>
  <c r="E575" i="3" l="1"/>
  <c r="D576" i="3"/>
  <c r="F574" i="3"/>
  <c r="H574" i="3" s="1"/>
  <c r="G574" i="3"/>
  <c r="D577" i="3" l="1"/>
  <c r="E576" i="3"/>
  <c r="G575" i="3"/>
  <c r="F575" i="3"/>
  <c r="H575" i="3" s="1"/>
  <c r="G576" i="3" l="1"/>
  <c r="F576" i="3"/>
  <c r="H576" i="3" s="1"/>
  <c r="E577" i="3"/>
  <c r="D578" i="3"/>
  <c r="G577" i="3" l="1"/>
  <c r="F577" i="3"/>
  <c r="H577" i="3" s="1"/>
  <c r="E578" i="3"/>
  <c r="D579" i="3"/>
  <c r="D580" i="3" l="1"/>
  <c r="E579" i="3"/>
  <c r="G578" i="3"/>
  <c r="F578" i="3"/>
  <c r="H578" i="3" s="1"/>
  <c r="G579" i="3" l="1"/>
  <c r="F579" i="3"/>
  <c r="H579" i="3" s="1"/>
  <c r="E580" i="3"/>
  <c r="D581" i="3"/>
  <c r="D582" i="3" l="1"/>
  <c r="E581" i="3"/>
  <c r="F580" i="3"/>
  <c r="H580" i="3" s="1"/>
  <c r="G580" i="3"/>
  <c r="G581" i="3" l="1"/>
  <c r="F581" i="3"/>
  <c r="H581" i="3" s="1"/>
  <c r="D583" i="3"/>
  <c r="E582" i="3"/>
  <c r="F582" i="3" l="1"/>
  <c r="H582" i="3" s="1"/>
  <c r="G582" i="3"/>
  <c r="E583" i="3"/>
  <c r="D584" i="3"/>
  <c r="D585" i="3" l="1"/>
  <c r="E584" i="3"/>
  <c r="G583" i="3"/>
  <c r="F583" i="3"/>
  <c r="H583" i="3" s="1"/>
  <c r="G584" i="3" l="1"/>
  <c r="F584" i="3"/>
  <c r="H584" i="3" s="1"/>
  <c r="E585" i="3"/>
  <c r="D586" i="3"/>
  <c r="G585" i="3" l="1"/>
  <c r="F585" i="3"/>
  <c r="H585" i="3" s="1"/>
  <c r="E586" i="3"/>
  <c r="D587" i="3"/>
  <c r="G586" i="3" l="1"/>
  <c r="F586" i="3"/>
  <c r="H586" i="3" s="1"/>
  <c r="D588" i="3"/>
  <c r="E587" i="3"/>
  <c r="G587" i="3" l="1"/>
  <c r="F587" i="3"/>
  <c r="H587" i="3" s="1"/>
  <c r="E588" i="3"/>
  <c r="D589" i="3"/>
  <c r="D590" i="3" l="1"/>
  <c r="E589" i="3"/>
  <c r="F588" i="3"/>
  <c r="H588" i="3" s="1"/>
  <c r="G588" i="3"/>
  <c r="G589" i="3" l="1"/>
  <c r="F589" i="3"/>
  <c r="H589" i="3" s="1"/>
  <c r="D591" i="3"/>
  <c r="E590" i="3"/>
  <c r="F590" i="3" l="1"/>
  <c r="H590" i="3" s="1"/>
  <c r="G590" i="3"/>
  <c r="E591" i="3"/>
  <c r="D592" i="3"/>
  <c r="D593" i="3" l="1"/>
  <c r="E592" i="3"/>
  <c r="G591" i="3"/>
  <c r="F591" i="3"/>
  <c r="H591" i="3" s="1"/>
  <c r="G592" i="3" l="1"/>
  <c r="F592" i="3"/>
  <c r="H592" i="3" s="1"/>
  <c r="E593" i="3"/>
  <c r="D594" i="3"/>
  <c r="E594" i="3" l="1"/>
  <c r="D595" i="3"/>
  <c r="G593" i="3"/>
  <c r="F593" i="3"/>
  <c r="H593" i="3" s="1"/>
  <c r="D596" i="3" l="1"/>
  <c r="E595" i="3"/>
  <c r="G594" i="3"/>
  <c r="F594" i="3"/>
  <c r="H594" i="3" s="1"/>
  <c r="G595" i="3" l="1"/>
  <c r="F595" i="3"/>
  <c r="H595" i="3" s="1"/>
  <c r="E596" i="3"/>
  <c r="D597" i="3"/>
  <c r="F596" i="3" l="1"/>
  <c r="H596" i="3" s="1"/>
  <c r="G596" i="3"/>
  <c r="D598" i="3"/>
  <c r="E597" i="3"/>
  <c r="G597" i="3" l="1"/>
  <c r="F597" i="3"/>
  <c r="H597" i="3" s="1"/>
  <c r="D599" i="3"/>
  <c r="E598" i="3"/>
  <c r="F598" i="3" l="1"/>
  <c r="H598" i="3" s="1"/>
  <c r="G598" i="3"/>
  <c r="E599" i="3"/>
  <c r="D600" i="3"/>
  <c r="D601" i="3" l="1"/>
  <c r="E600" i="3"/>
  <c r="G599" i="3"/>
  <c r="F599" i="3"/>
  <c r="H599" i="3" s="1"/>
  <c r="G600" i="3" l="1"/>
  <c r="F600" i="3"/>
  <c r="H600" i="3" s="1"/>
  <c r="E601" i="3"/>
  <c r="D602" i="3"/>
  <c r="G601" i="3" l="1"/>
  <c r="F601" i="3"/>
  <c r="H601" i="3" s="1"/>
  <c r="E602" i="3"/>
  <c r="D603" i="3"/>
  <c r="D604" i="3" l="1"/>
  <c r="E603" i="3"/>
  <c r="G602" i="3"/>
  <c r="F602" i="3"/>
  <c r="H602" i="3" s="1"/>
  <c r="G603" i="3" l="1"/>
  <c r="F603" i="3"/>
  <c r="H603" i="3" s="1"/>
  <c r="E604" i="3"/>
  <c r="D605" i="3"/>
  <c r="D606" i="3" l="1"/>
  <c r="E605" i="3"/>
  <c r="F604" i="3"/>
  <c r="H604" i="3" s="1"/>
  <c r="G604" i="3"/>
  <c r="G605" i="3" l="1"/>
  <c r="F605" i="3"/>
  <c r="H605" i="3" s="1"/>
  <c r="D607" i="3"/>
  <c r="E606" i="3"/>
  <c r="F606" i="3" l="1"/>
  <c r="H606" i="3" s="1"/>
  <c r="G606" i="3"/>
  <c r="E607" i="3"/>
  <c r="D608" i="3"/>
  <c r="D609" i="3" l="1"/>
  <c r="E608" i="3"/>
  <c r="G607" i="3"/>
  <c r="F607" i="3"/>
  <c r="H607" i="3" s="1"/>
  <c r="G608" i="3" l="1"/>
  <c r="F608" i="3"/>
  <c r="H608" i="3" s="1"/>
  <c r="E609" i="3"/>
  <c r="D610" i="3"/>
  <c r="E610" i="3" l="1"/>
  <c r="D611" i="3"/>
  <c r="G609" i="3"/>
  <c r="F609" i="3"/>
  <c r="H609" i="3" s="1"/>
  <c r="D612" i="3" l="1"/>
  <c r="E611" i="3"/>
  <c r="G610" i="3"/>
  <c r="F610" i="3"/>
  <c r="H610" i="3" s="1"/>
  <c r="G611" i="3" l="1"/>
  <c r="F611" i="3"/>
  <c r="H611" i="3" s="1"/>
  <c r="E612" i="3"/>
  <c r="D613" i="3"/>
  <c r="D614" i="3" l="1"/>
  <c r="E613" i="3"/>
  <c r="F612" i="3"/>
  <c r="H612" i="3" s="1"/>
  <c r="G612" i="3"/>
  <c r="G613" i="3" l="1"/>
  <c r="F613" i="3"/>
  <c r="H613" i="3" s="1"/>
  <c r="D615" i="3"/>
  <c r="E614" i="3"/>
  <c r="F614" i="3" l="1"/>
  <c r="H614" i="3" s="1"/>
  <c r="G614" i="3"/>
  <c r="E615" i="3"/>
  <c r="D616" i="3"/>
  <c r="D617" i="3" l="1"/>
  <c r="E616" i="3"/>
  <c r="G615" i="3"/>
  <c r="F615" i="3"/>
  <c r="H615" i="3" s="1"/>
  <c r="G616" i="3" l="1"/>
  <c r="F616" i="3"/>
  <c r="H616" i="3" s="1"/>
  <c r="E617" i="3"/>
  <c r="D618" i="3"/>
  <c r="E618" i="3" l="1"/>
  <c r="D619" i="3"/>
  <c r="G617" i="3"/>
  <c r="F617" i="3"/>
  <c r="H617" i="3" s="1"/>
  <c r="D620" i="3" l="1"/>
  <c r="E619" i="3"/>
  <c r="G618" i="3"/>
  <c r="F618" i="3"/>
  <c r="H618" i="3" s="1"/>
  <c r="G619" i="3" l="1"/>
  <c r="F619" i="3"/>
  <c r="H619" i="3" s="1"/>
  <c r="E620" i="3"/>
  <c r="D621" i="3"/>
  <c r="D622" i="3" l="1"/>
  <c r="E621" i="3"/>
  <c r="F620" i="3"/>
  <c r="H620" i="3" s="1"/>
  <c r="G620" i="3"/>
  <c r="G621" i="3" l="1"/>
  <c r="F621" i="3"/>
  <c r="H621" i="3" s="1"/>
  <c r="D623" i="3"/>
  <c r="E622" i="3"/>
  <c r="F622" i="3" l="1"/>
  <c r="H622" i="3" s="1"/>
  <c r="G622" i="3"/>
  <c r="E623" i="3"/>
  <c r="D624" i="3"/>
  <c r="D625" i="3" l="1"/>
  <c r="E624" i="3"/>
  <c r="G623" i="3"/>
  <c r="F623" i="3"/>
  <c r="H623" i="3" s="1"/>
  <c r="G624" i="3" l="1"/>
  <c r="F624" i="3"/>
  <c r="H624" i="3" s="1"/>
  <c r="E625" i="3"/>
  <c r="D626" i="3"/>
  <c r="E626" i="3" l="1"/>
  <c r="D627" i="3"/>
  <c r="G625" i="3"/>
  <c r="F625" i="3"/>
  <c r="H625" i="3" s="1"/>
  <c r="D628" i="3" l="1"/>
  <c r="E627" i="3"/>
  <c r="G626" i="3"/>
  <c r="F626" i="3"/>
  <c r="H626" i="3" s="1"/>
  <c r="G627" i="3" l="1"/>
  <c r="F627" i="3"/>
  <c r="H627" i="3" s="1"/>
  <c r="E628" i="3"/>
  <c r="D629" i="3"/>
  <c r="D630" i="3" l="1"/>
  <c r="E629" i="3"/>
  <c r="F628" i="3"/>
  <c r="H628" i="3" s="1"/>
  <c r="G628" i="3"/>
  <c r="D631" i="3" l="1"/>
  <c r="E630" i="3"/>
  <c r="G629" i="3"/>
  <c r="F629" i="3"/>
  <c r="H629" i="3" s="1"/>
  <c r="F630" i="3" l="1"/>
  <c r="H630" i="3" s="1"/>
  <c r="G630" i="3"/>
  <c r="E631" i="3"/>
  <c r="D632" i="3"/>
  <c r="D633" i="3" l="1"/>
  <c r="E632" i="3"/>
  <c r="G631" i="3"/>
  <c r="F631" i="3"/>
  <c r="H631" i="3" s="1"/>
  <c r="G632" i="3" l="1"/>
  <c r="F632" i="3"/>
  <c r="H632" i="3" s="1"/>
  <c r="E633" i="3"/>
  <c r="D634" i="3"/>
  <c r="E634" i="3" l="1"/>
  <c r="D635" i="3"/>
  <c r="G633" i="3"/>
  <c r="F633" i="3"/>
  <c r="H633" i="3" s="1"/>
  <c r="D636" i="3" l="1"/>
  <c r="E635" i="3"/>
  <c r="G634" i="3"/>
  <c r="F634" i="3"/>
  <c r="H634" i="3" s="1"/>
  <c r="G635" i="3" l="1"/>
  <c r="F635" i="3"/>
  <c r="H635" i="3" s="1"/>
  <c r="E636" i="3"/>
  <c r="D637" i="3"/>
  <c r="D638" i="3" l="1"/>
  <c r="E637" i="3"/>
  <c r="F636" i="3"/>
  <c r="H636" i="3" s="1"/>
  <c r="G636" i="3"/>
  <c r="G637" i="3" l="1"/>
  <c r="F637" i="3"/>
  <c r="H637" i="3" s="1"/>
  <c r="D639" i="3"/>
  <c r="E638" i="3"/>
  <c r="F638" i="3" l="1"/>
  <c r="H638" i="3" s="1"/>
  <c r="G638" i="3"/>
  <c r="E639" i="3"/>
  <c r="D640" i="3"/>
  <c r="D641" i="3" l="1"/>
  <c r="E640" i="3"/>
  <c r="G639" i="3"/>
  <c r="F639" i="3"/>
  <c r="H639" i="3" s="1"/>
  <c r="G640" i="3" l="1"/>
  <c r="F640" i="3"/>
  <c r="H640" i="3" s="1"/>
  <c r="E641" i="3"/>
  <c r="D642" i="3"/>
  <c r="E642" i="3" l="1"/>
  <c r="D643" i="3"/>
  <c r="G641" i="3"/>
  <c r="F641" i="3"/>
  <c r="H641" i="3" s="1"/>
  <c r="D644" i="3" l="1"/>
  <c r="E643" i="3"/>
  <c r="G642" i="3"/>
  <c r="F642" i="3"/>
  <c r="H642" i="3" s="1"/>
  <c r="G643" i="3" l="1"/>
  <c r="F643" i="3"/>
  <c r="H643" i="3" s="1"/>
  <c r="E644" i="3"/>
  <c r="D645" i="3"/>
  <c r="D646" i="3" l="1"/>
  <c r="E645" i="3"/>
  <c r="F644" i="3"/>
  <c r="H644" i="3" s="1"/>
  <c r="G644" i="3"/>
  <c r="G645" i="3" l="1"/>
  <c r="F645" i="3"/>
  <c r="H645" i="3" s="1"/>
  <c r="D647" i="3"/>
  <c r="E646" i="3"/>
  <c r="F646" i="3" l="1"/>
  <c r="H646" i="3" s="1"/>
  <c r="G646" i="3"/>
  <c r="E647" i="3"/>
  <c r="D648" i="3"/>
  <c r="D649" i="3" l="1"/>
  <c r="E648" i="3"/>
  <c r="G647" i="3"/>
  <c r="F647" i="3"/>
  <c r="H647" i="3" s="1"/>
  <c r="G648" i="3" l="1"/>
  <c r="F648" i="3"/>
  <c r="H648" i="3" s="1"/>
  <c r="E649" i="3"/>
  <c r="D650" i="3"/>
  <c r="E650" i="3" l="1"/>
  <c r="D651" i="3"/>
  <c r="G649" i="3"/>
  <c r="F649" i="3"/>
  <c r="H649" i="3" s="1"/>
  <c r="D652" i="3" l="1"/>
  <c r="E651" i="3"/>
  <c r="G650" i="3"/>
  <c r="F650" i="3"/>
  <c r="H650" i="3" s="1"/>
  <c r="G651" i="3" l="1"/>
  <c r="F651" i="3"/>
  <c r="H651" i="3" s="1"/>
  <c r="E652" i="3"/>
  <c r="D653" i="3"/>
  <c r="D654" i="3" l="1"/>
  <c r="E653" i="3"/>
  <c r="F652" i="3"/>
  <c r="H652" i="3" s="1"/>
  <c r="G652" i="3"/>
  <c r="G653" i="3" l="1"/>
  <c r="F653" i="3"/>
  <c r="H653" i="3" s="1"/>
  <c r="E654" i="3"/>
  <c r="D655" i="3"/>
  <c r="D656" i="3" l="1"/>
  <c r="E655" i="3"/>
  <c r="F654" i="3"/>
  <c r="H654" i="3" s="1"/>
  <c r="G654" i="3"/>
  <c r="G655" i="3" l="1"/>
  <c r="F655" i="3"/>
  <c r="H655" i="3" s="1"/>
  <c r="E656" i="3"/>
  <c r="D657" i="3"/>
  <c r="G656" i="3" l="1"/>
  <c r="F656" i="3"/>
  <c r="H656" i="3" s="1"/>
  <c r="D658" i="3"/>
  <c r="E657" i="3"/>
  <c r="G657" i="3" l="1"/>
  <c r="F657" i="3"/>
  <c r="H657" i="3" s="1"/>
  <c r="D659" i="3"/>
  <c r="E658" i="3"/>
  <c r="F658" i="3" l="1"/>
  <c r="H658" i="3" s="1"/>
  <c r="G658" i="3"/>
  <c r="E659" i="3"/>
  <c r="D660" i="3"/>
  <c r="D661" i="3" l="1"/>
  <c r="E660" i="3"/>
  <c r="G659" i="3"/>
  <c r="F659" i="3"/>
  <c r="H659" i="3" s="1"/>
  <c r="G660" i="3" l="1"/>
  <c r="F660" i="3"/>
  <c r="H660" i="3" s="1"/>
  <c r="E661" i="3"/>
  <c r="D662" i="3"/>
  <c r="G661" i="3" l="1"/>
  <c r="F661" i="3"/>
  <c r="H661" i="3" s="1"/>
  <c r="D663" i="3"/>
  <c r="E662" i="3"/>
  <c r="F662" i="3" l="1"/>
  <c r="H662" i="3" s="1"/>
  <c r="G662" i="3"/>
  <c r="D664" i="3"/>
  <c r="E663" i="3"/>
  <c r="F663" i="3" l="1"/>
  <c r="H663" i="3" s="1"/>
  <c r="G663" i="3"/>
  <c r="D665" i="3"/>
  <c r="E664" i="3"/>
  <c r="E665" i="3" l="1"/>
  <c r="D666" i="3"/>
  <c r="G664" i="3"/>
  <c r="F664" i="3"/>
  <c r="H664" i="3" s="1"/>
  <c r="D667" i="3" l="1"/>
  <c r="E666" i="3"/>
  <c r="G665" i="3"/>
  <c r="F665" i="3"/>
  <c r="H665" i="3" s="1"/>
  <c r="G666" i="3" l="1"/>
  <c r="F666" i="3"/>
  <c r="H666" i="3" s="1"/>
  <c r="E667" i="3"/>
  <c r="D668" i="3"/>
  <c r="D669" i="3" l="1"/>
  <c r="E668" i="3"/>
  <c r="G667" i="3"/>
  <c r="F667" i="3"/>
  <c r="H667" i="3" s="1"/>
  <c r="G668" i="3" l="1"/>
  <c r="F668" i="3"/>
  <c r="H668" i="3" s="1"/>
  <c r="D670" i="3"/>
  <c r="E669" i="3"/>
  <c r="F669" i="3" l="1"/>
  <c r="H669" i="3" s="1"/>
  <c r="G669" i="3"/>
  <c r="E670" i="3"/>
  <c r="D671" i="3"/>
  <c r="D672" i="3" l="1"/>
  <c r="E671" i="3"/>
  <c r="F670" i="3"/>
  <c r="H670" i="3" s="1"/>
  <c r="G670" i="3"/>
  <c r="G671" i="3" l="1"/>
  <c r="F671" i="3"/>
  <c r="H671" i="3" s="1"/>
  <c r="E672" i="3"/>
  <c r="D673" i="3"/>
  <c r="D674" i="3" l="1"/>
  <c r="E673" i="3"/>
  <c r="G672" i="3"/>
  <c r="F672" i="3"/>
  <c r="H672" i="3" s="1"/>
  <c r="G673" i="3" l="1"/>
  <c r="F673" i="3"/>
  <c r="H673" i="3" s="1"/>
  <c r="E674" i="3"/>
  <c r="D675" i="3"/>
  <c r="E675" i="3" l="1"/>
  <c r="D676" i="3"/>
  <c r="F674" i="3"/>
  <c r="H674" i="3" s="1"/>
  <c r="G674" i="3"/>
  <c r="E676" i="3" l="1"/>
  <c r="D677" i="3"/>
  <c r="G675" i="3"/>
  <c r="F675" i="3"/>
  <c r="H675" i="3" s="1"/>
  <c r="D678" i="3" l="1"/>
  <c r="E677" i="3"/>
  <c r="G676" i="3"/>
  <c r="F676" i="3"/>
  <c r="H676" i="3" s="1"/>
  <c r="G677" i="3" l="1"/>
  <c r="F677" i="3"/>
  <c r="H677" i="3" s="1"/>
  <c r="D679" i="3"/>
  <c r="E678" i="3"/>
  <c r="F678" i="3" l="1"/>
  <c r="H678" i="3" s="1"/>
  <c r="G678" i="3"/>
  <c r="D680" i="3"/>
  <c r="E679" i="3"/>
  <c r="G679" i="3" l="1"/>
  <c r="F679" i="3"/>
  <c r="H679" i="3" s="1"/>
  <c r="D681" i="3"/>
  <c r="E680" i="3"/>
  <c r="E681" i="3" l="1"/>
  <c r="D682" i="3"/>
  <c r="F680" i="3"/>
  <c r="H680" i="3" s="1"/>
  <c r="G680" i="3"/>
  <c r="D683" i="3" l="1"/>
  <c r="E682" i="3"/>
  <c r="G681" i="3"/>
  <c r="F681" i="3"/>
  <c r="H681" i="3" s="1"/>
  <c r="E683" i="3" l="1"/>
  <c r="D684" i="3"/>
  <c r="G682" i="3"/>
  <c r="F682" i="3"/>
  <c r="H682" i="3" s="1"/>
  <c r="D685" i="3" l="1"/>
  <c r="E684" i="3"/>
  <c r="G683" i="3"/>
  <c r="F683" i="3"/>
  <c r="H683" i="3" s="1"/>
  <c r="G684" i="3" l="1"/>
  <c r="F684" i="3"/>
  <c r="H684" i="3" s="1"/>
  <c r="E685" i="3"/>
  <c r="D686" i="3"/>
  <c r="D687" i="3" l="1"/>
  <c r="E686" i="3"/>
  <c r="F685" i="3"/>
  <c r="H685" i="3" s="1"/>
  <c r="G685" i="3"/>
  <c r="F686" i="3" l="1"/>
  <c r="H686" i="3" s="1"/>
  <c r="G686" i="3"/>
  <c r="D688" i="3"/>
  <c r="E687" i="3"/>
  <c r="D689" i="3" l="1"/>
  <c r="E688" i="3"/>
  <c r="G687" i="3"/>
  <c r="F687" i="3"/>
  <c r="H687" i="3" s="1"/>
  <c r="F688" i="3" l="1"/>
  <c r="H688" i="3" s="1"/>
  <c r="G688" i="3"/>
  <c r="E689" i="3"/>
  <c r="D690" i="3"/>
  <c r="G689" i="3" l="1"/>
  <c r="F689" i="3"/>
  <c r="H689" i="3" s="1"/>
  <c r="D691" i="3"/>
  <c r="E690" i="3"/>
  <c r="G690" i="3" l="1"/>
  <c r="F690" i="3"/>
  <c r="H690" i="3" s="1"/>
  <c r="E691" i="3"/>
  <c r="D692" i="3"/>
  <c r="G691" i="3" l="1"/>
  <c r="F691" i="3"/>
  <c r="H691" i="3" s="1"/>
  <c r="E692" i="3"/>
  <c r="D693" i="3"/>
  <c r="D694" i="3" l="1"/>
  <c r="E693" i="3"/>
  <c r="G692" i="3"/>
  <c r="F692" i="3"/>
  <c r="H692" i="3" s="1"/>
  <c r="G693" i="3" l="1"/>
  <c r="F693" i="3"/>
  <c r="H693" i="3" s="1"/>
  <c r="E694" i="3"/>
  <c r="D695" i="3"/>
  <c r="D696" i="3" l="1"/>
  <c r="E695" i="3"/>
  <c r="F694" i="3"/>
  <c r="H694" i="3" s="1"/>
  <c r="G694" i="3"/>
  <c r="G695" i="3" l="1"/>
  <c r="F695" i="3"/>
  <c r="H695" i="3" s="1"/>
  <c r="D697" i="3"/>
  <c r="E696" i="3"/>
  <c r="G696" i="3" l="1"/>
  <c r="F696" i="3"/>
  <c r="H696" i="3" s="1"/>
  <c r="E697" i="3"/>
  <c r="D698" i="3"/>
  <c r="D699" i="3" l="1"/>
  <c r="E698" i="3"/>
  <c r="G697" i="3"/>
  <c r="F697" i="3"/>
  <c r="H697" i="3" s="1"/>
  <c r="G698" i="3" l="1"/>
  <c r="F698" i="3"/>
  <c r="H698" i="3" s="1"/>
  <c r="E699" i="3"/>
  <c r="D700" i="3"/>
  <c r="E700" i="3" l="1"/>
  <c r="D701" i="3"/>
  <c r="G699" i="3"/>
  <c r="F699" i="3"/>
  <c r="H699" i="3" s="1"/>
  <c r="D702" i="3" l="1"/>
  <c r="E701" i="3"/>
  <c r="G700" i="3"/>
  <c r="F700" i="3"/>
  <c r="H700" i="3" s="1"/>
  <c r="G701" i="3" l="1"/>
  <c r="F701" i="3"/>
  <c r="H701" i="3" s="1"/>
  <c r="E702" i="3"/>
  <c r="D703" i="3"/>
  <c r="D704" i="3" l="1"/>
  <c r="E703" i="3"/>
  <c r="F702" i="3"/>
  <c r="H702" i="3" s="1"/>
  <c r="G702" i="3"/>
  <c r="G703" i="3" l="1"/>
  <c r="F703" i="3"/>
  <c r="H703" i="3" s="1"/>
  <c r="D705" i="3"/>
  <c r="E704" i="3"/>
  <c r="E705" i="3" l="1"/>
  <c r="D706" i="3"/>
  <c r="F704" i="3"/>
  <c r="H704" i="3" s="1"/>
  <c r="G704" i="3"/>
  <c r="D707" i="3" l="1"/>
  <c r="E706" i="3"/>
  <c r="G705" i="3"/>
  <c r="F705" i="3"/>
  <c r="H705" i="3" s="1"/>
  <c r="G706" i="3" l="1"/>
  <c r="F706" i="3"/>
  <c r="H706" i="3" s="1"/>
  <c r="E707" i="3"/>
  <c r="D708" i="3"/>
  <c r="E708" i="3" l="1"/>
  <c r="D709" i="3"/>
  <c r="G707" i="3"/>
  <c r="F707" i="3"/>
  <c r="H707" i="3" s="1"/>
  <c r="D710" i="3" l="1"/>
  <c r="E709" i="3"/>
  <c r="G708" i="3"/>
  <c r="F708" i="3"/>
  <c r="H708" i="3" s="1"/>
  <c r="G709" i="3" l="1"/>
  <c r="F709" i="3"/>
  <c r="H709" i="3" s="1"/>
  <c r="E710" i="3"/>
  <c r="D711" i="3"/>
  <c r="D712" i="3" l="1"/>
  <c r="E711" i="3"/>
  <c r="F710" i="3"/>
  <c r="H710" i="3" s="1"/>
  <c r="G710" i="3"/>
  <c r="G711" i="3" l="1"/>
  <c r="F711" i="3"/>
  <c r="H711" i="3" s="1"/>
  <c r="D713" i="3"/>
  <c r="E712" i="3"/>
  <c r="G712" i="3" l="1"/>
  <c r="F712" i="3"/>
  <c r="H712" i="3" s="1"/>
  <c r="E713" i="3"/>
  <c r="D714" i="3"/>
  <c r="G713" i="3" l="1"/>
  <c r="F713" i="3"/>
  <c r="H713" i="3" s="1"/>
  <c r="D715" i="3"/>
  <c r="E714" i="3"/>
  <c r="G714" i="3" l="1"/>
  <c r="F714" i="3"/>
  <c r="H714" i="3" s="1"/>
  <c r="E715" i="3"/>
  <c r="D716" i="3"/>
  <c r="E716" i="3" l="1"/>
  <c r="D717" i="3"/>
  <c r="G715" i="3"/>
  <c r="F715" i="3"/>
  <c r="H715" i="3" s="1"/>
  <c r="D718" i="3" l="1"/>
  <c r="E717" i="3"/>
  <c r="G716" i="3"/>
  <c r="F716" i="3"/>
  <c r="H716" i="3" s="1"/>
  <c r="G717" i="3" l="1"/>
  <c r="F717" i="3"/>
  <c r="H717" i="3" s="1"/>
  <c r="E718" i="3"/>
  <c r="D719" i="3"/>
  <c r="D720" i="3" l="1"/>
  <c r="E719" i="3"/>
  <c r="F718" i="3"/>
  <c r="H718" i="3" s="1"/>
  <c r="G718" i="3"/>
  <c r="G719" i="3" l="1"/>
  <c r="F719" i="3"/>
  <c r="H719" i="3" s="1"/>
  <c r="D721" i="3"/>
  <c r="E720" i="3"/>
  <c r="D722" i="3" l="1"/>
  <c r="E721" i="3"/>
  <c r="F720" i="3"/>
  <c r="H720" i="3" s="1"/>
  <c r="G720" i="3"/>
  <c r="G721" i="3" l="1"/>
  <c r="F721" i="3"/>
  <c r="H721" i="3" s="1"/>
  <c r="D723" i="3"/>
  <c r="E722" i="3"/>
  <c r="G722" i="3" l="1"/>
  <c r="F722" i="3"/>
  <c r="H722" i="3" s="1"/>
  <c r="E723" i="3"/>
  <c r="D724" i="3"/>
  <c r="D725" i="3" l="1"/>
  <c r="E724" i="3"/>
  <c r="G723" i="3"/>
  <c r="F723" i="3"/>
  <c r="H723" i="3" s="1"/>
  <c r="G724" i="3" l="1"/>
  <c r="F724" i="3"/>
  <c r="H724" i="3" s="1"/>
  <c r="E725" i="3"/>
  <c r="D726" i="3"/>
  <c r="G725" i="3" l="1"/>
  <c r="F725" i="3"/>
  <c r="H725" i="3" s="1"/>
  <c r="E726" i="3"/>
  <c r="D727" i="3"/>
  <c r="G726" i="3" l="1"/>
  <c r="F726" i="3"/>
  <c r="H726" i="3" s="1"/>
  <c r="D728" i="3"/>
  <c r="E727" i="3"/>
  <c r="G727" i="3" l="1"/>
  <c r="F727" i="3"/>
  <c r="H727" i="3" s="1"/>
  <c r="E728" i="3"/>
  <c r="D729" i="3"/>
  <c r="D730" i="3" l="1"/>
  <c r="E729" i="3"/>
  <c r="F728" i="3"/>
  <c r="H728" i="3" s="1"/>
  <c r="G728" i="3"/>
  <c r="G729" i="3" l="1"/>
  <c r="F729" i="3"/>
  <c r="H729" i="3" s="1"/>
  <c r="D731" i="3"/>
  <c r="E730" i="3"/>
  <c r="G730" i="3" l="1"/>
  <c r="F730" i="3"/>
  <c r="H730" i="3" s="1"/>
  <c r="E731" i="3"/>
  <c r="D732" i="3"/>
  <c r="D733" i="3" l="1"/>
  <c r="E732" i="3"/>
  <c r="G731" i="3"/>
  <c r="F731" i="3"/>
  <c r="H731" i="3" s="1"/>
  <c r="G732" i="3" l="1"/>
  <c r="F732" i="3"/>
  <c r="H732" i="3" s="1"/>
  <c r="E733" i="3"/>
  <c r="D734" i="3"/>
  <c r="E734" i="3" l="1"/>
  <c r="D735" i="3"/>
  <c r="G733" i="3"/>
  <c r="F733" i="3"/>
  <c r="H733" i="3" s="1"/>
  <c r="D736" i="3" l="1"/>
  <c r="E735" i="3"/>
  <c r="G734" i="3"/>
  <c r="F734" i="3"/>
  <c r="H734" i="3" s="1"/>
  <c r="G735" i="3" l="1"/>
  <c r="F735" i="3"/>
  <c r="H735" i="3" s="1"/>
  <c r="E736" i="3"/>
  <c r="D737" i="3"/>
  <c r="F736" i="3" l="1"/>
  <c r="H736" i="3" s="1"/>
  <c r="G736" i="3"/>
  <c r="D738" i="3"/>
  <c r="E737" i="3"/>
  <c r="D739" i="3" l="1"/>
  <c r="E738" i="3"/>
  <c r="G737" i="3"/>
  <c r="F737" i="3"/>
  <c r="H737" i="3" s="1"/>
  <c r="G738" i="3" l="1"/>
  <c r="F738" i="3"/>
  <c r="H738" i="3" s="1"/>
  <c r="E739" i="3"/>
  <c r="D740" i="3"/>
  <c r="D741" i="3" l="1"/>
  <c r="E740" i="3"/>
  <c r="G739" i="3"/>
  <c r="F739" i="3"/>
  <c r="H739" i="3" s="1"/>
  <c r="G740" i="3" l="1"/>
  <c r="F740" i="3"/>
  <c r="H740" i="3" s="1"/>
  <c r="E741" i="3"/>
  <c r="D742" i="3"/>
  <c r="E742" i="3" l="1"/>
  <c r="D743" i="3"/>
  <c r="G741" i="3"/>
  <c r="F741" i="3"/>
  <c r="H741" i="3" s="1"/>
  <c r="D744" i="3" l="1"/>
  <c r="E743" i="3"/>
  <c r="G742" i="3"/>
  <c r="F742" i="3"/>
  <c r="H742" i="3" s="1"/>
  <c r="G743" i="3" l="1"/>
  <c r="F743" i="3"/>
  <c r="H743" i="3" s="1"/>
  <c r="E744" i="3"/>
  <c r="D745" i="3"/>
  <c r="D746" i="3" l="1"/>
  <c r="E745" i="3"/>
  <c r="F744" i="3"/>
  <c r="H744" i="3" s="1"/>
  <c r="G744" i="3"/>
  <c r="G745" i="3" l="1"/>
  <c r="F745" i="3"/>
  <c r="H745" i="3" s="1"/>
  <c r="D747" i="3"/>
  <c r="E746" i="3"/>
  <c r="G746" i="3" l="1"/>
  <c r="F746" i="3"/>
  <c r="H746" i="3" s="1"/>
  <c r="E747" i="3"/>
  <c r="D748" i="3"/>
  <c r="D749" i="3" l="1"/>
  <c r="E748" i="3"/>
  <c r="G747" i="3"/>
  <c r="F747" i="3"/>
  <c r="H747" i="3" s="1"/>
  <c r="G748" i="3" l="1"/>
  <c r="F748" i="3"/>
  <c r="H748" i="3" s="1"/>
  <c r="E749" i="3"/>
  <c r="D750" i="3"/>
  <c r="G749" i="3" l="1"/>
  <c r="F749" i="3"/>
  <c r="H749" i="3" s="1"/>
  <c r="E750" i="3"/>
  <c r="D751" i="3"/>
  <c r="D752" i="3" l="1"/>
  <c r="E751" i="3"/>
  <c r="G750" i="3"/>
  <c r="F750" i="3"/>
  <c r="H750" i="3" s="1"/>
  <c r="G751" i="3" l="1"/>
  <c r="F751" i="3"/>
  <c r="H751" i="3" s="1"/>
  <c r="E752" i="3"/>
  <c r="D753" i="3"/>
  <c r="D754" i="3" l="1"/>
  <c r="E753" i="3"/>
  <c r="F752" i="3"/>
  <c r="H752" i="3" s="1"/>
  <c r="G752" i="3"/>
  <c r="G753" i="3" l="1"/>
  <c r="F753" i="3"/>
  <c r="H753" i="3" s="1"/>
  <c r="D755" i="3"/>
  <c r="E754" i="3"/>
  <c r="E755" i="3" l="1"/>
  <c r="D756" i="3"/>
  <c r="G754" i="3"/>
  <c r="F754" i="3"/>
  <c r="H754" i="3" s="1"/>
  <c r="D757" i="3" l="1"/>
  <c r="E756" i="3"/>
  <c r="G755" i="3"/>
  <c r="F755" i="3"/>
  <c r="H755" i="3" s="1"/>
  <c r="G756" i="3" l="1"/>
  <c r="F756" i="3"/>
  <c r="H756" i="3" s="1"/>
  <c r="E757" i="3"/>
  <c r="D758" i="3"/>
  <c r="E758" i="3" l="1"/>
  <c r="D759" i="3"/>
  <c r="G757" i="3"/>
  <c r="F757" i="3"/>
  <c r="H757" i="3" s="1"/>
  <c r="D760" i="3" l="1"/>
  <c r="E759" i="3"/>
  <c r="G758" i="3"/>
  <c r="F758" i="3"/>
  <c r="H758" i="3" s="1"/>
  <c r="E760" i="3" l="1"/>
  <c r="D761" i="3"/>
  <c r="G759" i="3"/>
  <c r="F759" i="3"/>
  <c r="H759" i="3" s="1"/>
  <c r="D762" i="3" l="1"/>
  <c r="E761" i="3"/>
  <c r="F760" i="3"/>
  <c r="H760" i="3" s="1"/>
  <c r="G760" i="3"/>
  <c r="G761" i="3" l="1"/>
  <c r="F761" i="3"/>
  <c r="H761" i="3" s="1"/>
  <c r="D763" i="3"/>
  <c r="E762" i="3"/>
  <c r="E763" i="3" l="1"/>
  <c r="D764" i="3"/>
  <c r="G762" i="3"/>
  <c r="F762" i="3"/>
  <c r="H762" i="3" s="1"/>
  <c r="D765" i="3" l="1"/>
  <c r="E764" i="3"/>
  <c r="G763" i="3"/>
  <c r="F763" i="3"/>
  <c r="H763" i="3" s="1"/>
  <c r="G764" i="3" l="1"/>
  <c r="F764" i="3"/>
  <c r="H764" i="3" s="1"/>
  <c r="E765" i="3"/>
  <c r="D766" i="3"/>
  <c r="G765" i="3" l="1"/>
  <c r="F765" i="3"/>
  <c r="H765" i="3" s="1"/>
  <c r="E766" i="3"/>
  <c r="D767" i="3"/>
  <c r="D768" i="3" l="1"/>
  <c r="E767" i="3"/>
  <c r="G766" i="3"/>
  <c r="F766" i="3"/>
  <c r="H766" i="3" s="1"/>
  <c r="G767" i="3" l="1"/>
  <c r="F767" i="3"/>
  <c r="H767" i="3" s="1"/>
  <c r="E768" i="3"/>
  <c r="D769" i="3"/>
  <c r="D770" i="3" l="1"/>
  <c r="E769" i="3"/>
  <c r="F768" i="3"/>
  <c r="H768" i="3" s="1"/>
  <c r="G768" i="3"/>
  <c r="G769" i="3" l="1"/>
  <c r="F769" i="3"/>
  <c r="H769" i="3" s="1"/>
  <c r="D771" i="3"/>
  <c r="E770" i="3"/>
  <c r="E771" i="3" l="1"/>
  <c r="D772" i="3"/>
  <c r="G770" i="3"/>
  <c r="F770" i="3"/>
  <c r="H770" i="3" s="1"/>
  <c r="D773" i="3" l="1"/>
  <c r="E772" i="3"/>
  <c r="G771" i="3"/>
  <c r="F771" i="3"/>
  <c r="H771" i="3" s="1"/>
  <c r="G772" i="3" l="1"/>
  <c r="F772" i="3"/>
  <c r="H772" i="3" s="1"/>
  <c r="E773" i="3"/>
  <c r="D774" i="3"/>
  <c r="G773" i="3" l="1"/>
  <c r="F773" i="3"/>
  <c r="H773" i="3" s="1"/>
  <c r="E774" i="3"/>
  <c r="D775" i="3"/>
  <c r="G774" i="3" l="1"/>
  <c r="F774" i="3"/>
  <c r="H774" i="3" s="1"/>
  <c r="D776" i="3"/>
  <c r="E775" i="3"/>
  <c r="E776" i="3" l="1"/>
  <c r="D777" i="3"/>
  <c r="G775" i="3"/>
  <c r="F775" i="3"/>
  <c r="H775" i="3" s="1"/>
  <c r="D778" i="3" l="1"/>
  <c r="E777" i="3"/>
  <c r="F776" i="3"/>
  <c r="H776" i="3" s="1"/>
  <c r="G776" i="3"/>
  <c r="G777" i="3" l="1"/>
  <c r="F777" i="3"/>
  <c r="H777" i="3" s="1"/>
  <c r="D779" i="3"/>
  <c r="E778" i="3"/>
  <c r="G778" i="3" l="1"/>
  <c r="F778" i="3"/>
  <c r="H778" i="3" s="1"/>
  <c r="E779" i="3"/>
  <c r="D780" i="3"/>
  <c r="G779" i="3" l="1"/>
  <c r="F779" i="3"/>
  <c r="H779" i="3" s="1"/>
  <c r="D781" i="3"/>
  <c r="E780" i="3"/>
  <c r="G780" i="3" l="1"/>
  <c r="F780" i="3"/>
  <c r="H780" i="3" s="1"/>
  <c r="E781" i="3"/>
  <c r="D782" i="3"/>
  <c r="E782" i="3" l="1"/>
  <c r="D783" i="3"/>
  <c r="G781" i="3"/>
  <c r="F781" i="3"/>
  <c r="H781" i="3" s="1"/>
  <c r="D784" i="3" l="1"/>
  <c r="E783" i="3"/>
  <c r="G782" i="3"/>
  <c r="F782" i="3"/>
  <c r="H782" i="3" s="1"/>
  <c r="G783" i="3" l="1"/>
  <c r="F783" i="3"/>
  <c r="H783" i="3" s="1"/>
  <c r="E784" i="3"/>
  <c r="D785" i="3"/>
  <c r="F784" i="3" l="1"/>
  <c r="H784" i="3" s="1"/>
  <c r="G784" i="3"/>
  <c r="D786" i="3"/>
  <c r="E785" i="3"/>
  <c r="G785" i="3" l="1"/>
  <c r="F785" i="3"/>
  <c r="H785" i="3" s="1"/>
  <c r="D787" i="3"/>
  <c r="E786" i="3"/>
  <c r="G786" i="3" l="1"/>
  <c r="F786" i="3"/>
  <c r="H786" i="3" s="1"/>
  <c r="E787" i="3"/>
  <c r="D788" i="3"/>
  <c r="G787" i="3" l="1"/>
  <c r="F787" i="3"/>
  <c r="H787" i="3" s="1"/>
  <c r="D789" i="3"/>
  <c r="E788" i="3"/>
  <c r="G788" i="3" l="1"/>
  <c r="F788" i="3"/>
  <c r="H788" i="3" s="1"/>
  <c r="E789" i="3"/>
  <c r="D790" i="3"/>
  <c r="E790" i="3" l="1"/>
  <c r="D791" i="3"/>
  <c r="G789" i="3"/>
  <c r="F789" i="3"/>
  <c r="H789" i="3" s="1"/>
  <c r="D792" i="3" l="1"/>
  <c r="E791" i="3"/>
  <c r="G790" i="3"/>
  <c r="F790" i="3"/>
  <c r="H790" i="3" s="1"/>
  <c r="G791" i="3" l="1"/>
  <c r="F791" i="3"/>
  <c r="H791" i="3" s="1"/>
  <c r="E792" i="3"/>
  <c r="D793" i="3"/>
  <c r="F792" i="3" l="1"/>
  <c r="H792" i="3" s="1"/>
  <c r="G792" i="3"/>
  <c r="D794" i="3"/>
  <c r="E793" i="3"/>
  <c r="D795" i="3" l="1"/>
  <c r="E794" i="3"/>
  <c r="G793" i="3"/>
  <c r="F793" i="3"/>
  <c r="H793" i="3" s="1"/>
  <c r="G794" i="3" l="1"/>
  <c r="F794" i="3"/>
  <c r="H794" i="3" s="1"/>
  <c r="E795" i="3"/>
  <c r="D796" i="3"/>
  <c r="D797" i="3" l="1"/>
  <c r="E796" i="3"/>
  <c r="G795" i="3"/>
  <c r="F795" i="3"/>
  <c r="H795" i="3" s="1"/>
  <c r="G796" i="3" l="1"/>
  <c r="F796" i="3"/>
  <c r="H796" i="3" s="1"/>
  <c r="E797" i="3"/>
  <c r="D798" i="3"/>
  <c r="E798" i="3" l="1"/>
  <c r="D799" i="3"/>
  <c r="G797" i="3"/>
  <c r="F797" i="3"/>
  <c r="H797" i="3" s="1"/>
  <c r="D800" i="3" l="1"/>
  <c r="E799" i="3"/>
  <c r="G798" i="3"/>
  <c r="F798" i="3"/>
  <c r="H798" i="3" s="1"/>
  <c r="G799" i="3" l="1"/>
  <c r="F799" i="3"/>
  <c r="H799" i="3" s="1"/>
  <c r="E800" i="3"/>
  <c r="D801" i="3"/>
  <c r="F800" i="3" l="1"/>
  <c r="H800" i="3" s="1"/>
  <c r="G800" i="3"/>
  <c r="D802" i="3"/>
  <c r="E801" i="3"/>
  <c r="D803" i="3" l="1"/>
  <c r="E802" i="3"/>
  <c r="G801" i="3"/>
  <c r="F801" i="3"/>
  <c r="H801" i="3" s="1"/>
  <c r="G802" i="3" l="1"/>
  <c r="F802" i="3"/>
  <c r="H802" i="3" s="1"/>
  <c r="E803" i="3"/>
  <c r="D804" i="3"/>
  <c r="D805" i="3" l="1"/>
  <c r="E804" i="3"/>
  <c r="G803" i="3"/>
  <c r="F803" i="3"/>
  <c r="H803" i="3" s="1"/>
  <c r="G804" i="3" l="1"/>
  <c r="F804" i="3"/>
  <c r="H804" i="3" s="1"/>
  <c r="E805" i="3"/>
  <c r="D806" i="3"/>
  <c r="E806" i="3" l="1"/>
  <c r="D807" i="3"/>
  <c r="G805" i="3"/>
  <c r="F805" i="3"/>
  <c r="H805" i="3" s="1"/>
  <c r="D808" i="3" l="1"/>
  <c r="E807" i="3"/>
  <c r="G806" i="3"/>
  <c r="F806" i="3"/>
  <c r="H806" i="3" s="1"/>
  <c r="G807" i="3" l="1"/>
  <c r="F807" i="3"/>
  <c r="H807" i="3" s="1"/>
  <c r="E808" i="3"/>
  <c r="D809" i="3"/>
  <c r="D810" i="3" l="1"/>
  <c r="E809" i="3"/>
  <c r="F808" i="3"/>
  <c r="H808" i="3" s="1"/>
  <c r="G808" i="3"/>
  <c r="G809" i="3" l="1"/>
  <c r="F809" i="3"/>
  <c r="H809" i="3" s="1"/>
  <c r="D811" i="3"/>
  <c r="E810" i="3"/>
  <c r="G810" i="3" l="1"/>
  <c r="F810" i="3"/>
  <c r="H810" i="3" s="1"/>
  <c r="E811" i="3"/>
  <c r="D812" i="3"/>
  <c r="G811" i="3" l="1"/>
  <c r="F811" i="3"/>
  <c r="H811" i="3" s="1"/>
  <c r="D813" i="3"/>
  <c r="E812" i="3"/>
  <c r="E813" i="3" l="1"/>
  <c r="D814" i="3"/>
  <c r="G812" i="3"/>
  <c r="F812" i="3"/>
  <c r="H812" i="3" s="1"/>
  <c r="E814" i="3" l="1"/>
  <c r="D815" i="3"/>
  <c r="G813" i="3"/>
  <c r="F813" i="3"/>
  <c r="H813" i="3" s="1"/>
  <c r="D816" i="3" l="1"/>
  <c r="E815" i="3"/>
  <c r="G814" i="3"/>
  <c r="F814" i="3"/>
  <c r="H814" i="3" s="1"/>
  <c r="G815" i="3" l="1"/>
  <c r="F815" i="3"/>
  <c r="H815" i="3" s="1"/>
  <c r="E816" i="3"/>
  <c r="D817" i="3"/>
  <c r="D818" i="3" l="1"/>
  <c r="E817" i="3"/>
  <c r="F816" i="3"/>
  <c r="H816" i="3" s="1"/>
  <c r="G816" i="3"/>
  <c r="G817" i="3" l="1"/>
  <c r="F817" i="3"/>
  <c r="H817" i="3" s="1"/>
  <c r="D819" i="3"/>
  <c r="E818" i="3"/>
  <c r="E819" i="3" l="1"/>
  <c r="D820" i="3"/>
  <c r="G818" i="3"/>
  <c r="F818" i="3"/>
  <c r="H818" i="3" s="1"/>
  <c r="D821" i="3" l="1"/>
  <c r="E820" i="3"/>
  <c r="G819" i="3"/>
  <c r="F819" i="3"/>
  <c r="H819" i="3" s="1"/>
  <c r="G820" i="3" l="1"/>
  <c r="F820" i="3"/>
  <c r="H820" i="3" s="1"/>
  <c r="E821" i="3"/>
  <c r="D822" i="3"/>
  <c r="E822" i="3" l="1"/>
  <c r="D823" i="3"/>
  <c r="G821" i="3"/>
  <c r="F821" i="3"/>
  <c r="H821" i="3" s="1"/>
  <c r="D824" i="3" l="1"/>
  <c r="E823" i="3"/>
  <c r="G822" i="3"/>
  <c r="F822" i="3"/>
  <c r="H822" i="3" s="1"/>
  <c r="G823" i="3" l="1"/>
  <c r="F823" i="3"/>
  <c r="H823" i="3" s="1"/>
  <c r="E824" i="3"/>
  <c r="D825" i="3"/>
  <c r="F824" i="3" l="1"/>
  <c r="H824" i="3" s="1"/>
  <c r="G824" i="3"/>
  <c r="D826" i="3"/>
  <c r="E825" i="3"/>
  <c r="G825" i="3" l="1"/>
  <c r="F825" i="3"/>
  <c r="H825" i="3" s="1"/>
  <c r="D827" i="3"/>
  <c r="E826" i="3"/>
  <c r="E827" i="3" l="1"/>
  <c r="D828" i="3"/>
  <c r="G826" i="3"/>
  <c r="F826" i="3"/>
  <c r="H826" i="3" s="1"/>
  <c r="D829" i="3" l="1"/>
  <c r="E828" i="3"/>
  <c r="G827" i="3"/>
  <c r="F827" i="3"/>
  <c r="H827" i="3" s="1"/>
  <c r="G828" i="3" l="1"/>
  <c r="F828" i="3"/>
  <c r="H828" i="3" s="1"/>
  <c r="E829" i="3"/>
  <c r="D830" i="3"/>
  <c r="E830" i="3" l="1"/>
  <c r="D831" i="3"/>
  <c r="G829" i="3"/>
  <c r="F829" i="3"/>
  <c r="H829" i="3" s="1"/>
  <c r="D832" i="3" l="1"/>
  <c r="E831" i="3"/>
  <c r="G830" i="3"/>
  <c r="F830" i="3"/>
  <c r="H830" i="3" s="1"/>
  <c r="G831" i="3" l="1"/>
  <c r="F831" i="3"/>
  <c r="H831" i="3" s="1"/>
  <c r="E832" i="3"/>
  <c r="D833" i="3"/>
  <c r="F832" i="3" l="1"/>
  <c r="H832" i="3" s="1"/>
  <c r="G832" i="3"/>
  <c r="D834" i="3"/>
  <c r="E833" i="3"/>
  <c r="D835" i="3" l="1"/>
  <c r="E834" i="3"/>
  <c r="G833" i="3"/>
  <c r="F833" i="3"/>
  <c r="H833" i="3" s="1"/>
  <c r="G834" i="3" l="1"/>
  <c r="F834" i="3"/>
  <c r="H834" i="3" s="1"/>
  <c r="E835" i="3"/>
  <c r="D836" i="3"/>
  <c r="D837" i="3" l="1"/>
  <c r="E836" i="3"/>
  <c r="G835" i="3"/>
  <c r="F835" i="3"/>
  <c r="H835" i="3" s="1"/>
  <c r="G836" i="3" l="1"/>
  <c r="F836" i="3"/>
  <c r="H836" i="3" s="1"/>
  <c r="E837" i="3"/>
  <c r="D838" i="3"/>
  <c r="E838" i="3" l="1"/>
  <c r="D839" i="3"/>
  <c r="G837" i="3"/>
  <c r="F837" i="3"/>
  <c r="H837" i="3" s="1"/>
  <c r="D840" i="3" l="1"/>
  <c r="E839" i="3"/>
  <c r="G838" i="3"/>
  <c r="F838" i="3"/>
  <c r="H838" i="3" s="1"/>
  <c r="G839" i="3" l="1"/>
  <c r="F839" i="3"/>
  <c r="H839" i="3" s="1"/>
  <c r="E840" i="3"/>
  <c r="D841" i="3"/>
  <c r="D842" i="3" l="1"/>
  <c r="E841" i="3"/>
  <c r="F840" i="3"/>
  <c r="H840" i="3" s="1"/>
  <c r="G840" i="3"/>
  <c r="G841" i="3" l="1"/>
  <c r="F841" i="3"/>
  <c r="H841" i="3" s="1"/>
  <c r="D843" i="3"/>
  <c r="E842" i="3"/>
  <c r="G842" i="3" l="1"/>
  <c r="F842" i="3"/>
  <c r="H842" i="3" s="1"/>
  <c r="E843" i="3"/>
  <c r="D844" i="3"/>
  <c r="G843" i="3" l="1"/>
  <c r="F843" i="3"/>
  <c r="H843" i="3" s="1"/>
  <c r="D845" i="3"/>
  <c r="E844" i="3"/>
  <c r="G844" i="3" l="1"/>
  <c r="F844" i="3"/>
  <c r="H844" i="3" s="1"/>
  <c r="E845" i="3"/>
  <c r="D846" i="3"/>
  <c r="E846" i="3" l="1"/>
  <c r="D847" i="3"/>
  <c r="G845" i="3"/>
  <c r="F845" i="3"/>
  <c r="H845" i="3" s="1"/>
  <c r="D848" i="3" l="1"/>
  <c r="E847" i="3"/>
  <c r="G846" i="3"/>
  <c r="F846" i="3"/>
  <c r="H846" i="3" s="1"/>
  <c r="G847" i="3" l="1"/>
  <c r="F847" i="3"/>
  <c r="H847" i="3" s="1"/>
  <c r="E848" i="3"/>
  <c r="D849" i="3"/>
  <c r="D850" i="3" l="1"/>
  <c r="E849" i="3"/>
  <c r="F848" i="3"/>
  <c r="H848" i="3" s="1"/>
  <c r="G848" i="3"/>
  <c r="G849" i="3" l="1"/>
  <c r="F849" i="3"/>
  <c r="H849" i="3" s="1"/>
  <c r="D851" i="3"/>
  <c r="E850" i="3"/>
  <c r="G850" i="3" l="1"/>
  <c r="F850" i="3"/>
  <c r="H850" i="3" s="1"/>
  <c r="E851" i="3"/>
  <c r="D852" i="3"/>
  <c r="G851" i="3" l="1"/>
  <c r="F851" i="3"/>
  <c r="H851" i="3" s="1"/>
  <c r="D853" i="3"/>
  <c r="E852" i="3"/>
  <c r="G852" i="3" l="1"/>
  <c r="F852" i="3"/>
  <c r="H852" i="3" s="1"/>
  <c r="E853" i="3"/>
  <c r="D854" i="3"/>
  <c r="G853" i="3" l="1"/>
  <c r="F853" i="3"/>
  <c r="H853" i="3" s="1"/>
  <c r="E854" i="3"/>
  <c r="D855" i="3"/>
  <c r="D856" i="3" l="1"/>
  <c r="E855" i="3"/>
  <c r="G854" i="3"/>
  <c r="F854" i="3"/>
  <c r="H854" i="3" s="1"/>
  <c r="G855" i="3" l="1"/>
  <c r="F855" i="3"/>
  <c r="H855" i="3" s="1"/>
  <c r="E856" i="3"/>
  <c r="D857" i="3"/>
  <c r="D858" i="3" l="1"/>
  <c r="E857" i="3"/>
  <c r="F856" i="3"/>
  <c r="H856" i="3" s="1"/>
  <c r="G856" i="3"/>
  <c r="G857" i="3" l="1"/>
  <c r="F857" i="3"/>
  <c r="H857" i="3" s="1"/>
  <c r="D859" i="3"/>
  <c r="E858" i="3"/>
  <c r="G858" i="3" l="1"/>
  <c r="F858" i="3"/>
  <c r="H858" i="3" s="1"/>
  <c r="E859" i="3"/>
  <c r="D860" i="3"/>
  <c r="G859" i="3" l="1"/>
  <c r="F859" i="3"/>
  <c r="H859" i="3" s="1"/>
  <c r="D861" i="3"/>
  <c r="E860" i="3"/>
  <c r="E861" i="3" l="1"/>
  <c r="D862" i="3"/>
  <c r="G860" i="3"/>
  <c r="F860" i="3"/>
  <c r="H860" i="3" s="1"/>
  <c r="D863" i="3" l="1"/>
  <c r="E862" i="3"/>
  <c r="F861" i="3"/>
  <c r="H861" i="3" s="1"/>
  <c r="G861" i="3"/>
  <c r="F862" i="3" l="1"/>
  <c r="H862" i="3" s="1"/>
  <c r="G862" i="3"/>
  <c r="D864" i="3"/>
  <c r="E863" i="3"/>
  <c r="G863" i="3" l="1"/>
  <c r="F863" i="3"/>
  <c r="H863" i="3" s="1"/>
  <c r="D865" i="3"/>
  <c r="E864" i="3"/>
  <c r="G864" i="3" l="1"/>
  <c r="F864" i="3"/>
  <c r="H864" i="3" s="1"/>
  <c r="D866" i="3"/>
  <c r="E865" i="3"/>
  <c r="G865" i="3" l="1"/>
  <c r="F865" i="3"/>
  <c r="H865" i="3" s="1"/>
  <c r="E866" i="3"/>
  <c r="D867" i="3"/>
  <c r="E867" i="3" l="1"/>
  <c r="D868" i="3"/>
  <c r="G866" i="3"/>
  <c r="F866" i="3"/>
  <c r="H866" i="3" s="1"/>
  <c r="E868" i="3" l="1"/>
  <c r="D869" i="3"/>
  <c r="G867" i="3"/>
  <c r="F867" i="3"/>
  <c r="H867" i="3" s="1"/>
  <c r="D870" i="3" l="1"/>
  <c r="E869" i="3"/>
  <c r="G868" i="3"/>
  <c r="F868" i="3"/>
  <c r="H868" i="3" s="1"/>
  <c r="G869" i="3" l="1"/>
  <c r="F869" i="3"/>
  <c r="H869" i="3" s="1"/>
  <c r="E870" i="3"/>
  <c r="D871" i="3"/>
  <c r="F870" i="3" l="1"/>
  <c r="H870" i="3" s="1"/>
  <c r="G870" i="3"/>
  <c r="D872" i="3"/>
  <c r="E871" i="3"/>
  <c r="G871" i="3" l="1"/>
  <c r="F871" i="3"/>
  <c r="H871" i="3" s="1"/>
  <c r="E872" i="3"/>
  <c r="D873" i="3"/>
  <c r="D874" i="3" l="1"/>
  <c r="E873" i="3"/>
  <c r="F872" i="3"/>
  <c r="H872" i="3" s="1"/>
  <c r="G872" i="3"/>
  <c r="G873" i="3" l="1"/>
  <c r="F873" i="3"/>
  <c r="H873" i="3" s="1"/>
  <c r="E874" i="3"/>
  <c r="D875" i="3"/>
  <c r="E875" i="3" l="1"/>
  <c r="D876" i="3"/>
  <c r="G874" i="3"/>
  <c r="F874" i="3"/>
  <c r="H874" i="3" s="1"/>
  <c r="D877" i="3" l="1"/>
  <c r="E876" i="3"/>
  <c r="G875" i="3"/>
  <c r="F875" i="3"/>
  <c r="H875" i="3" s="1"/>
  <c r="G876" i="3" l="1"/>
  <c r="F876" i="3"/>
  <c r="H876" i="3" s="1"/>
  <c r="D878" i="3"/>
  <c r="E877" i="3"/>
  <c r="E878" i="3" l="1"/>
  <c r="D879" i="3"/>
  <c r="G877" i="3"/>
  <c r="F877" i="3"/>
  <c r="H877" i="3" s="1"/>
  <c r="D880" i="3" l="1"/>
  <c r="E879" i="3"/>
  <c r="F878" i="3"/>
  <c r="H878" i="3" s="1"/>
  <c r="G878" i="3"/>
  <c r="G879" i="3" l="1"/>
  <c r="F879" i="3"/>
  <c r="H879" i="3" s="1"/>
  <c r="E880" i="3"/>
  <c r="D881" i="3"/>
  <c r="D882" i="3" l="1"/>
  <c r="E881" i="3"/>
  <c r="F880" i="3"/>
  <c r="H880" i="3" s="1"/>
  <c r="G880" i="3"/>
  <c r="G881" i="3" l="1"/>
  <c r="F881" i="3"/>
  <c r="H881" i="3" s="1"/>
  <c r="D883" i="3"/>
  <c r="E882" i="3"/>
  <c r="F882" i="3" l="1"/>
  <c r="H882" i="3" s="1"/>
  <c r="G882" i="3"/>
  <c r="E883" i="3"/>
  <c r="D884" i="3"/>
  <c r="E884" i="3" l="1"/>
  <c r="D885" i="3"/>
  <c r="G883" i="3"/>
  <c r="F883" i="3"/>
  <c r="H883" i="3" s="1"/>
  <c r="D886" i="3" l="1"/>
  <c r="E885" i="3"/>
  <c r="G884" i="3"/>
  <c r="F884" i="3"/>
  <c r="H884" i="3" s="1"/>
  <c r="G885" i="3" l="1"/>
  <c r="F885" i="3"/>
  <c r="H885" i="3" s="1"/>
  <c r="E886" i="3"/>
  <c r="D887" i="3"/>
  <c r="D888" i="3" l="1"/>
  <c r="E887" i="3"/>
  <c r="F886" i="3"/>
  <c r="H886" i="3" s="1"/>
  <c r="G886" i="3"/>
  <c r="G887" i="3" l="1"/>
  <c r="F887" i="3"/>
  <c r="H887" i="3" s="1"/>
  <c r="E888" i="3"/>
  <c r="D889" i="3"/>
  <c r="D890" i="3" l="1"/>
  <c r="E889" i="3"/>
  <c r="G888" i="3"/>
  <c r="F888" i="3"/>
  <c r="H888" i="3" s="1"/>
  <c r="G889" i="3" l="1"/>
  <c r="F889" i="3"/>
  <c r="H889" i="3" s="1"/>
  <c r="D891" i="3"/>
  <c r="E890" i="3"/>
  <c r="G890" i="3" l="1"/>
  <c r="F890" i="3"/>
  <c r="H890" i="3" s="1"/>
  <c r="E891" i="3"/>
  <c r="D892" i="3"/>
  <c r="D893" i="3" l="1"/>
  <c r="E892" i="3"/>
  <c r="G891" i="3"/>
  <c r="F891" i="3"/>
  <c r="H891" i="3" s="1"/>
  <c r="G892" i="3" l="1"/>
  <c r="F892" i="3"/>
  <c r="H892" i="3" s="1"/>
  <c r="E893" i="3"/>
  <c r="D894" i="3"/>
  <c r="E894" i="3" l="1"/>
  <c r="D895" i="3"/>
  <c r="G893" i="3"/>
  <c r="F893" i="3"/>
  <c r="H893" i="3" s="1"/>
  <c r="F894" i="3" l="1"/>
  <c r="H894" i="3" s="1"/>
  <c r="G894" i="3"/>
  <c r="D896" i="3"/>
  <c r="E895" i="3"/>
  <c r="F895" i="3" l="1"/>
  <c r="H895" i="3" s="1"/>
  <c r="G895" i="3"/>
  <c r="D897" i="3"/>
  <c r="E896" i="3"/>
  <c r="G896" i="3" l="1"/>
  <c r="F896" i="3"/>
  <c r="H896" i="3" s="1"/>
  <c r="D898" i="3"/>
  <c r="E897" i="3"/>
  <c r="G897" i="3" l="1"/>
  <c r="F897" i="3"/>
  <c r="H897" i="3" s="1"/>
  <c r="D899" i="3"/>
  <c r="E898" i="3"/>
  <c r="G898" i="3" l="1"/>
  <c r="F898" i="3"/>
  <c r="H898" i="3" s="1"/>
  <c r="E899" i="3"/>
  <c r="D900" i="3"/>
  <c r="E900" i="3" l="1"/>
  <c r="D901" i="3"/>
  <c r="G899" i="3"/>
  <c r="F899" i="3"/>
  <c r="H899" i="3" s="1"/>
  <c r="D902" i="3" l="1"/>
  <c r="E901" i="3"/>
  <c r="G900" i="3"/>
  <c r="F900" i="3"/>
  <c r="H900" i="3" s="1"/>
  <c r="G901" i="3" l="1"/>
  <c r="F901" i="3"/>
  <c r="H901" i="3" s="1"/>
  <c r="E902" i="3"/>
  <c r="D903" i="3"/>
  <c r="D904" i="3" l="1"/>
  <c r="E903" i="3"/>
  <c r="F902" i="3"/>
  <c r="H902" i="3" s="1"/>
  <c r="G902" i="3"/>
  <c r="F903" i="3" l="1"/>
  <c r="H903" i="3" s="1"/>
  <c r="G903" i="3"/>
  <c r="D905" i="3"/>
  <c r="E904" i="3"/>
  <c r="G904" i="3" l="1"/>
  <c r="F904" i="3"/>
  <c r="H904" i="3" s="1"/>
  <c r="D906" i="3"/>
  <c r="E905" i="3"/>
  <c r="G905" i="3" l="1"/>
  <c r="F905" i="3"/>
  <c r="H905" i="3" s="1"/>
  <c r="D907" i="3"/>
  <c r="E906" i="3"/>
  <c r="G906" i="3" l="1"/>
  <c r="F906" i="3"/>
  <c r="H906" i="3" s="1"/>
  <c r="E907" i="3"/>
  <c r="D908" i="3"/>
  <c r="E908" i="3" l="1"/>
  <c r="D909" i="3"/>
  <c r="G907" i="3"/>
  <c r="F907" i="3"/>
  <c r="H907" i="3" s="1"/>
  <c r="D910" i="3" l="1"/>
  <c r="E909" i="3"/>
  <c r="G908" i="3"/>
  <c r="F908" i="3"/>
  <c r="H908" i="3" s="1"/>
  <c r="G909" i="3" l="1"/>
  <c r="F909" i="3"/>
  <c r="H909" i="3" s="1"/>
  <c r="E910" i="3"/>
  <c r="D911" i="3"/>
  <c r="F910" i="3" l="1"/>
  <c r="H910" i="3" s="1"/>
  <c r="G910" i="3"/>
  <c r="D912" i="3"/>
  <c r="E911" i="3"/>
  <c r="F911" i="3" l="1"/>
  <c r="H911" i="3" s="1"/>
  <c r="G911" i="3"/>
  <c r="D913" i="3"/>
  <c r="E912" i="3"/>
  <c r="G912" i="3" l="1"/>
  <c r="F912" i="3"/>
  <c r="H912" i="3" s="1"/>
  <c r="E913" i="3"/>
  <c r="D914" i="3"/>
  <c r="G913" i="3" l="1"/>
  <c r="F913" i="3"/>
  <c r="H913" i="3" s="1"/>
  <c r="D915" i="3"/>
  <c r="E914" i="3"/>
  <c r="G914" i="3" l="1"/>
  <c r="F914" i="3"/>
  <c r="H914" i="3" s="1"/>
  <c r="E915" i="3"/>
  <c r="D916" i="3"/>
  <c r="G915" i="3" l="1"/>
  <c r="F915" i="3"/>
  <c r="H915" i="3" s="1"/>
  <c r="E916" i="3"/>
  <c r="D917" i="3"/>
  <c r="D918" i="3" l="1"/>
  <c r="E917" i="3"/>
  <c r="G916" i="3"/>
  <c r="F916" i="3"/>
  <c r="H916" i="3" s="1"/>
  <c r="G917" i="3" l="1"/>
  <c r="F917" i="3"/>
  <c r="H917" i="3" s="1"/>
  <c r="E918" i="3"/>
  <c r="D919" i="3"/>
  <c r="D920" i="3" l="1"/>
  <c r="E919" i="3"/>
  <c r="F918" i="3"/>
  <c r="H918" i="3" s="1"/>
  <c r="G918" i="3"/>
  <c r="F919" i="3" l="1"/>
  <c r="H919" i="3" s="1"/>
  <c r="G919" i="3"/>
  <c r="D921" i="3"/>
  <c r="E920" i="3"/>
  <c r="G920" i="3" l="1"/>
  <c r="F920" i="3"/>
  <c r="H920" i="3" s="1"/>
  <c r="E921" i="3"/>
  <c r="D922" i="3"/>
  <c r="D923" i="3" l="1"/>
  <c r="E922" i="3"/>
  <c r="G921" i="3"/>
  <c r="F921" i="3"/>
  <c r="H921" i="3" s="1"/>
  <c r="G922" i="3" l="1"/>
  <c r="F922" i="3"/>
  <c r="H922" i="3" s="1"/>
  <c r="E923" i="3"/>
  <c r="D924" i="3"/>
  <c r="G923" i="3" l="1"/>
  <c r="F923" i="3"/>
  <c r="H923" i="3" s="1"/>
  <c r="E924" i="3"/>
  <c r="D925" i="3"/>
  <c r="G924" i="3" l="1"/>
  <c r="F924" i="3"/>
  <c r="H924" i="3" s="1"/>
  <c r="D926" i="3"/>
  <c r="E925" i="3"/>
  <c r="E926" i="3" l="1"/>
  <c r="D927" i="3"/>
  <c r="G925" i="3"/>
  <c r="F925" i="3"/>
  <c r="H925" i="3" s="1"/>
  <c r="D928" i="3" l="1"/>
  <c r="E927" i="3"/>
  <c r="G926" i="3"/>
  <c r="F926" i="3"/>
  <c r="H926" i="3" s="1"/>
  <c r="F927" i="3" l="1"/>
  <c r="H927" i="3" s="1"/>
  <c r="G927" i="3"/>
  <c r="E928" i="3"/>
  <c r="D929" i="3"/>
  <c r="D930" i="3" l="1"/>
  <c r="E929" i="3"/>
  <c r="F928" i="3"/>
  <c r="H928" i="3" s="1"/>
  <c r="G928" i="3"/>
  <c r="G929" i="3" l="1"/>
  <c r="F929" i="3"/>
  <c r="H929" i="3" s="1"/>
  <c r="D931" i="3"/>
  <c r="E930" i="3"/>
  <c r="E931" i="3" l="1"/>
  <c r="D932" i="3"/>
  <c r="G930" i="3"/>
  <c r="F930" i="3"/>
  <c r="H930" i="3" s="1"/>
  <c r="D933" i="3" l="1"/>
  <c r="E932" i="3"/>
  <c r="G931" i="3"/>
  <c r="F931" i="3"/>
  <c r="H931" i="3" s="1"/>
  <c r="G932" i="3" l="1"/>
  <c r="F932" i="3"/>
  <c r="H932" i="3" s="1"/>
  <c r="E933" i="3"/>
  <c r="D934" i="3"/>
  <c r="E934" i="3" l="1"/>
  <c r="D935" i="3"/>
  <c r="G933" i="3"/>
  <c r="F933" i="3"/>
  <c r="H933" i="3" s="1"/>
  <c r="D936" i="3" l="1"/>
  <c r="E935" i="3"/>
  <c r="G934" i="3"/>
  <c r="F934" i="3"/>
  <c r="H934" i="3" s="1"/>
  <c r="E936" i="3" l="1"/>
  <c r="D937" i="3"/>
  <c r="G935" i="3"/>
  <c r="F935" i="3"/>
  <c r="H935" i="3" s="1"/>
  <c r="D938" i="3" l="1"/>
  <c r="E937" i="3"/>
  <c r="F936" i="3"/>
  <c r="H936" i="3" s="1"/>
  <c r="G936" i="3"/>
  <c r="G937" i="3" l="1"/>
  <c r="F937" i="3"/>
  <c r="H937" i="3" s="1"/>
  <c r="D939" i="3"/>
  <c r="E938" i="3"/>
  <c r="G938" i="3" l="1"/>
  <c r="F938" i="3"/>
  <c r="H938" i="3" s="1"/>
  <c r="E939" i="3"/>
  <c r="D940" i="3"/>
  <c r="G939" i="3" l="1"/>
  <c r="F939" i="3"/>
  <c r="H939" i="3" s="1"/>
  <c r="D941" i="3"/>
  <c r="E940" i="3"/>
  <c r="G940" i="3" l="1"/>
  <c r="F940" i="3"/>
  <c r="H940" i="3" s="1"/>
  <c r="E941" i="3"/>
  <c r="D942" i="3"/>
  <c r="E942" i="3" l="1"/>
  <c r="D943" i="3"/>
  <c r="G941" i="3"/>
  <c r="F941" i="3"/>
  <c r="H941" i="3" s="1"/>
  <c r="D944" i="3" l="1"/>
  <c r="E943" i="3"/>
  <c r="G942" i="3"/>
  <c r="F942" i="3"/>
  <c r="H942" i="3" s="1"/>
  <c r="G943" i="3" l="1"/>
  <c r="F943" i="3"/>
  <c r="H943" i="3" s="1"/>
  <c r="E944" i="3"/>
  <c r="D945" i="3"/>
  <c r="F944" i="3" l="1"/>
  <c r="H944" i="3" s="1"/>
  <c r="G944" i="3"/>
  <c r="D946" i="3"/>
  <c r="E945" i="3"/>
  <c r="G945" i="3" l="1"/>
  <c r="F945" i="3"/>
  <c r="H945" i="3" s="1"/>
  <c r="D947" i="3"/>
  <c r="E946" i="3"/>
  <c r="G946" i="3" l="1"/>
  <c r="F946" i="3"/>
  <c r="H946" i="3" s="1"/>
  <c r="E947" i="3"/>
  <c r="D948" i="3"/>
  <c r="D949" i="3" l="1"/>
  <c r="E948" i="3"/>
  <c r="G947" i="3"/>
  <c r="F947" i="3"/>
  <c r="H947" i="3" s="1"/>
  <c r="G948" i="3" l="1"/>
  <c r="F948" i="3"/>
  <c r="H948" i="3" s="1"/>
  <c r="E949" i="3"/>
  <c r="D950" i="3"/>
  <c r="E950" i="3" l="1"/>
  <c r="D951" i="3"/>
  <c r="G949" i="3"/>
  <c r="F949" i="3"/>
  <c r="H949" i="3" s="1"/>
  <c r="D952" i="3" l="1"/>
  <c r="E951" i="3"/>
  <c r="G950" i="3"/>
  <c r="F950" i="3"/>
  <c r="H950" i="3" s="1"/>
  <c r="G951" i="3" l="1"/>
  <c r="F951" i="3"/>
  <c r="H951" i="3" s="1"/>
  <c r="E952" i="3"/>
  <c r="D953" i="3"/>
  <c r="D954" i="3" l="1"/>
  <c r="E953" i="3"/>
  <c r="F952" i="3"/>
  <c r="H952" i="3" s="1"/>
  <c r="G952" i="3"/>
  <c r="G953" i="3" l="1"/>
  <c r="F953" i="3"/>
  <c r="H953" i="3" s="1"/>
  <c r="D955" i="3"/>
  <c r="E954" i="3"/>
  <c r="G954" i="3" l="1"/>
  <c r="F954" i="3"/>
  <c r="H954" i="3" s="1"/>
  <c r="E955" i="3"/>
  <c r="D956" i="3"/>
  <c r="D957" i="3" l="1"/>
  <c r="E956" i="3"/>
  <c r="G955" i="3"/>
  <c r="F955" i="3"/>
  <c r="H955" i="3" s="1"/>
  <c r="G956" i="3" l="1"/>
  <c r="F956" i="3"/>
  <c r="H956" i="3" s="1"/>
  <c r="E957" i="3"/>
  <c r="D958" i="3"/>
  <c r="E958" i="3" l="1"/>
  <c r="D959" i="3"/>
  <c r="G957" i="3"/>
  <c r="F957" i="3"/>
  <c r="H957" i="3" s="1"/>
  <c r="D960" i="3" l="1"/>
  <c r="E959" i="3"/>
  <c r="G958" i="3"/>
  <c r="F958" i="3"/>
  <c r="H958" i="3" s="1"/>
  <c r="G959" i="3" l="1"/>
  <c r="F959" i="3"/>
  <c r="H959" i="3" s="1"/>
  <c r="E960" i="3"/>
  <c r="D961" i="3"/>
  <c r="D962" i="3" l="1"/>
  <c r="E961" i="3"/>
  <c r="F960" i="3"/>
  <c r="H960" i="3" s="1"/>
  <c r="G960" i="3"/>
  <c r="G961" i="3" l="1"/>
  <c r="F961" i="3"/>
  <c r="H961" i="3" s="1"/>
  <c r="D963" i="3"/>
  <c r="E962" i="3"/>
  <c r="E963" i="3" l="1"/>
  <c r="D964" i="3"/>
  <c r="G962" i="3"/>
  <c r="F962" i="3"/>
  <c r="H962" i="3" s="1"/>
  <c r="D965" i="3" l="1"/>
  <c r="E964" i="3"/>
  <c r="G963" i="3"/>
  <c r="F963" i="3"/>
  <c r="H963" i="3" s="1"/>
  <c r="G964" i="3" l="1"/>
  <c r="F964" i="3"/>
  <c r="H964" i="3" s="1"/>
  <c r="E965" i="3"/>
  <c r="D966" i="3"/>
  <c r="G965" i="3" l="1"/>
  <c r="F965" i="3"/>
  <c r="H965" i="3" s="1"/>
  <c r="E966" i="3"/>
  <c r="D967" i="3"/>
  <c r="G966" i="3" l="1"/>
  <c r="F966" i="3"/>
  <c r="H966" i="3" s="1"/>
  <c r="D968" i="3"/>
  <c r="E967" i="3"/>
  <c r="G967" i="3" l="1"/>
  <c r="F967" i="3"/>
  <c r="H967" i="3" s="1"/>
  <c r="E968" i="3"/>
  <c r="D969" i="3"/>
  <c r="D970" i="3" l="1"/>
  <c r="E969" i="3"/>
  <c r="F968" i="3"/>
  <c r="H968" i="3" s="1"/>
  <c r="G968" i="3"/>
  <c r="G969" i="3" l="1"/>
  <c r="F969" i="3"/>
  <c r="H969" i="3" s="1"/>
  <c r="D971" i="3"/>
  <c r="E970" i="3"/>
  <c r="E971" i="3" l="1"/>
  <c r="D972" i="3"/>
  <c r="G970" i="3"/>
  <c r="F970" i="3"/>
  <c r="H970" i="3" s="1"/>
  <c r="G971" i="3" l="1"/>
  <c r="F971" i="3"/>
  <c r="H971" i="3" s="1"/>
  <c r="D973" i="3"/>
  <c r="E972" i="3"/>
  <c r="E973" i="3" l="1"/>
  <c r="D974" i="3"/>
  <c r="G972" i="3"/>
  <c r="F972" i="3"/>
  <c r="H972" i="3" s="1"/>
  <c r="E974" i="3" l="1"/>
  <c r="D975" i="3"/>
  <c r="G973" i="3"/>
  <c r="F973" i="3"/>
  <c r="H973" i="3" s="1"/>
  <c r="D976" i="3" l="1"/>
  <c r="E975" i="3"/>
  <c r="G974" i="3"/>
  <c r="F974" i="3"/>
  <c r="H974" i="3" s="1"/>
  <c r="G975" i="3" l="1"/>
  <c r="F975" i="3"/>
  <c r="H975" i="3" s="1"/>
  <c r="E976" i="3"/>
  <c r="D977" i="3"/>
  <c r="D978" i="3" l="1"/>
  <c r="E977" i="3"/>
  <c r="F976" i="3"/>
  <c r="H976" i="3" s="1"/>
  <c r="G976" i="3"/>
  <c r="G977" i="3" l="1"/>
  <c r="F977" i="3"/>
  <c r="H977" i="3" s="1"/>
  <c r="D979" i="3"/>
  <c r="E978" i="3"/>
  <c r="G978" i="3" l="1"/>
  <c r="F978" i="3"/>
  <c r="H978" i="3" s="1"/>
  <c r="E979" i="3"/>
  <c r="D980" i="3"/>
  <c r="D981" i="3" l="1"/>
  <c r="E980" i="3"/>
  <c r="G979" i="3"/>
  <c r="F979" i="3"/>
  <c r="H979" i="3" s="1"/>
  <c r="G980" i="3" l="1"/>
  <c r="F980" i="3"/>
  <c r="H980" i="3" s="1"/>
  <c r="E981" i="3"/>
  <c r="D982" i="3"/>
  <c r="E982" i="3" l="1"/>
  <c r="D983" i="3"/>
  <c r="G981" i="3"/>
  <c r="F981" i="3"/>
  <c r="H981" i="3" s="1"/>
  <c r="D984" i="3" l="1"/>
  <c r="E983" i="3"/>
  <c r="G982" i="3"/>
  <c r="F982" i="3"/>
  <c r="H982" i="3" s="1"/>
  <c r="G983" i="3" l="1"/>
  <c r="F983" i="3"/>
  <c r="H983" i="3" s="1"/>
  <c r="E984" i="3"/>
  <c r="D985" i="3"/>
  <c r="D986" i="3" l="1"/>
  <c r="E985" i="3"/>
  <c r="F984" i="3"/>
  <c r="H984" i="3" s="1"/>
  <c r="G984" i="3"/>
  <c r="G985" i="3" l="1"/>
  <c r="F985" i="3"/>
  <c r="H985" i="3" s="1"/>
  <c r="D987" i="3"/>
  <c r="E986" i="3"/>
  <c r="G986" i="3" l="1"/>
  <c r="F986" i="3"/>
  <c r="H986" i="3" s="1"/>
  <c r="E987" i="3"/>
  <c r="D988" i="3"/>
  <c r="D989" i="3" l="1"/>
  <c r="E988" i="3"/>
  <c r="G987" i="3"/>
  <c r="F987" i="3"/>
  <c r="H987" i="3" s="1"/>
  <c r="G988" i="3" l="1"/>
  <c r="F988" i="3"/>
  <c r="H988" i="3" s="1"/>
  <c r="E989" i="3"/>
  <c r="D990" i="3"/>
  <c r="G989" i="3" l="1"/>
  <c r="F989" i="3"/>
  <c r="H989" i="3" s="1"/>
  <c r="E990" i="3"/>
  <c r="D991" i="3"/>
  <c r="D992" i="3" l="1"/>
  <c r="E991" i="3"/>
  <c r="G990" i="3"/>
  <c r="F990" i="3"/>
  <c r="H990" i="3" s="1"/>
  <c r="G991" i="3" l="1"/>
  <c r="F991" i="3"/>
  <c r="H991" i="3" s="1"/>
  <c r="E992" i="3"/>
  <c r="D993" i="3"/>
  <c r="D994" i="3" l="1"/>
  <c r="E993" i="3"/>
  <c r="F992" i="3"/>
  <c r="H992" i="3" s="1"/>
  <c r="G992" i="3"/>
  <c r="G993" i="3" l="1"/>
  <c r="F993" i="3"/>
  <c r="H993" i="3" s="1"/>
  <c r="D995" i="3"/>
  <c r="E994" i="3"/>
  <c r="G994" i="3" l="1"/>
  <c r="F994" i="3"/>
  <c r="H994" i="3" s="1"/>
  <c r="E995" i="3"/>
  <c r="D996" i="3"/>
  <c r="D997" i="3" l="1"/>
  <c r="E996" i="3"/>
  <c r="G995" i="3"/>
  <c r="F995" i="3"/>
  <c r="H995" i="3" s="1"/>
  <c r="G996" i="3" l="1"/>
  <c r="F996" i="3"/>
  <c r="H996" i="3" s="1"/>
  <c r="E997" i="3"/>
  <c r="D998" i="3"/>
  <c r="E998" i="3" l="1"/>
  <c r="D999" i="3"/>
  <c r="G997" i="3"/>
  <c r="F997" i="3"/>
  <c r="H997" i="3" s="1"/>
  <c r="D1000" i="3" l="1"/>
  <c r="E999" i="3"/>
  <c r="G998" i="3"/>
  <c r="F998" i="3"/>
  <c r="H998" i="3" s="1"/>
  <c r="G999" i="3" l="1"/>
  <c r="F999" i="3"/>
  <c r="H999" i="3" s="1"/>
  <c r="E1000" i="3"/>
  <c r="D1001" i="3"/>
  <c r="D1002" i="3" l="1"/>
  <c r="E1001" i="3"/>
  <c r="F1000" i="3"/>
  <c r="H1000" i="3" s="1"/>
  <c r="G1000" i="3"/>
  <c r="G1001" i="3" l="1"/>
  <c r="F1001" i="3"/>
  <c r="H1001" i="3" s="1"/>
  <c r="D1003" i="3"/>
  <c r="E1002" i="3"/>
  <c r="G1002" i="3" l="1"/>
  <c r="F1002" i="3"/>
  <c r="H1002" i="3" s="1"/>
  <c r="E1003" i="3"/>
  <c r="D1004" i="3"/>
  <c r="D1005" i="3" l="1"/>
  <c r="E1004" i="3"/>
  <c r="G1003" i="3"/>
  <c r="F1003" i="3"/>
  <c r="H1003" i="3" s="1"/>
  <c r="G1004" i="3" l="1"/>
  <c r="F1004" i="3"/>
  <c r="H1004" i="3" s="1"/>
  <c r="E1005" i="3"/>
  <c r="D1006" i="3"/>
  <c r="G1005" i="3" l="1"/>
  <c r="F1005" i="3"/>
  <c r="H1005" i="3" s="1"/>
  <c r="E1006" i="3"/>
  <c r="D1007" i="3"/>
  <c r="G1006" i="3" l="1"/>
  <c r="F1006" i="3"/>
  <c r="H1006" i="3" s="1"/>
  <c r="D1008" i="3"/>
  <c r="E1007" i="3"/>
  <c r="E1008" i="3" l="1"/>
  <c r="D1009" i="3"/>
  <c r="G1007" i="3"/>
  <c r="F1007" i="3"/>
  <c r="H1007" i="3" s="1"/>
  <c r="D1010" i="3" l="1"/>
  <c r="E1009" i="3"/>
  <c r="F1008" i="3"/>
  <c r="H1008" i="3" s="1"/>
  <c r="G1008" i="3"/>
  <c r="G1009" i="3" l="1"/>
  <c r="F1009" i="3"/>
  <c r="H1009" i="3" s="1"/>
  <c r="D1011" i="3"/>
  <c r="E1010" i="3"/>
  <c r="G1010" i="3" l="1"/>
  <c r="F1010" i="3"/>
  <c r="H1010" i="3" s="1"/>
  <c r="E1011" i="3"/>
  <c r="D1012" i="3"/>
  <c r="G1011" i="3" l="1"/>
  <c r="F1011" i="3"/>
  <c r="H1011" i="3" s="1"/>
  <c r="D1013" i="3"/>
  <c r="E1012" i="3"/>
  <c r="G1012" i="3" l="1"/>
  <c r="F1012" i="3"/>
  <c r="H1012" i="3" s="1"/>
  <c r="E1013" i="3"/>
  <c r="D1014" i="3"/>
  <c r="E1014" i="3" l="1"/>
  <c r="D1015" i="3"/>
  <c r="G1013" i="3"/>
  <c r="F1013" i="3"/>
  <c r="H1013" i="3" s="1"/>
  <c r="D1016" i="3" l="1"/>
  <c r="E1015" i="3"/>
  <c r="G1014" i="3"/>
  <c r="F1014" i="3"/>
  <c r="H1014" i="3" s="1"/>
  <c r="G1015" i="3" l="1"/>
  <c r="F1015" i="3"/>
  <c r="H1015" i="3" s="1"/>
  <c r="E1016" i="3"/>
  <c r="D1017" i="3"/>
  <c r="D1018" i="3" l="1"/>
  <c r="E1017" i="3"/>
  <c r="F1016" i="3"/>
  <c r="H1016" i="3" s="1"/>
  <c r="G1016" i="3"/>
  <c r="G1017" i="3" l="1"/>
  <c r="F1017" i="3"/>
  <c r="H1017" i="3" s="1"/>
  <c r="D1019" i="3"/>
  <c r="E1018" i="3"/>
  <c r="G1018" i="3" l="1"/>
  <c r="F1018" i="3"/>
  <c r="H1018" i="3" s="1"/>
  <c r="E1019" i="3"/>
  <c r="D1020" i="3"/>
  <c r="G1019" i="3" l="1"/>
  <c r="F1019" i="3"/>
  <c r="H1019" i="3" s="1"/>
  <c r="D1021" i="3"/>
  <c r="E1020" i="3"/>
  <c r="G1020" i="3" l="1"/>
  <c r="F1020" i="3"/>
  <c r="H1020" i="3" s="1"/>
  <c r="E1021" i="3"/>
  <c r="D1022" i="3"/>
  <c r="E1022" i="3" l="1"/>
  <c r="D1023" i="3"/>
  <c r="G1021" i="3"/>
  <c r="F1021" i="3"/>
  <c r="H1021" i="3" s="1"/>
  <c r="D1024" i="3" l="1"/>
  <c r="E1023" i="3"/>
  <c r="G1022" i="3"/>
  <c r="F1022" i="3"/>
  <c r="H1022" i="3" s="1"/>
  <c r="G1023" i="3" l="1"/>
  <c r="F1023" i="3"/>
  <c r="H1023" i="3" s="1"/>
  <c r="E1024" i="3"/>
  <c r="D1025" i="3"/>
  <c r="F1024" i="3" l="1"/>
  <c r="H1024" i="3" s="1"/>
  <c r="G1024" i="3"/>
  <c r="D1026" i="3"/>
  <c r="E1025" i="3"/>
  <c r="G1025" i="3" l="1"/>
  <c r="F1025" i="3"/>
  <c r="H1025" i="3" s="1"/>
  <c r="D1027" i="3"/>
  <c r="E1026" i="3"/>
  <c r="E1027" i="3" l="1"/>
  <c r="D1028" i="3"/>
  <c r="G1026" i="3"/>
  <c r="F1026" i="3"/>
  <c r="H1026" i="3" s="1"/>
  <c r="D1029" i="3" l="1"/>
  <c r="E1028" i="3"/>
  <c r="G1027" i="3"/>
  <c r="F1027" i="3"/>
  <c r="H1027" i="3" s="1"/>
  <c r="G1028" i="3" l="1"/>
  <c r="F1028" i="3"/>
  <c r="H1028" i="3" s="1"/>
  <c r="E1029" i="3"/>
  <c r="D1030" i="3"/>
  <c r="G1029" i="3" l="1"/>
  <c r="F1029" i="3"/>
  <c r="H1029" i="3" s="1"/>
  <c r="E1030" i="3"/>
  <c r="D1031" i="3"/>
  <c r="D1032" i="3" l="1"/>
  <c r="E1031" i="3"/>
  <c r="G1030" i="3"/>
  <c r="F1030" i="3"/>
  <c r="H1030" i="3" s="1"/>
  <c r="G1031" i="3" l="1"/>
  <c r="F1031" i="3"/>
  <c r="H1031" i="3" s="1"/>
  <c r="E1032" i="3"/>
  <c r="D1033" i="3"/>
  <c r="D1034" i="3" l="1"/>
  <c r="E1033" i="3"/>
  <c r="F1032" i="3"/>
  <c r="H1032" i="3" s="1"/>
  <c r="G1032" i="3"/>
  <c r="G1033" i="3" l="1"/>
  <c r="F1033" i="3"/>
  <c r="H1033" i="3" s="1"/>
  <c r="D1035" i="3"/>
  <c r="E1034" i="3"/>
  <c r="G1034" i="3" l="1"/>
  <c r="F1034" i="3"/>
  <c r="H1034" i="3" s="1"/>
  <c r="E1035" i="3"/>
  <c r="D1036" i="3"/>
  <c r="D1037" i="3" l="1"/>
  <c r="E1036" i="3"/>
  <c r="G1035" i="3"/>
  <c r="F1035" i="3"/>
  <c r="H1035" i="3" s="1"/>
  <c r="G1036" i="3" l="1"/>
  <c r="F1036" i="3"/>
  <c r="H1036" i="3" s="1"/>
  <c r="E1037" i="3"/>
  <c r="D1038" i="3"/>
  <c r="G1037" i="3" l="1"/>
  <c r="F1037" i="3"/>
  <c r="H1037" i="3" s="1"/>
  <c r="E1038" i="3"/>
  <c r="D1039" i="3"/>
  <c r="G1038" i="3" l="1"/>
  <c r="F1038" i="3"/>
  <c r="H1038" i="3" s="1"/>
  <c r="D1040" i="3"/>
  <c r="E1039" i="3"/>
  <c r="E1040" i="3" l="1"/>
  <c r="D1041" i="3"/>
  <c r="G1039" i="3"/>
  <c r="F1039" i="3"/>
  <c r="H1039" i="3" s="1"/>
  <c r="D1042" i="3" l="1"/>
  <c r="E1041" i="3"/>
  <c r="F1040" i="3"/>
  <c r="H1040" i="3" s="1"/>
  <c r="G1040" i="3"/>
  <c r="G1041" i="3" l="1"/>
  <c r="F1041" i="3"/>
  <c r="H1041" i="3" s="1"/>
  <c r="D1043" i="3"/>
  <c r="E1042" i="3"/>
  <c r="E1043" i="3" l="1"/>
  <c r="D1044" i="3"/>
  <c r="G1042" i="3"/>
  <c r="F1042" i="3"/>
  <c r="H1042" i="3" s="1"/>
  <c r="D1045" i="3" l="1"/>
  <c r="E1044" i="3"/>
  <c r="G1043" i="3"/>
  <c r="F1043" i="3"/>
  <c r="H1043" i="3" s="1"/>
  <c r="E1045" i="3" l="1"/>
  <c r="D1046" i="3"/>
  <c r="G1044" i="3"/>
  <c r="F1044" i="3"/>
  <c r="H1044" i="3" s="1"/>
  <c r="E1046" i="3" l="1"/>
  <c r="D1047" i="3"/>
  <c r="G1045" i="3"/>
  <c r="F1045" i="3"/>
  <c r="H1045" i="3" s="1"/>
  <c r="D1048" i="3" l="1"/>
  <c r="E1047" i="3"/>
  <c r="G1046" i="3"/>
  <c r="F1046" i="3"/>
  <c r="H1046" i="3" s="1"/>
  <c r="G1047" i="3" l="1"/>
  <c r="F1047" i="3"/>
  <c r="H1047" i="3" s="1"/>
  <c r="E1048" i="3"/>
  <c r="D1049" i="3"/>
  <c r="F1048" i="3" l="1"/>
  <c r="H1048" i="3" s="1"/>
  <c r="G1048" i="3"/>
  <c r="D1050" i="3"/>
  <c r="E1049" i="3"/>
  <c r="G1049" i="3" l="1"/>
  <c r="F1049" i="3"/>
  <c r="H1049" i="3" s="1"/>
  <c r="D1051" i="3"/>
  <c r="E1050" i="3"/>
  <c r="G1050" i="3" l="1"/>
  <c r="F1050" i="3"/>
  <c r="H1050" i="3" s="1"/>
  <c r="E1051" i="3"/>
  <c r="D1052" i="3"/>
  <c r="G1051" i="3" l="1"/>
  <c r="F1051" i="3"/>
  <c r="H1051" i="3" s="1"/>
  <c r="D1053" i="3"/>
  <c r="E1052" i="3"/>
  <c r="G1052" i="3" l="1"/>
  <c r="F1052" i="3"/>
  <c r="H1052" i="3" s="1"/>
  <c r="E1053" i="3"/>
  <c r="D1054" i="3"/>
  <c r="G1053" i="3" l="1"/>
  <c r="F1053" i="3"/>
  <c r="H1053" i="3" s="1"/>
  <c r="E1054" i="3"/>
  <c r="D1055" i="3"/>
  <c r="D1056" i="3" l="1"/>
  <c r="E1055" i="3"/>
  <c r="G1054" i="3"/>
  <c r="F1054" i="3"/>
  <c r="H1054" i="3" s="1"/>
  <c r="G1055" i="3" l="1"/>
  <c r="F1055" i="3"/>
  <c r="H1055" i="3" s="1"/>
  <c r="E1056" i="3"/>
  <c r="D1057" i="3"/>
  <c r="D1058" i="3" l="1"/>
  <c r="E1057" i="3"/>
  <c r="F1056" i="3"/>
  <c r="H1056" i="3" s="1"/>
  <c r="G1056" i="3"/>
  <c r="G1057" i="3" l="1"/>
  <c r="F1057" i="3"/>
  <c r="H1057" i="3" s="1"/>
  <c r="D1059" i="3"/>
  <c r="E1058" i="3"/>
  <c r="E1059" i="3" l="1"/>
  <c r="D1060" i="3"/>
  <c r="G1058" i="3"/>
  <c r="F1058" i="3"/>
  <c r="H1058" i="3" s="1"/>
  <c r="D1061" i="3" l="1"/>
  <c r="E1060" i="3"/>
  <c r="G1059" i="3"/>
  <c r="F1059" i="3"/>
  <c r="H1059" i="3" s="1"/>
  <c r="G1060" i="3" l="1"/>
  <c r="F1060" i="3"/>
  <c r="H1060" i="3" s="1"/>
  <c r="E1061" i="3"/>
  <c r="D1062" i="3"/>
  <c r="E1062" i="3" l="1"/>
  <c r="D1063" i="3"/>
  <c r="G1061" i="3"/>
  <c r="F1061" i="3"/>
  <c r="H1061" i="3" s="1"/>
  <c r="D1064" i="3" l="1"/>
  <c r="E1063" i="3"/>
  <c r="G1062" i="3"/>
  <c r="F1062" i="3"/>
  <c r="H1062" i="3" s="1"/>
  <c r="G1063" i="3" l="1"/>
  <c r="F1063" i="3"/>
  <c r="H1063" i="3" s="1"/>
  <c r="E1064" i="3"/>
  <c r="D1065" i="3"/>
  <c r="D1066" i="3" l="1"/>
  <c r="E1065" i="3"/>
  <c r="F1064" i="3"/>
  <c r="H1064" i="3" s="1"/>
  <c r="G1064" i="3"/>
  <c r="G1065" i="3" l="1"/>
  <c r="F1065" i="3"/>
  <c r="H1065" i="3" s="1"/>
  <c r="D1067" i="3"/>
  <c r="E1066" i="3"/>
  <c r="G1066" i="3" l="1"/>
  <c r="F1066" i="3"/>
  <c r="H1066" i="3" s="1"/>
  <c r="E1067" i="3"/>
  <c r="D1068" i="3"/>
  <c r="D1069" i="3" l="1"/>
  <c r="E1068" i="3"/>
  <c r="G1067" i="3"/>
  <c r="F1067" i="3"/>
  <c r="H1067" i="3" s="1"/>
  <c r="G1068" i="3" l="1"/>
  <c r="F1068" i="3"/>
  <c r="H1068" i="3" s="1"/>
  <c r="E1069" i="3"/>
  <c r="D1070" i="3"/>
  <c r="E1070" i="3" l="1"/>
  <c r="D1071" i="3"/>
  <c r="G1069" i="3"/>
  <c r="F1069" i="3"/>
  <c r="H1069" i="3" s="1"/>
  <c r="D1072" i="3" l="1"/>
  <c r="E1071" i="3"/>
  <c r="G1070" i="3"/>
  <c r="F1070" i="3"/>
  <c r="H1070" i="3" s="1"/>
  <c r="G1071" i="3" l="1"/>
  <c r="F1071" i="3"/>
  <c r="H1071" i="3" s="1"/>
  <c r="E1072" i="3"/>
  <c r="D1073" i="3"/>
  <c r="D1074" i="3" l="1"/>
  <c r="E1073" i="3"/>
  <c r="F1072" i="3"/>
  <c r="H1072" i="3" s="1"/>
  <c r="G1072" i="3"/>
  <c r="G1073" i="3" l="1"/>
  <c r="F1073" i="3"/>
  <c r="H1073" i="3" s="1"/>
  <c r="D1075" i="3"/>
  <c r="E1074" i="3"/>
  <c r="G1074" i="3" l="1"/>
  <c r="F1074" i="3"/>
  <c r="H1074" i="3" s="1"/>
  <c r="E1075" i="3"/>
  <c r="D1076" i="3"/>
  <c r="D1077" i="3" l="1"/>
  <c r="E1076" i="3"/>
  <c r="G1075" i="3"/>
  <c r="F1075" i="3"/>
  <c r="H1075" i="3" s="1"/>
  <c r="G1076" i="3" l="1"/>
  <c r="F1076" i="3"/>
  <c r="H1076" i="3" s="1"/>
  <c r="E1077" i="3"/>
  <c r="D1078" i="3"/>
  <c r="E1078" i="3" l="1"/>
  <c r="D1079" i="3"/>
  <c r="G1077" i="3"/>
  <c r="F1077" i="3"/>
  <c r="H1077" i="3" s="1"/>
  <c r="D1080" i="3" l="1"/>
  <c r="E1079" i="3"/>
  <c r="G1078" i="3"/>
  <c r="F1078" i="3"/>
  <c r="H1078" i="3" s="1"/>
  <c r="G1079" i="3" l="1"/>
  <c r="F1079" i="3"/>
  <c r="H1079" i="3" s="1"/>
  <c r="E1080" i="3"/>
  <c r="D1081" i="3"/>
  <c r="D1082" i="3" l="1"/>
  <c r="E1081" i="3"/>
  <c r="F1080" i="3"/>
  <c r="H1080" i="3" s="1"/>
  <c r="G1080" i="3"/>
  <c r="G1081" i="3" l="1"/>
  <c r="F1081" i="3"/>
  <c r="H1081" i="3" s="1"/>
  <c r="D1083" i="3"/>
  <c r="E1082" i="3"/>
  <c r="G1082" i="3" l="1"/>
  <c r="F1082" i="3"/>
  <c r="H1082" i="3" s="1"/>
  <c r="E1083" i="3"/>
  <c r="D1084" i="3"/>
  <c r="D1085" i="3" l="1"/>
  <c r="E1084" i="3"/>
  <c r="G1083" i="3"/>
  <c r="F1083" i="3"/>
  <c r="H1083" i="3" s="1"/>
  <c r="G1084" i="3" l="1"/>
  <c r="F1084" i="3"/>
  <c r="H1084" i="3" s="1"/>
  <c r="E1085" i="3"/>
  <c r="D1086" i="3"/>
  <c r="G1085" i="3" l="1"/>
  <c r="F1085" i="3"/>
  <c r="H1085" i="3" s="1"/>
  <c r="E1086" i="3"/>
  <c r="D1087" i="3"/>
  <c r="E1087" i="3" l="1"/>
  <c r="D1088" i="3"/>
  <c r="G1086" i="3"/>
  <c r="F1086" i="3"/>
  <c r="H1086" i="3" s="1"/>
  <c r="D1089" i="3" l="1"/>
  <c r="E1088" i="3"/>
  <c r="F1087" i="3"/>
  <c r="H1087" i="3" s="1"/>
  <c r="G1087" i="3"/>
  <c r="G1088" i="3" l="1"/>
  <c r="F1088" i="3"/>
  <c r="H1088" i="3" s="1"/>
  <c r="E1089" i="3"/>
  <c r="D1090" i="3"/>
  <c r="D1091" i="3" l="1"/>
  <c r="E1090" i="3"/>
  <c r="F1089" i="3"/>
  <c r="H1089" i="3" s="1"/>
  <c r="G1089" i="3"/>
  <c r="G1090" i="3" l="1"/>
  <c r="F1090" i="3"/>
  <c r="H1090" i="3" s="1"/>
  <c r="E1091" i="3"/>
  <c r="D1092" i="3"/>
  <c r="D1093" i="3" l="1"/>
  <c r="E1092" i="3"/>
  <c r="G1091" i="3"/>
  <c r="F1091" i="3"/>
  <c r="H1091" i="3" s="1"/>
  <c r="G1092" i="3" l="1"/>
  <c r="F1092" i="3"/>
  <c r="H1092" i="3" s="1"/>
  <c r="D1094" i="3"/>
  <c r="E1093" i="3"/>
  <c r="G1093" i="3" l="1"/>
  <c r="F1093" i="3"/>
  <c r="H1093" i="3" s="1"/>
  <c r="E1094" i="3"/>
  <c r="D1095" i="3"/>
  <c r="D1096" i="3" l="1"/>
  <c r="E1095" i="3"/>
  <c r="G1094" i="3"/>
  <c r="F1094" i="3"/>
  <c r="H1094" i="3" s="1"/>
  <c r="G1095" i="3" l="1"/>
  <c r="F1095" i="3"/>
  <c r="H1095" i="3" s="1"/>
  <c r="E1096" i="3"/>
  <c r="D1097" i="3"/>
  <c r="G1096" i="3" l="1"/>
  <c r="F1096" i="3"/>
  <c r="H1096" i="3" s="1"/>
  <c r="D1098" i="3"/>
  <c r="E1097" i="3"/>
  <c r="F1097" i="3" l="1"/>
  <c r="H1097" i="3" s="1"/>
  <c r="G1097" i="3"/>
  <c r="D1099" i="3"/>
  <c r="E1098" i="3"/>
  <c r="F1098" i="3" l="1"/>
  <c r="H1098" i="3" s="1"/>
  <c r="G1098" i="3"/>
  <c r="D1100" i="3"/>
  <c r="E1099" i="3"/>
  <c r="E1100" i="3" l="1"/>
  <c r="D1101" i="3"/>
  <c r="G1099" i="3"/>
  <c r="F1099" i="3"/>
  <c r="H1099" i="3" s="1"/>
  <c r="D1102" i="3" l="1"/>
  <c r="E1101" i="3"/>
  <c r="G1100" i="3"/>
  <c r="F1100" i="3"/>
  <c r="H1100" i="3" s="1"/>
  <c r="G1101" i="3" l="1"/>
  <c r="F1101" i="3"/>
  <c r="H1101" i="3" s="1"/>
  <c r="E1102" i="3"/>
  <c r="D1103" i="3"/>
  <c r="D1104" i="3" l="1"/>
  <c r="E1103" i="3"/>
  <c r="G1102" i="3"/>
  <c r="F1102" i="3"/>
  <c r="H1102" i="3" s="1"/>
  <c r="G1103" i="3" l="1"/>
  <c r="F1103" i="3"/>
  <c r="H1103" i="3" s="1"/>
  <c r="D1105" i="3"/>
  <c r="E1104" i="3"/>
  <c r="E1105" i="3" l="1"/>
  <c r="D1106" i="3"/>
  <c r="G1104" i="3"/>
  <c r="F1104" i="3"/>
  <c r="H1104" i="3" s="1"/>
  <c r="D1107" i="3" l="1"/>
  <c r="E1106" i="3"/>
  <c r="F1105" i="3"/>
  <c r="H1105" i="3" s="1"/>
  <c r="G1105" i="3"/>
  <c r="G1106" i="3" l="1"/>
  <c r="F1106" i="3"/>
  <c r="H1106" i="3" s="1"/>
  <c r="D1108" i="3"/>
  <c r="E1107" i="3"/>
  <c r="F1107" i="3" l="1"/>
  <c r="H1107" i="3" s="1"/>
  <c r="G1107" i="3"/>
  <c r="D1109" i="3"/>
  <c r="E1108" i="3"/>
  <c r="G1108" i="3" l="1"/>
  <c r="F1108" i="3"/>
  <c r="H1108" i="3" s="1"/>
  <c r="D1110" i="3"/>
  <c r="E1109" i="3"/>
  <c r="E1110" i="3" l="1"/>
  <c r="D1111" i="3"/>
  <c r="G1109" i="3"/>
  <c r="F1109" i="3"/>
  <c r="H1109" i="3" s="1"/>
  <c r="D1112" i="3" l="1"/>
  <c r="E1111" i="3"/>
  <c r="G1110" i="3"/>
  <c r="F1110" i="3"/>
  <c r="H1110" i="3" s="1"/>
  <c r="G1111" i="3" l="1"/>
  <c r="F1111" i="3"/>
  <c r="H1111" i="3" s="1"/>
  <c r="E1112" i="3"/>
  <c r="D1113" i="3"/>
  <c r="E1113" i="3" l="1"/>
  <c r="D1114" i="3"/>
  <c r="G1112" i="3"/>
  <c r="F1112" i="3"/>
  <c r="H1112" i="3" s="1"/>
  <c r="D1115" i="3" l="1"/>
  <c r="E1114" i="3"/>
  <c r="F1113" i="3"/>
  <c r="H1113" i="3" s="1"/>
  <c r="G1113" i="3"/>
  <c r="G1114" i="3" l="1"/>
  <c r="F1114" i="3"/>
  <c r="H1114" i="3" s="1"/>
  <c r="E1115" i="3"/>
  <c r="D1116" i="3"/>
  <c r="D1117" i="3" l="1"/>
  <c r="E1116" i="3"/>
  <c r="F1115" i="3"/>
  <c r="H1115" i="3" s="1"/>
  <c r="G1115" i="3"/>
  <c r="G1116" i="3" l="1"/>
  <c r="F1116" i="3"/>
  <c r="H1116" i="3" s="1"/>
  <c r="D1118" i="3"/>
  <c r="E1117" i="3"/>
  <c r="G1117" i="3" l="1"/>
  <c r="F1117" i="3"/>
  <c r="H1117" i="3" s="1"/>
  <c r="E1118" i="3"/>
  <c r="D1119" i="3"/>
  <c r="G1118" i="3" l="1"/>
  <c r="F1118" i="3"/>
  <c r="H1118" i="3" s="1"/>
  <c r="D1120" i="3"/>
  <c r="E1119" i="3"/>
  <c r="G1119" i="3" l="1"/>
  <c r="F1119" i="3"/>
  <c r="H1119" i="3" s="1"/>
  <c r="E1120" i="3"/>
  <c r="D1121" i="3"/>
  <c r="E1121" i="3" l="1"/>
  <c r="D1122" i="3"/>
  <c r="G1120" i="3"/>
  <c r="F1120" i="3"/>
  <c r="H1120" i="3" s="1"/>
  <c r="D1123" i="3" l="1"/>
  <c r="E1122" i="3"/>
  <c r="F1121" i="3"/>
  <c r="H1121" i="3" s="1"/>
  <c r="G1121" i="3"/>
  <c r="G1122" i="3" l="1"/>
  <c r="F1122" i="3"/>
  <c r="H1122" i="3" s="1"/>
  <c r="E1123" i="3"/>
  <c r="D1124" i="3"/>
  <c r="D1125" i="3" l="1"/>
  <c r="E1124" i="3"/>
  <c r="F1123" i="3"/>
  <c r="H1123" i="3" s="1"/>
  <c r="G1123" i="3"/>
  <c r="G1124" i="3" l="1"/>
  <c r="F1124" i="3"/>
  <c r="H1124" i="3" s="1"/>
  <c r="D1126" i="3"/>
  <c r="E1125" i="3"/>
  <c r="G1125" i="3" l="1"/>
  <c r="F1125" i="3"/>
  <c r="H1125" i="3" s="1"/>
  <c r="E1126" i="3"/>
  <c r="D1127" i="3"/>
  <c r="D1128" i="3" l="1"/>
  <c r="E1127" i="3"/>
  <c r="G1126" i="3"/>
  <c r="F1126" i="3"/>
  <c r="H1126" i="3" s="1"/>
  <c r="G1127" i="3" l="1"/>
  <c r="F1127" i="3"/>
  <c r="H1127" i="3" s="1"/>
  <c r="E1128" i="3"/>
  <c r="D1129" i="3"/>
  <c r="E1129" i="3" l="1"/>
  <c r="D1130" i="3"/>
  <c r="G1128" i="3"/>
  <c r="F1128" i="3"/>
  <c r="H1128" i="3" s="1"/>
  <c r="D1131" i="3" l="1"/>
  <c r="E1130" i="3"/>
  <c r="G1129" i="3"/>
  <c r="F1129" i="3"/>
  <c r="H1129" i="3" s="1"/>
  <c r="G1130" i="3" l="1"/>
  <c r="F1130" i="3"/>
  <c r="H1130" i="3" s="1"/>
  <c r="E1131" i="3"/>
  <c r="D1132" i="3"/>
  <c r="D1133" i="3" l="1"/>
  <c r="E1132" i="3"/>
  <c r="F1131" i="3"/>
  <c r="H1131" i="3" s="1"/>
  <c r="G1131" i="3"/>
  <c r="G1132" i="3" l="1"/>
  <c r="F1132" i="3"/>
  <c r="H1132" i="3" s="1"/>
  <c r="D1134" i="3"/>
  <c r="E1133" i="3"/>
  <c r="G1133" i="3" l="1"/>
  <c r="F1133" i="3"/>
  <c r="H1133" i="3" s="1"/>
  <c r="E1134" i="3"/>
  <c r="D1135" i="3"/>
  <c r="D1136" i="3" l="1"/>
  <c r="E1135" i="3"/>
  <c r="G1134" i="3"/>
  <c r="F1134" i="3"/>
  <c r="H1134" i="3" s="1"/>
  <c r="G1135" i="3" l="1"/>
  <c r="F1135" i="3"/>
  <c r="H1135" i="3" s="1"/>
  <c r="E1136" i="3"/>
  <c r="D1137" i="3"/>
  <c r="G1136" i="3" l="1"/>
  <c r="F1136" i="3"/>
  <c r="H1136" i="3" s="1"/>
  <c r="E1137" i="3"/>
  <c r="D1138" i="3"/>
  <c r="D1139" i="3" l="1"/>
  <c r="E1138" i="3"/>
  <c r="G1137" i="3"/>
  <c r="F1137" i="3"/>
  <c r="H1137" i="3" s="1"/>
  <c r="G1138" i="3" l="1"/>
  <c r="F1138" i="3"/>
  <c r="H1138" i="3" s="1"/>
  <c r="E1139" i="3"/>
  <c r="D1140" i="3"/>
  <c r="D1141" i="3" l="1"/>
  <c r="E1140" i="3"/>
  <c r="F1139" i="3"/>
  <c r="H1139" i="3" s="1"/>
  <c r="G1139" i="3"/>
  <c r="G1140" i="3" l="1"/>
  <c r="F1140" i="3"/>
  <c r="H1140" i="3" s="1"/>
  <c r="D1142" i="3"/>
  <c r="E1141" i="3"/>
  <c r="G1141" i="3" l="1"/>
  <c r="F1141" i="3"/>
  <c r="H1141" i="3" s="1"/>
  <c r="E1142" i="3"/>
  <c r="D1143" i="3"/>
  <c r="D1144" i="3" l="1"/>
  <c r="E1143" i="3"/>
  <c r="G1142" i="3"/>
  <c r="F1142" i="3"/>
  <c r="H1142" i="3" s="1"/>
  <c r="G1143" i="3" l="1"/>
  <c r="F1143" i="3"/>
  <c r="H1143" i="3" s="1"/>
  <c r="E1144" i="3"/>
  <c r="D1145" i="3"/>
  <c r="G1144" i="3" l="1"/>
  <c r="F1144" i="3"/>
  <c r="H1144" i="3" s="1"/>
  <c r="E1145" i="3"/>
  <c r="D1146" i="3"/>
  <c r="D1147" i="3" l="1"/>
  <c r="E1146" i="3"/>
  <c r="G1145" i="3"/>
  <c r="F1145" i="3"/>
  <c r="H1145" i="3" s="1"/>
  <c r="G1146" i="3" l="1"/>
  <c r="F1146" i="3"/>
  <c r="H1146" i="3" s="1"/>
  <c r="E1147" i="3"/>
  <c r="D1148" i="3"/>
  <c r="D1149" i="3" l="1"/>
  <c r="E1148" i="3"/>
  <c r="F1147" i="3"/>
  <c r="H1147" i="3" s="1"/>
  <c r="G1147" i="3"/>
  <c r="G1148" i="3" l="1"/>
  <c r="F1148" i="3"/>
  <c r="H1148" i="3" s="1"/>
  <c r="D1150" i="3"/>
  <c r="E1149" i="3"/>
  <c r="E1150" i="3" l="1"/>
  <c r="D1151" i="3"/>
  <c r="G1149" i="3"/>
  <c r="F1149" i="3"/>
  <c r="H1149" i="3" s="1"/>
  <c r="D1152" i="3" l="1"/>
  <c r="E1151" i="3"/>
  <c r="G1150" i="3"/>
  <c r="F1150" i="3"/>
  <c r="H1150" i="3" s="1"/>
  <c r="G1151" i="3" l="1"/>
  <c r="F1151" i="3"/>
  <c r="H1151" i="3" s="1"/>
  <c r="E1152" i="3"/>
  <c r="D1153" i="3"/>
  <c r="G1152" i="3" l="1"/>
  <c r="F1152" i="3"/>
  <c r="H1152" i="3" s="1"/>
  <c r="E1153" i="3"/>
  <c r="D1154" i="3"/>
  <c r="D1155" i="3" l="1"/>
  <c r="E1154" i="3"/>
  <c r="G1153" i="3"/>
  <c r="F1153" i="3"/>
  <c r="H1153" i="3" s="1"/>
  <c r="G1154" i="3" l="1"/>
  <c r="F1154" i="3"/>
  <c r="H1154" i="3" s="1"/>
  <c r="E1155" i="3"/>
  <c r="D1156" i="3"/>
  <c r="D1157" i="3" l="1"/>
  <c r="E1156" i="3"/>
  <c r="F1155" i="3"/>
  <c r="H1155" i="3" s="1"/>
  <c r="G1155" i="3"/>
  <c r="G1156" i="3" l="1"/>
  <c r="F1156" i="3"/>
  <c r="H1156" i="3" s="1"/>
  <c r="D1158" i="3"/>
  <c r="E1157" i="3"/>
  <c r="E1158" i="3" l="1"/>
  <c r="D1159" i="3"/>
  <c r="G1157" i="3"/>
  <c r="F1157" i="3"/>
  <c r="H1157" i="3" s="1"/>
  <c r="D1160" i="3" l="1"/>
  <c r="E1159" i="3"/>
  <c r="G1158" i="3"/>
  <c r="F1158" i="3"/>
  <c r="H1158" i="3" s="1"/>
  <c r="G1159" i="3" l="1"/>
  <c r="F1159" i="3"/>
  <c r="H1159" i="3" s="1"/>
  <c r="E1160" i="3"/>
  <c r="D1161" i="3"/>
  <c r="E1161" i="3" l="1"/>
  <c r="D1162" i="3"/>
  <c r="G1160" i="3"/>
  <c r="F1160" i="3"/>
  <c r="H1160" i="3" s="1"/>
  <c r="D1163" i="3" l="1"/>
  <c r="E1162" i="3"/>
  <c r="G1161" i="3"/>
  <c r="F1161" i="3"/>
  <c r="H1161" i="3" s="1"/>
  <c r="G1162" i="3" l="1"/>
  <c r="F1162" i="3"/>
  <c r="H1162" i="3" s="1"/>
  <c r="E1163" i="3"/>
  <c r="D1164" i="3"/>
  <c r="D1165" i="3" l="1"/>
  <c r="E1164" i="3"/>
  <c r="F1163" i="3"/>
  <c r="H1163" i="3" s="1"/>
  <c r="G1163" i="3"/>
  <c r="G1164" i="3" l="1"/>
  <c r="F1164" i="3"/>
  <c r="H1164" i="3" s="1"/>
  <c r="D1166" i="3"/>
  <c r="E1165" i="3"/>
  <c r="G1165" i="3" l="1"/>
  <c r="F1165" i="3"/>
  <c r="H1165" i="3" s="1"/>
  <c r="E1166" i="3"/>
  <c r="D1167" i="3"/>
  <c r="G1166" i="3" l="1"/>
  <c r="F1166" i="3"/>
  <c r="H1166" i="3" s="1"/>
  <c r="D1168" i="3"/>
  <c r="E1167" i="3"/>
  <c r="E1168" i="3" l="1"/>
  <c r="D1169" i="3"/>
  <c r="G1167" i="3"/>
  <c r="F1167" i="3"/>
  <c r="H1167" i="3" s="1"/>
  <c r="E1169" i="3" l="1"/>
  <c r="D1170" i="3"/>
  <c r="G1168" i="3"/>
  <c r="F1168" i="3"/>
  <c r="H1168" i="3" s="1"/>
  <c r="D1171" i="3" l="1"/>
  <c r="E1170" i="3"/>
  <c r="G1169" i="3"/>
  <c r="F1169" i="3"/>
  <c r="H1169" i="3" s="1"/>
  <c r="G1170" i="3" l="1"/>
  <c r="F1170" i="3"/>
  <c r="H1170" i="3" s="1"/>
  <c r="E1171" i="3"/>
  <c r="D1172" i="3"/>
  <c r="D1173" i="3" l="1"/>
  <c r="E1172" i="3"/>
  <c r="F1171" i="3"/>
  <c r="H1171" i="3" s="1"/>
  <c r="G1171" i="3"/>
  <c r="G1172" i="3" l="1"/>
  <c r="F1172" i="3"/>
  <c r="H1172" i="3" s="1"/>
  <c r="D1174" i="3"/>
  <c r="E1173" i="3"/>
  <c r="G1173" i="3" l="1"/>
  <c r="F1173" i="3"/>
  <c r="H1173" i="3" s="1"/>
  <c r="E1174" i="3"/>
  <c r="D1175" i="3"/>
  <c r="D1176" i="3" l="1"/>
  <c r="E1175" i="3"/>
  <c r="G1174" i="3"/>
  <c r="F1174" i="3"/>
  <c r="H1174" i="3" s="1"/>
  <c r="G1175" i="3" l="1"/>
  <c r="F1175" i="3"/>
  <c r="H1175" i="3" s="1"/>
  <c r="E1176" i="3"/>
  <c r="D1177" i="3"/>
  <c r="E1177" i="3" l="1"/>
  <c r="D1178" i="3"/>
  <c r="G1176" i="3"/>
  <c r="F1176" i="3"/>
  <c r="H1176" i="3" s="1"/>
  <c r="E1178" i="3" l="1"/>
  <c r="D1179" i="3"/>
  <c r="G1177" i="3"/>
  <c r="F1177" i="3"/>
  <c r="H1177" i="3" s="1"/>
  <c r="E1179" i="3" l="1"/>
  <c r="D1180" i="3"/>
  <c r="G1178" i="3"/>
  <c r="F1178" i="3"/>
  <c r="H1178" i="3" s="1"/>
  <c r="D1181" i="3" l="1"/>
  <c r="E1180" i="3"/>
  <c r="G1179" i="3"/>
  <c r="F1179" i="3"/>
  <c r="H1179" i="3" s="1"/>
  <c r="G1180" i="3" l="1"/>
  <c r="F1180" i="3"/>
  <c r="H1180" i="3" s="1"/>
  <c r="E1181" i="3"/>
  <c r="D1182" i="3"/>
  <c r="F1181" i="3" l="1"/>
  <c r="H1181" i="3" s="1"/>
  <c r="G1181" i="3"/>
  <c r="D1183" i="3"/>
  <c r="E1182" i="3"/>
  <c r="G1182" i="3" l="1"/>
  <c r="F1182" i="3"/>
  <c r="H1182" i="3" s="1"/>
  <c r="E1183" i="3"/>
  <c r="D1184" i="3"/>
  <c r="F1183" i="3" l="1"/>
  <c r="H1183" i="3" s="1"/>
  <c r="G1183" i="3"/>
  <c r="D1185" i="3"/>
  <c r="E1184" i="3"/>
  <c r="G1184" i="3" l="1"/>
  <c r="F1184" i="3"/>
  <c r="H1184" i="3" s="1"/>
  <c r="E1185" i="3"/>
  <c r="D1186" i="3"/>
  <c r="E1186" i="3" l="1"/>
  <c r="D1187" i="3"/>
  <c r="G1185" i="3"/>
  <c r="F1185" i="3"/>
  <c r="H1185" i="3" s="1"/>
  <c r="D1188" i="3" l="1"/>
  <c r="E1187" i="3"/>
  <c r="G1186" i="3"/>
  <c r="F1186" i="3"/>
  <c r="H1186" i="3" s="1"/>
  <c r="G1187" i="3" l="1"/>
  <c r="F1187" i="3"/>
  <c r="H1187" i="3" s="1"/>
  <c r="E1188" i="3"/>
  <c r="D1189" i="3"/>
  <c r="D1190" i="3" l="1"/>
  <c r="E1189" i="3"/>
  <c r="G1188" i="3"/>
  <c r="F1188" i="3"/>
  <c r="H1188" i="3" s="1"/>
  <c r="F1189" i="3" l="1"/>
  <c r="H1189" i="3" s="1"/>
  <c r="G1189" i="3"/>
  <c r="D1191" i="3"/>
  <c r="E1190" i="3"/>
  <c r="G1190" i="3" l="1"/>
  <c r="F1190" i="3"/>
  <c r="H1190" i="3" s="1"/>
  <c r="D1192" i="3"/>
  <c r="E1191" i="3"/>
  <c r="G1191" i="3" l="1"/>
  <c r="F1191" i="3"/>
  <c r="H1191" i="3" s="1"/>
  <c r="E1192" i="3"/>
  <c r="D1193" i="3"/>
  <c r="D1194" i="3" l="1"/>
  <c r="E1193" i="3"/>
  <c r="G1192" i="3"/>
  <c r="F1192" i="3"/>
  <c r="H1192" i="3" s="1"/>
  <c r="G1193" i="3" l="1"/>
  <c r="F1193" i="3"/>
  <c r="H1193" i="3" s="1"/>
  <c r="E1194" i="3"/>
  <c r="D1195" i="3"/>
  <c r="D1196" i="3" l="1"/>
  <c r="E1195" i="3"/>
  <c r="F1194" i="3"/>
  <c r="H1194" i="3" s="1"/>
  <c r="G1194" i="3"/>
  <c r="G1195" i="3" l="1"/>
  <c r="F1195" i="3"/>
  <c r="H1195" i="3" s="1"/>
  <c r="E1196" i="3"/>
  <c r="D1197" i="3"/>
  <c r="D1198" i="3" l="1"/>
  <c r="E1197" i="3"/>
  <c r="G1196" i="3"/>
  <c r="F1196" i="3"/>
  <c r="H1196" i="3" s="1"/>
  <c r="F1197" i="3" l="1"/>
  <c r="H1197" i="3" s="1"/>
  <c r="G1197" i="3"/>
  <c r="D1199" i="3"/>
  <c r="E1198" i="3"/>
  <c r="G1198" i="3" l="1"/>
  <c r="F1198" i="3"/>
  <c r="H1198" i="3" s="1"/>
  <c r="E1199" i="3"/>
  <c r="D1200" i="3"/>
  <c r="D1201" i="3" l="1"/>
  <c r="E1200" i="3"/>
  <c r="G1199" i="3"/>
  <c r="F1199" i="3"/>
  <c r="H1199" i="3" s="1"/>
  <c r="G1200" i="3" l="1"/>
  <c r="F1200" i="3"/>
  <c r="H1200" i="3" s="1"/>
  <c r="E1201" i="3"/>
  <c r="D1202" i="3"/>
  <c r="E1202" i="3" l="1"/>
  <c r="D1203" i="3"/>
  <c r="G1201" i="3"/>
  <c r="F1201" i="3"/>
  <c r="H1201" i="3" s="1"/>
  <c r="E1203" i="3" l="1"/>
  <c r="D1204" i="3"/>
  <c r="G1202" i="3"/>
  <c r="F1202" i="3"/>
  <c r="H1202" i="3" s="1"/>
  <c r="D1205" i="3" l="1"/>
  <c r="E1204" i="3"/>
  <c r="F1203" i="3"/>
  <c r="H1203" i="3" s="1"/>
  <c r="G1203" i="3"/>
  <c r="G1204" i="3" l="1"/>
  <c r="F1204" i="3"/>
  <c r="H1204" i="3" s="1"/>
  <c r="E1205" i="3"/>
  <c r="D1206" i="3"/>
  <c r="D1207" i="3" l="1"/>
  <c r="E1206" i="3"/>
  <c r="F1205" i="3"/>
  <c r="H1205" i="3" s="1"/>
  <c r="G1205" i="3"/>
  <c r="G1206" i="3" l="1"/>
  <c r="F1206" i="3"/>
  <c r="H1206" i="3" s="1"/>
  <c r="E1207" i="3"/>
  <c r="D1208" i="3"/>
  <c r="D1209" i="3" l="1"/>
  <c r="E1208" i="3"/>
  <c r="G1207" i="3"/>
  <c r="F1207" i="3"/>
  <c r="H1207" i="3" s="1"/>
  <c r="G1208" i="3" l="1"/>
  <c r="F1208" i="3"/>
  <c r="H1208" i="3" s="1"/>
  <c r="D1210" i="3"/>
  <c r="E1209" i="3"/>
  <c r="G1209" i="3" l="1"/>
  <c r="F1209" i="3"/>
  <c r="H1209" i="3" s="1"/>
  <c r="E1210" i="3"/>
  <c r="D1211" i="3"/>
  <c r="G1210" i="3" l="1"/>
  <c r="F1210" i="3"/>
  <c r="H1210" i="3" s="1"/>
  <c r="D1212" i="3"/>
  <c r="E1211" i="3"/>
  <c r="G1211" i="3" l="1"/>
  <c r="F1211" i="3"/>
  <c r="H1211" i="3" s="1"/>
  <c r="E1212" i="3"/>
  <c r="D1213" i="3"/>
  <c r="G1212" i="3" l="1"/>
  <c r="F1212" i="3"/>
  <c r="H1212" i="3" s="1"/>
  <c r="D1214" i="3"/>
  <c r="E1213" i="3"/>
  <c r="F1213" i="3" l="1"/>
  <c r="H1213" i="3" s="1"/>
  <c r="G1213" i="3"/>
  <c r="D1215" i="3"/>
  <c r="E1214" i="3"/>
  <c r="F1214" i="3" l="1"/>
  <c r="H1214" i="3" s="1"/>
  <c r="G1214" i="3"/>
  <c r="D1216" i="3"/>
  <c r="E1215" i="3"/>
  <c r="G1215" i="3" l="1"/>
  <c r="F1215" i="3"/>
  <c r="H1215" i="3" s="1"/>
  <c r="E1216" i="3"/>
  <c r="D1217" i="3"/>
  <c r="D1218" i="3" l="1"/>
  <c r="E1217" i="3"/>
  <c r="G1216" i="3"/>
  <c r="F1216" i="3"/>
  <c r="H1216" i="3" s="1"/>
  <c r="G1217" i="3" l="1"/>
  <c r="F1217" i="3"/>
  <c r="H1217" i="3" s="1"/>
  <c r="E1218" i="3"/>
  <c r="D1219" i="3"/>
  <c r="D1220" i="3" l="1"/>
  <c r="E1219" i="3"/>
  <c r="G1218" i="3"/>
  <c r="F1218" i="3"/>
  <c r="H1218" i="3" s="1"/>
  <c r="G1219" i="3" l="1"/>
  <c r="F1219" i="3"/>
  <c r="H1219" i="3" s="1"/>
  <c r="E1220" i="3"/>
  <c r="D1221" i="3"/>
  <c r="E1221" i="3" l="1"/>
  <c r="D1222" i="3"/>
  <c r="G1220" i="3"/>
  <c r="F1220" i="3"/>
  <c r="H1220" i="3" s="1"/>
  <c r="D1223" i="3" l="1"/>
  <c r="E1222" i="3"/>
  <c r="F1221" i="3"/>
  <c r="H1221" i="3" s="1"/>
  <c r="G1221" i="3"/>
  <c r="G1222" i="3" l="1"/>
  <c r="F1222" i="3"/>
  <c r="H1222" i="3" s="1"/>
  <c r="D1224" i="3"/>
  <c r="E1223" i="3"/>
  <c r="G1223" i="3" l="1"/>
  <c r="F1223" i="3"/>
  <c r="H1223" i="3" s="1"/>
  <c r="D1225" i="3"/>
  <c r="E1224" i="3"/>
  <c r="D1226" i="3" l="1"/>
  <c r="E1225" i="3"/>
  <c r="G1224" i="3"/>
  <c r="F1224" i="3"/>
  <c r="H1224" i="3" s="1"/>
  <c r="G1225" i="3" l="1"/>
  <c r="F1225" i="3"/>
  <c r="H1225" i="3" s="1"/>
  <c r="E1226" i="3"/>
  <c r="D1227" i="3"/>
  <c r="G1226" i="3" l="1"/>
  <c r="F1226" i="3"/>
  <c r="H1226" i="3" s="1"/>
  <c r="D1228" i="3"/>
  <c r="E1227" i="3"/>
  <c r="G1227" i="3" l="1"/>
  <c r="F1227" i="3"/>
  <c r="H1227" i="3" s="1"/>
  <c r="D1229" i="3"/>
  <c r="E1228" i="3"/>
  <c r="G1228" i="3" l="1"/>
  <c r="F1228" i="3"/>
  <c r="H1228" i="3" s="1"/>
  <c r="E1229" i="3"/>
  <c r="D1230" i="3"/>
  <c r="D1231" i="3" l="1"/>
  <c r="E1230" i="3"/>
  <c r="F1229" i="3"/>
  <c r="H1229" i="3" s="1"/>
  <c r="G1229" i="3"/>
  <c r="G1230" i="3" l="1"/>
  <c r="F1230" i="3"/>
  <c r="H1230" i="3" s="1"/>
  <c r="E1231" i="3"/>
  <c r="D1232" i="3"/>
  <c r="D1233" i="3" l="1"/>
  <c r="E1232" i="3"/>
  <c r="F1231" i="3"/>
  <c r="H1231" i="3" s="1"/>
  <c r="G1231" i="3"/>
  <c r="G1232" i="3" l="1"/>
  <c r="F1232" i="3"/>
  <c r="H1232" i="3" s="1"/>
  <c r="D1234" i="3"/>
  <c r="E1233" i="3"/>
  <c r="F1233" i="3" l="1"/>
  <c r="H1233" i="3" s="1"/>
  <c r="G1233" i="3"/>
  <c r="E1234" i="3"/>
  <c r="D1235" i="3"/>
  <c r="E1235" i="3" l="1"/>
  <c r="D1236" i="3"/>
  <c r="G1234" i="3"/>
  <c r="F1234" i="3"/>
  <c r="H1234" i="3" s="1"/>
  <c r="D1237" i="3" l="1"/>
  <c r="E1236" i="3"/>
  <c r="G1235" i="3"/>
  <c r="F1235" i="3"/>
  <c r="H1235" i="3" s="1"/>
  <c r="G1236" i="3" l="1"/>
  <c r="F1236" i="3"/>
  <c r="H1236" i="3" s="1"/>
  <c r="E1237" i="3"/>
  <c r="D1238" i="3"/>
  <c r="D1239" i="3" l="1"/>
  <c r="E1238" i="3"/>
  <c r="F1237" i="3"/>
  <c r="H1237" i="3" s="1"/>
  <c r="G1237" i="3"/>
  <c r="G1238" i="3" l="1"/>
  <c r="F1238" i="3"/>
  <c r="H1238" i="3" s="1"/>
  <c r="E1239" i="3"/>
  <c r="D1240" i="3"/>
  <c r="D1241" i="3" l="1"/>
  <c r="E1240" i="3"/>
  <c r="G1239" i="3"/>
  <c r="F1239" i="3"/>
  <c r="H1239" i="3" s="1"/>
  <c r="G1240" i="3" l="1"/>
  <c r="F1240" i="3"/>
  <c r="H1240" i="3" s="1"/>
  <c r="D1242" i="3"/>
  <c r="E1241" i="3"/>
  <c r="E1242" i="3" l="1"/>
  <c r="D1243" i="3"/>
  <c r="G1241" i="3"/>
  <c r="F1241" i="3"/>
  <c r="H1241" i="3" s="1"/>
  <c r="D1244" i="3" l="1"/>
  <c r="E1243" i="3"/>
  <c r="G1242" i="3"/>
  <c r="F1242" i="3"/>
  <c r="H1242" i="3" s="1"/>
  <c r="G1243" i="3" l="1"/>
  <c r="F1243" i="3"/>
  <c r="H1243" i="3" s="1"/>
  <c r="E1244" i="3"/>
  <c r="D1245" i="3"/>
  <c r="E1245" i="3" l="1"/>
  <c r="D1246" i="3"/>
  <c r="G1244" i="3"/>
  <c r="F1244" i="3"/>
  <c r="H1244" i="3" s="1"/>
  <c r="D1247" i="3" l="1"/>
  <c r="E1246" i="3"/>
  <c r="F1245" i="3"/>
  <c r="H1245" i="3" s="1"/>
  <c r="G1245" i="3"/>
  <c r="G1246" i="3" l="1"/>
  <c r="F1246" i="3"/>
  <c r="H1246" i="3" s="1"/>
  <c r="E1247" i="3"/>
  <c r="D1248" i="3"/>
  <c r="D1249" i="3" l="1"/>
  <c r="E1248" i="3"/>
  <c r="G1247" i="3"/>
  <c r="F1247" i="3"/>
  <c r="H1247" i="3" s="1"/>
  <c r="G1248" i="3" l="1"/>
  <c r="F1248" i="3"/>
  <c r="H1248" i="3" s="1"/>
  <c r="E1249" i="3"/>
  <c r="D1250" i="3"/>
  <c r="G1249" i="3" l="1"/>
  <c r="F1249" i="3"/>
  <c r="H1249" i="3" s="1"/>
  <c r="E1250" i="3"/>
  <c r="D1251" i="3"/>
  <c r="G1250" i="3" l="1"/>
  <c r="F1250" i="3"/>
  <c r="H1250" i="3" s="1"/>
  <c r="D1252" i="3"/>
  <c r="E1251" i="3"/>
  <c r="E1252" i="3" l="1"/>
  <c r="D1253" i="3"/>
  <c r="G1251" i="3"/>
  <c r="F1251" i="3"/>
  <c r="H1251" i="3" s="1"/>
  <c r="D1254" i="3" l="1"/>
  <c r="E1253" i="3"/>
  <c r="F1252" i="3"/>
  <c r="H1252" i="3" s="1"/>
  <c r="G1252" i="3"/>
  <c r="G1253" i="3" l="1"/>
  <c r="F1253" i="3"/>
  <c r="H1253" i="3" s="1"/>
  <c r="D1255" i="3"/>
  <c r="E1254" i="3"/>
  <c r="F1254" i="3" l="1"/>
  <c r="H1254" i="3" s="1"/>
  <c r="G1254" i="3"/>
  <c r="E1255" i="3"/>
  <c r="D1256" i="3"/>
  <c r="D1257" i="3" l="1"/>
  <c r="E1256" i="3"/>
  <c r="G1255" i="3"/>
  <c r="F1255" i="3"/>
  <c r="H1255" i="3" s="1"/>
  <c r="G1256" i="3" l="1"/>
  <c r="F1256" i="3"/>
  <c r="H1256" i="3" s="1"/>
  <c r="E1257" i="3"/>
  <c r="D1258" i="3"/>
  <c r="E1258" i="3" l="1"/>
  <c r="D1259" i="3"/>
  <c r="G1257" i="3"/>
  <c r="F1257" i="3"/>
  <c r="H1257" i="3" s="1"/>
  <c r="D1260" i="3" l="1"/>
  <c r="E1259" i="3"/>
  <c r="G1258" i="3"/>
  <c r="F1258" i="3"/>
  <c r="H1258" i="3" s="1"/>
  <c r="G1259" i="3" l="1"/>
  <c r="F1259" i="3"/>
  <c r="H1259" i="3" s="1"/>
  <c r="E1260" i="3"/>
  <c r="F1260" i="3" l="1"/>
  <c r="H1260" i="3" s="1"/>
  <c r="G1260" i="3"/>
  <c r="Q3" i="3" l="1"/>
  <c r="Q5" i="3" l="1"/>
  <c r="Q6" i="3" l="1"/>
  <c r="Q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J8" authorId="0" shapeId="0" xr:uid="{1D2BC03C-953A-4E20-9E50-8F622685F7BC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J9" authorId="0" shapeId="0" xr:uid="{C781E22E-771D-4383-AB23-72E6D315904F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<sst xmlns="http://schemas.openxmlformats.org/spreadsheetml/2006/main" count="50" uniqueCount="41">
  <si>
    <t>Date</t>
  </si>
  <si>
    <t>Adj Close</t>
  </si>
  <si>
    <t xml:space="preserve">Naive Trend </t>
  </si>
  <si>
    <t>Erorr 1</t>
  </si>
  <si>
    <t>Sq Erorr 1</t>
  </si>
  <si>
    <t>Abs Erorr 1</t>
  </si>
  <si>
    <t>Abs Pct Error 1</t>
  </si>
  <si>
    <t>3-MA</t>
  </si>
  <si>
    <t>Erorr 2</t>
  </si>
  <si>
    <t>Sq Erorr 2</t>
  </si>
  <si>
    <t>Abs Erorr 2</t>
  </si>
  <si>
    <t>Abs Pct Erorr 2</t>
  </si>
  <si>
    <t>6-MA</t>
  </si>
  <si>
    <t>Erorr 3</t>
  </si>
  <si>
    <t>Sq Erorr 3</t>
  </si>
  <si>
    <t>Abs Erorr 3</t>
  </si>
  <si>
    <t>Abs Pct Erorr 3</t>
  </si>
  <si>
    <t>Error measures</t>
  </si>
  <si>
    <t>Mean error (ME)</t>
  </si>
  <si>
    <t>Mean absolute error (MAE)</t>
  </si>
  <si>
    <t>Root mean square error (RMSE)</t>
  </si>
  <si>
    <t>Mean absolute pct error (MAPE)</t>
  </si>
  <si>
    <t>Sq Error</t>
  </si>
  <si>
    <t>Abs Pct Error</t>
  </si>
  <si>
    <t>Least bias</t>
  </si>
  <si>
    <t>Smallest MAE</t>
  </si>
  <si>
    <t>Smallest RMSE</t>
  </si>
  <si>
    <t>Smallest MAPE</t>
  </si>
  <si>
    <t>For level (alpha)</t>
  </si>
  <si>
    <t>Initialization value(s)</t>
  </si>
  <si>
    <t>Initial level</t>
  </si>
  <si>
    <t xml:space="preserve">Best error measures with respect to smoothing </t>
  </si>
  <si>
    <t>Alpha</t>
  </si>
  <si>
    <t>Forecast</t>
  </si>
  <si>
    <t>Error</t>
  </si>
  <si>
    <t>Abs Error</t>
  </si>
  <si>
    <r>
      <t>Mean error (</t>
    </r>
    <r>
      <rPr>
        <b/>
        <sz val="11"/>
        <rFont val="Times New Roman"/>
        <family val="1"/>
      </rPr>
      <t>ME</t>
    </r>
    <r>
      <rPr>
        <sz val="11"/>
        <rFont val="Times New Roman"/>
        <family val="1"/>
      </rPr>
      <t>)</t>
    </r>
  </si>
  <si>
    <r>
      <t>Mean absolute error (</t>
    </r>
    <r>
      <rPr>
        <b/>
        <sz val="11"/>
        <rFont val="Times New Roman"/>
        <family val="1"/>
      </rPr>
      <t>MAE</t>
    </r>
    <r>
      <rPr>
        <sz val="11"/>
        <rFont val="Times New Roman"/>
        <family val="1"/>
      </rPr>
      <t>)</t>
    </r>
  </si>
  <si>
    <r>
      <t>Root mean square error (</t>
    </r>
    <r>
      <rPr>
        <b/>
        <sz val="11"/>
        <rFont val="Times New Roman"/>
        <family val="1"/>
      </rPr>
      <t>RMSE</t>
    </r>
    <r>
      <rPr>
        <sz val="11"/>
        <rFont val="Times New Roman"/>
        <family val="1"/>
      </rPr>
      <t>)</t>
    </r>
  </si>
  <si>
    <r>
      <t>Mean absolute pct error (</t>
    </r>
    <r>
      <rPr>
        <b/>
        <sz val="11"/>
        <rFont val="Times New Roman"/>
        <family val="1"/>
      </rPr>
      <t>MAPE</t>
    </r>
    <r>
      <rPr>
        <sz val="11"/>
        <rFont val="Times New Roman"/>
        <family val="1"/>
      </rPr>
      <t>)</t>
    </r>
  </si>
  <si>
    <t>Hằng số làm trơn (smoothing constant(s))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</si>
</sst>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0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9"/>
      <name val="Aptos Narrow"/>
      <family val="2"/>
      <scheme val="minor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44" fontId="3" fillId="0" borderId="0" xfId="0" applyNumberFormat="1" applyFont="1"/>
    <xf numFmtId="22" fontId="3" fillId="2" borderId="5" xfId="0" applyNumberFormat="1" applyFont="1" applyFill="1" applyBorder="1"/>
    <xf numFmtId="0" fontId="3" fillId="0" borderId="2" xfId="0" applyFont="1" applyBorder="1"/>
    <xf numFmtId="2" fontId="8" fillId="3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43" fontId="3" fillId="0" borderId="2" xfId="1" applyFont="1" applyBorder="1" applyAlignment="1">
      <alignment horizontal="center"/>
    </xf>
    <xf numFmtId="22" fontId="3" fillId="0" borderId="2" xfId="0" applyNumberFormat="1" applyFont="1" applyBorder="1"/>
    <xf numFmtId="43" fontId="3" fillId="4" borderId="2" xfId="0" applyNumberFormat="1" applyFont="1" applyFill="1" applyBorder="1" applyAlignment="1">
      <alignment horizontal="center"/>
    </xf>
    <xf numFmtId="10" fontId="3" fillId="4" borderId="4" xfId="3" applyNumberFormat="1" applyFont="1" applyFill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43" fontId="3" fillId="6" borderId="2" xfId="1" applyFont="1" applyFill="1" applyBorder="1"/>
    <xf numFmtId="43" fontId="3" fillId="3" borderId="2" xfId="1" applyFont="1" applyFill="1" applyBorder="1"/>
    <xf numFmtId="164" fontId="6" fillId="3" borderId="2" xfId="0" applyNumberFormat="1" applyFont="1" applyFill="1" applyBorder="1" applyAlignment="1">
      <alignment horizontal="center"/>
    </xf>
    <xf numFmtId="43" fontId="3" fillId="3" borderId="2" xfId="1" applyFont="1" applyFill="1" applyBorder="1" applyAlignment="1"/>
    <xf numFmtId="2" fontId="8" fillId="0" borderId="2" xfId="0" applyNumberFormat="1" applyFont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22" fontId="3" fillId="0" borderId="3" xfId="0" applyNumberFormat="1" applyFont="1" applyBorder="1"/>
    <xf numFmtId="0" fontId="4" fillId="5" borderId="2" xfId="0" applyFont="1" applyFill="1" applyBorder="1" applyAlignment="1">
      <alignment horizontal="center"/>
    </xf>
    <xf numFmtId="0" fontId="4" fillId="5" borderId="2" xfId="1" applyNumberFormat="1" applyFont="1" applyFill="1" applyBorder="1" applyAlignment="1">
      <alignment horizontal="center"/>
    </xf>
    <xf numFmtId="9" fontId="4" fillId="5" borderId="2" xfId="3" applyFont="1" applyFill="1" applyBorder="1" applyAlignment="1">
      <alignment horizontal="center"/>
    </xf>
    <xf numFmtId="9" fontId="4" fillId="5" borderId="4" xfId="3" applyFont="1" applyFill="1" applyBorder="1" applyAlignment="1">
      <alignment horizontal="center"/>
    </xf>
    <xf numFmtId="44" fontId="3" fillId="0" borderId="2" xfId="2" applyFont="1" applyBorder="1"/>
    <xf numFmtId="0" fontId="3" fillId="0" borderId="2" xfId="1" applyNumberFormat="1" applyFont="1" applyBorder="1" applyAlignment="1">
      <alignment horizontal="center"/>
    </xf>
    <xf numFmtId="9" fontId="3" fillId="0" borderId="2" xfId="3" applyFont="1" applyBorder="1" applyAlignment="1">
      <alignment horizontal="center"/>
    </xf>
    <xf numFmtId="0" fontId="3" fillId="0" borderId="2" xfId="2" applyNumberFormat="1" applyFont="1" applyBorder="1"/>
    <xf numFmtId="43" fontId="3" fillId="0" borderId="2" xfId="1" applyFont="1" applyBorder="1"/>
    <xf numFmtId="0" fontId="3" fillId="0" borderId="2" xfId="1" applyNumberFormat="1" applyFont="1" applyBorder="1"/>
    <xf numFmtId="43" fontId="3" fillId="0" borderId="4" xfId="1" applyFont="1" applyBorder="1"/>
    <xf numFmtId="0" fontId="3" fillId="5" borderId="2" xfId="0" applyFont="1" applyFill="1" applyBorder="1"/>
    <xf numFmtId="44" fontId="3" fillId="5" borderId="2" xfId="2" applyFont="1" applyFill="1" applyBorder="1"/>
    <xf numFmtId="0" fontId="3" fillId="5" borderId="2" xfId="1" applyNumberFormat="1" applyFont="1" applyFill="1" applyBorder="1" applyAlignment="1">
      <alignment horizontal="center"/>
    </xf>
    <xf numFmtId="9" fontId="3" fillId="5" borderId="2" xfId="3" applyFont="1" applyFill="1" applyBorder="1" applyAlignment="1">
      <alignment horizontal="center"/>
    </xf>
    <xf numFmtId="43" fontId="3" fillId="5" borderId="4" xfId="1" applyFont="1" applyFill="1" applyBorder="1"/>
    <xf numFmtId="0" fontId="3" fillId="5" borderId="2" xfId="2" applyNumberFormat="1" applyFont="1" applyFill="1" applyBorder="1"/>
    <xf numFmtId="43" fontId="3" fillId="5" borderId="2" xfId="1" applyFont="1" applyFill="1" applyBorder="1"/>
    <xf numFmtId="22" fontId="3" fillId="0" borderId="8" xfId="0" applyNumberFormat="1" applyFont="1" applyBorder="1"/>
    <xf numFmtId="0" fontId="3" fillId="5" borderId="11" xfId="0" applyFont="1" applyFill="1" applyBorder="1"/>
    <xf numFmtId="44" fontId="3" fillId="5" borderId="11" xfId="2" applyFont="1" applyFill="1" applyBorder="1"/>
    <xf numFmtId="0" fontId="3" fillId="5" borderId="11" xfId="1" applyNumberFormat="1" applyFont="1" applyFill="1" applyBorder="1" applyAlignment="1">
      <alignment horizontal="center"/>
    </xf>
    <xf numFmtId="9" fontId="3" fillId="5" borderId="11" xfId="3" applyFont="1" applyFill="1" applyBorder="1" applyAlignment="1">
      <alignment horizontal="center"/>
    </xf>
    <xf numFmtId="0" fontId="3" fillId="5" borderId="11" xfId="2" applyNumberFormat="1" applyFont="1" applyFill="1" applyBorder="1"/>
    <xf numFmtId="43" fontId="3" fillId="5" borderId="11" xfId="1" applyFont="1" applyFill="1" applyBorder="1"/>
    <xf numFmtId="44" fontId="3" fillId="0" borderId="11" xfId="2" applyFont="1" applyBorder="1"/>
    <xf numFmtId="0" fontId="3" fillId="0" borderId="11" xfId="1" applyNumberFormat="1" applyFont="1" applyBorder="1"/>
    <xf numFmtId="43" fontId="3" fillId="0" borderId="11" xfId="1" applyFont="1" applyBorder="1"/>
    <xf numFmtId="43" fontId="3" fillId="5" borderId="7" xfId="1" applyFont="1" applyFill="1" applyBorder="1"/>
    <xf numFmtId="43" fontId="6" fillId="3" borderId="2" xfId="1" applyFont="1" applyFill="1" applyBorder="1" applyAlignment="1" applyProtection="1">
      <alignment horizontal="left"/>
    </xf>
    <xf numFmtId="43" fontId="5" fillId="6" borderId="4" xfId="1" applyFont="1" applyFill="1" applyBorder="1" applyAlignment="1" applyProtection="1">
      <alignment horizontal="center"/>
    </xf>
    <xf numFmtId="43" fontId="5" fillId="6" borderId="6" xfId="1" applyFont="1" applyFill="1" applyBorder="1" applyAlignment="1" applyProtection="1">
      <alignment horizontal="center"/>
    </xf>
    <xf numFmtId="43" fontId="5" fillId="6" borderId="3" xfId="1" applyFont="1" applyFill="1" applyBorder="1" applyAlignment="1" applyProtection="1">
      <alignment horizontal="center"/>
    </xf>
    <xf numFmtId="43" fontId="6" fillId="3" borderId="4" xfId="1" applyFont="1" applyFill="1" applyBorder="1" applyAlignment="1" applyProtection="1">
      <alignment horizontal="left"/>
    </xf>
    <xf numFmtId="43" fontId="6" fillId="3" borderId="6" xfId="1" applyFont="1" applyFill="1" applyBorder="1" applyAlignment="1" applyProtection="1">
      <alignment horizontal="left"/>
    </xf>
    <xf numFmtId="43" fontId="6" fillId="3" borderId="3" xfId="1" applyFont="1" applyFill="1" applyBorder="1" applyAlignment="1" applyProtection="1">
      <alignment horizontal="left"/>
    </xf>
    <xf numFmtId="0" fontId="6" fillId="3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3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5" formatCode="_(* #,##0.00_);_(* \(#,##0.00\);_(* &quot;-&quot;??_);_(@_)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Mô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hình dự đoán Moving Average của NVDA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884310846659697E-2"/>
          <c:y val="0.113943166862845"/>
          <c:w val="0.94371826547691817"/>
          <c:h val="0.62232099261664131"/>
        </c:manualLayout>
      </c:layout>
      <c:lineChart>
        <c:grouping val="standard"/>
        <c:varyColors val="0"/>
        <c:ser>
          <c:idx val="0"/>
          <c:order val="0"/>
          <c:tx>
            <c:strRef>
              <c:f>'3a. Moving Average'!$C$2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4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Average'!$C$3:$C$1260</c15:sqref>
                  </c15:fullRef>
                </c:ext>
              </c:extLst>
              <c:f>'3a. Moving Average'!$C$4:$C$1260</c:f>
              <c:numCache>
                <c:formatCode>General</c:formatCode>
                <c:ptCount val="1257"/>
                <c:pt idx="0">
                  <c:v>5.08</c:v>
                </c:pt>
                <c:pt idx="1">
                  <c:v>5.2812999999999999</c:v>
                </c:pt>
                <c:pt idx="2">
                  <c:v>5.1745999999999999</c:v>
                </c:pt>
                <c:pt idx="3">
                  <c:v>5.2538999999999998</c:v>
                </c:pt>
                <c:pt idx="4">
                  <c:v>5.2290999999999999</c:v>
                </c:pt>
                <c:pt idx="5">
                  <c:v>5.2466999999999997</c:v>
                </c:pt>
                <c:pt idx="6">
                  <c:v>5.5034999999999998</c:v>
                </c:pt>
                <c:pt idx="7">
                  <c:v>5.3986999999999998</c:v>
                </c:pt>
                <c:pt idx="8">
                  <c:v>5.4336000000000002</c:v>
                </c:pt>
                <c:pt idx="9">
                  <c:v>5.3963000000000001</c:v>
                </c:pt>
                <c:pt idx="10">
                  <c:v>5.2098000000000004</c:v>
                </c:pt>
                <c:pt idx="11">
                  <c:v>5.1702000000000004</c:v>
                </c:pt>
                <c:pt idx="12">
                  <c:v>5.2140000000000004</c:v>
                </c:pt>
                <c:pt idx="13">
                  <c:v>5.1970999999999998</c:v>
                </c:pt>
                <c:pt idx="14">
                  <c:v>5.2824999999999998</c:v>
                </c:pt>
                <c:pt idx="15">
                  <c:v>5.2824999999999998</c:v>
                </c:pt>
                <c:pt idx="16">
                  <c:v>5.3274999999999997</c:v>
                </c:pt>
                <c:pt idx="17">
                  <c:v>5.4112</c:v>
                </c:pt>
                <c:pt idx="18">
                  <c:v>5.5787000000000004</c:v>
                </c:pt>
                <c:pt idx="19">
                  <c:v>5.5768000000000004</c:v>
                </c:pt>
                <c:pt idx="20">
                  <c:v>5.6055999999999999</c:v>
                </c:pt>
                <c:pt idx="21">
                  <c:v>5.6837999999999997</c:v>
                </c:pt>
                <c:pt idx="22">
                  <c:v>5.7141999999999999</c:v>
                </c:pt>
                <c:pt idx="23">
                  <c:v>5.8623000000000003</c:v>
                </c:pt>
                <c:pt idx="24">
                  <c:v>5.9596999999999998</c:v>
                </c:pt>
                <c:pt idx="25">
                  <c:v>5.9459999999999997</c:v>
                </c:pt>
                <c:pt idx="26">
                  <c:v>5.9409999999999998</c:v>
                </c:pt>
                <c:pt idx="27">
                  <c:v>5.9551999999999996</c:v>
                </c:pt>
                <c:pt idx="28">
                  <c:v>5.8974000000000002</c:v>
                </c:pt>
                <c:pt idx="29">
                  <c:v>5.7842000000000002</c:v>
                </c:pt>
                <c:pt idx="30">
                  <c:v>5.8582999999999998</c:v>
                </c:pt>
                <c:pt idx="31">
                  <c:v>5.9730999999999996</c:v>
                </c:pt>
                <c:pt idx="32">
                  <c:v>5.8775000000000004</c:v>
                </c:pt>
                <c:pt idx="33">
                  <c:v>5.9021999999999997</c:v>
                </c:pt>
                <c:pt idx="34">
                  <c:v>5.9736000000000002</c:v>
                </c:pt>
                <c:pt idx="35">
                  <c:v>5.9847999999999999</c:v>
                </c:pt>
                <c:pt idx="36">
                  <c:v>6.0506000000000002</c:v>
                </c:pt>
                <c:pt idx="37">
                  <c:v>6.0829000000000004</c:v>
                </c:pt>
                <c:pt idx="38">
                  <c:v>6.2736000000000001</c:v>
                </c:pt>
                <c:pt idx="39">
                  <c:v>6.1566000000000001</c:v>
                </c:pt>
                <c:pt idx="40">
                  <c:v>6.1139999999999999</c:v>
                </c:pt>
                <c:pt idx="41">
                  <c:v>6.1977000000000002</c:v>
                </c:pt>
                <c:pt idx="42">
                  <c:v>6.2064000000000004</c:v>
                </c:pt>
                <c:pt idx="43">
                  <c:v>6.173</c:v>
                </c:pt>
                <c:pt idx="44">
                  <c:v>6.2271000000000001</c:v>
                </c:pt>
                <c:pt idx="45">
                  <c:v>6.2954999999999997</c:v>
                </c:pt>
                <c:pt idx="46">
                  <c:v>6.2363</c:v>
                </c:pt>
                <c:pt idx="47">
                  <c:v>5.9802999999999997</c:v>
                </c:pt>
                <c:pt idx="48">
                  <c:v>6.1738</c:v>
                </c:pt>
                <c:pt idx="49">
                  <c:v>6.1132999999999997</c:v>
                </c:pt>
                <c:pt idx="50">
                  <c:v>6.12</c:v>
                </c:pt>
                <c:pt idx="51">
                  <c:v>5.8864999999999998</c:v>
                </c:pt>
                <c:pt idx="52">
                  <c:v>5.9836</c:v>
                </c:pt>
                <c:pt idx="53">
                  <c:v>6.1528999999999998</c:v>
                </c:pt>
                <c:pt idx="54">
                  <c:v>6.2432999999999996</c:v>
                </c:pt>
                <c:pt idx="55">
                  <c:v>6.3300999999999998</c:v>
                </c:pt>
                <c:pt idx="56">
                  <c:v>6.2638999999999996</c:v>
                </c:pt>
                <c:pt idx="57">
                  <c:v>6.5472999999999999</c:v>
                </c:pt>
                <c:pt idx="58">
                  <c:v>6.6696999999999997</c:v>
                </c:pt>
                <c:pt idx="59">
                  <c:v>6.7854999999999999</c:v>
                </c:pt>
                <c:pt idx="60">
                  <c:v>6.7416999999999998</c:v>
                </c:pt>
                <c:pt idx="61">
                  <c:v>7.2149999999999999</c:v>
                </c:pt>
                <c:pt idx="62">
                  <c:v>7.3837999999999999</c:v>
                </c:pt>
                <c:pt idx="63">
                  <c:v>7.8352000000000004</c:v>
                </c:pt>
                <c:pt idx="64">
                  <c:v>7.6858000000000004</c:v>
                </c:pt>
                <c:pt idx="65">
                  <c:v>7.3216000000000001</c:v>
                </c:pt>
                <c:pt idx="66">
                  <c:v>6.8038999999999996</c:v>
                </c:pt>
                <c:pt idx="67">
                  <c:v>6.5243000000000002</c:v>
                </c:pt>
                <c:pt idx="68">
                  <c:v>6.6638000000000002</c:v>
                </c:pt>
                <c:pt idx="69">
                  <c:v>6.2927999999999997</c:v>
                </c:pt>
                <c:pt idx="70">
                  <c:v>6.7279999999999998</c:v>
                </c:pt>
                <c:pt idx="71">
                  <c:v>6.8864999999999998</c:v>
                </c:pt>
                <c:pt idx="72">
                  <c:v>6.6238999999999999</c:v>
                </c:pt>
                <c:pt idx="73">
                  <c:v>7.0877999999999997</c:v>
                </c:pt>
                <c:pt idx="74">
                  <c:v>6.8083</c:v>
                </c:pt>
                <c:pt idx="75">
                  <c:v>6.6276999999999999</c:v>
                </c:pt>
                <c:pt idx="76">
                  <c:v>6.1144999999999996</c:v>
                </c:pt>
                <c:pt idx="77">
                  <c:v>6.5041000000000002</c:v>
                </c:pt>
                <c:pt idx="78">
                  <c:v>6.1401000000000003</c:v>
                </c:pt>
                <c:pt idx="79">
                  <c:v>5.3887999999999998</c:v>
                </c:pt>
                <c:pt idx="80">
                  <c:v>5.9999000000000002</c:v>
                </c:pt>
                <c:pt idx="81">
                  <c:v>4.8928000000000003</c:v>
                </c:pt>
                <c:pt idx="82">
                  <c:v>5.4127000000000001</c:v>
                </c:pt>
                <c:pt idx="83">
                  <c:v>5.0526999999999997</c:v>
                </c:pt>
                <c:pt idx="84">
                  <c:v>5.3056000000000001</c:v>
                </c:pt>
                <c:pt idx="85">
                  <c:v>5.1257000000000001</c:v>
                </c:pt>
                <c:pt idx="86">
                  <c:v>5.2986000000000004</c:v>
                </c:pt>
                <c:pt idx="87">
                  <c:v>6.2076000000000002</c:v>
                </c:pt>
                <c:pt idx="88">
                  <c:v>6.1189</c:v>
                </c:pt>
                <c:pt idx="89">
                  <c:v>6.4084000000000003</c:v>
                </c:pt>
                <c:pt idx="90">
                  <c:v>6.2961</c:v>
                </c:pt>
                <c:pt idx="91">
                  <c:v>6.6163999999999996</c:v>
                </c:pt>
                <c:pt idx="92">
                  <c:v>6.5669000000000004</c:v>
                </c:pt>
                <c:pt idx="93">
                  <c:v>6.0553999999999997</c:v>
                </c:pt>
                <c:pt idx="94">
                  <c:v>6.3643000000000001</c:v>
                </c:pt>
                <c:pt idx="95">
                  <c:v>6.0762999999999998</c:v>
                </c:pt>
                <c:pt idx="96">
                  <c:v>6.6863999999999999</c:v>
                </c:pt>
                <c:pt idx="97">
                  <c:v>6.4530000000000003</c:v>
                </c:pt>
                <c:pt idx="98">
                  <c:v>6.6502999999999997</c:v>
                </c:pt>
                <c:pt idx="99">
                  <c:v>6.5507</c:v>
                </c:pt>
                <c:pt idx="100">
                  <c:v>6.7225999999999999</c:v>
                </c:pt>
                <c:pt idx="101">
                  <c:v>7.0738000000000003</c:v>
                </c:pt>
                <c:pt idx="102">
                  <c:v>6.9964000000000004</c:v>
                </c:pt>
                <c:pt idx="103">
                  <c:v>7.3415999999999997</c:v>
                </c:pt>
                <c:pt idx="104">
                  <c:v>7.2823000000000002</c:v>
                </c:pt>
                <c:pt idx="105">
                  <c:v>7.1510999999999996</c:v>
                </c:pt>
                <c:pt idx="106">
                  <c:v>6.7141000000000002</c:v>
                </c:pt>
                <c:pt idx="107">
                  <c:v>7.1285999999999996</c:v>
                </c:pt>
                <c:pt idx="108">
                  <c:v>7.0753000000000004</c:v>
                </c:pt>
                <c:pt idx="109">
                  <c:v>7.2142999999999997</c:v>
                </c:pt>
                <c:pt idx="110">
                  <c:v>7.4009</c:v>
                </c:pt>
                <c:pt idx="111">
                  <c:v>7.2584</c:v>
                </c:pt>
                <c:pt idx="112">
                  <c:v>7.4352999999999998</c:v>
                </c:pt>
                <c:pt idx="113">
                  <c:v>7.2813999999999997</c:v>
                </c:pt>
                <c:pt idx="114">
                  <c:v>7.0446999999999997</c:v>
                </c:pt>
                <c:pt idx="115">
                  <c:v>7.2567000000000004</c:v>
                </c:pt>
                <c:pt idx="116">
                  <c:v>7.3177000000000003</c:v>
                </c:pt>
                <c:pt idx="117">
                  <c:v>7.4185999999999996</c:v>
                </c:pt>
                <c:pt idx="118">
                  <c:v>7.5949999999999998</c:v>
                </c:pt>
                <c:pt idx="119">
                  <c:v>7.7850999999999999</c:v>
                </c:pt>
                <c:pt idx="120">
                  <c:v>8.0372000000000003</c:v>
                </c:pt>
                <c:pt idx="121">
                  <c:v>7.7751000000000001</c:v>
                </c:pt>
                <c:pt idx="122">
                  <c:v>7.7526999999999999</c:v>
                </c:pt>
                <c:pt idx="123">
                  <c:v>8.0023</c:v>
                </c:pt>
                <c:pt idx="124">
                  <c:v>8.4609000000000005</c:v>
                </c:pt>
                <c:pt idx="125">
                  <c:v>8.7195</c:v>
                </c:pt>
                <c:pt idx="126">
                  <c:v>8.7745999999999995</c:v>
                </c:pt>
                <c:pt idx="127">
                  <c:v>8.9384999999999994</c:v>
                </c:pt>
                <c:pt idx="128">
                  <c:v>8.7444000000000006</c:v>
                </c:pt>
                <c:pt idx="129">
                  <c:v>8.9946000000000002</c:v>
                </c:pt>
                <c:pt idx="130">
                  <c:v>8.6870999999999992</c:v>
                </c:pt>
                <c:pt idx="131">
                  <c:v>8.4953000000000003</c:v>
                </c:pt>
                <c:pt idx="132">
                  <c:v>8.4572000000000003</c:v>
                </c:pt>
                <c:pt idx="133">
                  <c:v>8.8443000000000005</c:v>
                </c:pt>
                <c:pt idx="134">
                  <c:v>8.7752999999999997</c:v>
                </c:pt>
                <c:pt idx="135">
                  <c:v>8.7942999999999998</c:v>
                </c:pt>
                <c:pt idx="136">
                  <c:v>8.7386999999999997</c:v>
                </c:pt>
                <c:pt idx="137">
                  <c:v>8.7396999999999991</c:v>
                </c:pt>
                <c:pt idx="138">
                  <c:v>8.8926999999999996</c:v>
                </c:pt>
                <c:pt idx="139">
                  <c:v>8.7781000000000002</c:v>
                </c:pt>
                <c:pt idx="140">
                  <c:v>9.0183999999999997</c:v>
                </c:pt>
                <c:pt idx="141">
                  <c:v>9.3381000000000007</c:v>
                </c:pt>
                <c:pt idx="142">
                  <c:v>8.7693999999999992</c:v>
                </c:pt>
                <c:pt idx="143">
                  <c:v>8.9052000000000007</c:v>
                </c:pt>
                <c:pt idx="144">
                  <c:v>9.1456999999999997</c:v>
                </c:pt>
                <c:pt idx="145">
                  <c:v>9.0408000000000008</c:v>
                </c:pt>
                <c:pt idx="146">
                  <c:v>9.2078000000000007</c:v>
                </c:pt>
                <c:pt idx="147">
                  <c:v>9.1898</c:v>
                </c:pt>
                <c:pt idx="148">
                  <c:v>9.2330000000000005</c:v>
                </c:pt>
                <c:pt idx="149">
                  <c:v>9.4976000000000003</c:v>
                </c:pt>
                <c:pt idx="150">
                  <c:v>9.4210999999999991</c:v>
                </c:pt>
                <c:pt idx="151">
                  <c:v>9.2073</c:v>
                </c:pt>
                <c:pt idx="152">
                  <c:v>9.4610000000000003</c:v>
                </c:pt>
                <c:pt idx="153">
                  <c:v>9.1270000000000007</c:v>
                </c:pt>
                <c:pt idx="154">
                  <c:v>9.1719000000000008</c:v>
                </c:pt>
                <c:pt idx="155">
                  <c:v>9.4687000000000001</c:v>
                </c:pt>
                <c:pt idx="156">
                  <c:v>9.5008999999999997</c:v>
                </c:pt>
                <c:pt idx="157">
                  <c:v>9.5829000000000004</c:v>
                </c:pt>
                <c:pt idx="158">
                  <c:v>9.8092000000000006</c:v>
                </c:pt>
                <c:pt idx="159">
                  <c:v>9.8415999999999997</c:v>
                </c:pt>
                <c:pt idx="160">
                  <c:v>10.184799999999999</c:v>
                </c:pt>
                <c:pt idx="161">
                  <c:v>10.476900000000001</c:v>
                </c:pt>
                <c:pt idx="162">
                  <c:v>10.4472</c:v>
                </c:pt>
                <c:pt idx="163">
                  <c:v>10.0215</c:v>
                </c:pt>
                <c:pt idx="164">
                  <c:v>10.3453</c:v>
                </c:pt>
                <c:pt idx="165">
                  <c:v>10.196</c:v>
                </c:pt>
                <c:pt idx="166">
                  <c:v>10.1038</c:v>
                </c:pt>
                <c:pt idx="167">
                  <c:v>10.170299999999999</c:v>
                </c:pt>
                <c:pt idx="168">
                  <c:v>10.4786</c:v>
                </c:pt>
                <c:pt idx="169">
                  <c:v>10.296900000000001</c:v>
                </c:pt>
                <c:pt idx="170">
                  <c:v>10.4069</c:v>
                </c:pt>
                <c:pt idx="171">
                  <c:v>10.098800000000001</c:v>
                </c:pt>
                <c:pt idx="172">
                  <c:v>10.1633</c:v>
                </c:pt>
                <c:pt idx="173">
                  <c:v>10.389699999999999</c:v>
                </c:pt>
                <c:pt idx="174">
                  <c:v>10.1843</c:v>
                </c:pt>
                <c:pt idx="175">
                  <c:v>10.4335</c:v>
                </c:pt>
                <c:pt idx="176">
                  <c:v>10.5816</c:v>
                </c:pt>
                <c:pt idx="177">
                  <c:v>10.5823</c:v>
                </c:pt>
                <c:pt idx="178">
                  <c:v>10.976599999999999</c:v>
                </c:pt>
                <c:pt idx="179">
                  <c:v>11.1934</c:v>
                </c:pt>
                <c:pt idx="180">
                  <c:v>11.2523</c:v>
                </c:pt>
                <c:pt idx="181">
                  <c:v>11.3009</c:v>
                </c:pt>
                <c:pt idx="182">
                  <c:v>11.1653</c:v>
                </c:pt>
                <c:pt idx="183">
                  <c:v>11.1309</c:v>
                </c:pt>
                <c:pt idx="184">
                  <c:v>10.816800000000001</c:v>
                </c:pt>
                <c:pt idx="185">
                  <c:v>11.4053</c:v>
                </c:pt>
                <c:pt idx="186">
                  <c:v>11.407999999999999</c:v>
                </c:pt>
                <c:pt idx="187">
                  <c:v>11.528700000000001</c:v>
                </c:pt>
                <c:pt idx="188">
                  <c:v>12.299300000000001</c:v>
                </c:pt>
                <c:pt idx="189">
                  <c:v>12.2233</c:v>
                </c:pt>
                <c:pt idx="190">
                  <c:v>12.1014</c:v>
                </c:pt>
                <c:pt idx="191">
                  <c:v>12.103899999999999</c:v>
                </c:pt>
                <c:pt idx="192">
                  <c:v>12.6447</c:v>
                </c:pt>
                <c:pt idx="193">
                  <c:v>12.6814</c:v>
                </c:pt>
                <c:pt idx="194">
                  <c:v>12.711</c:v>
                </c:pt>
                <c:pt idx="195">
                  <c:v>12.734</c:v>
                </c:pt>
                <c:pt idx="196">
                  <c:v>12.589700000000001</c:v>
                </c:pt>
                <c:pt idx="197">
                  <c:v>13.1076</c:v>
                </c:pt>
                <c:pt idx="198">
                  <c:v>13.333600000000001</c:v>
                </c:pt>
                <c:pt idx="199">
                  <c:v>13.7829</c:v>
                </c:pt>
                <c:pt idx="200">
                  <c:v>14.306900000000001</c:v>
                </c:pt>
                <c:pt idx="201">
                  <c:v>12.9796</c:v>
                </c:pt>
                <c:pt idx="202">
                  <c:v>12.5877</c:v>
                </c:pt>
                <c:pt idx="203">
                  <c:v>11.8802</c:v>
                </c:pt>
                <c:pt idx="204">
                  <c:v>12.6799</c:v>
                </c:pt>
                <c:pt idx="205">
                  <c:v>12.277799999999999</c:v>
                </c:pt>
                <c:pt idx="206">
                  <c:v>12.131</c:v>
                </c:pt>
                <c:pt idx="207">
                  <c:v>12.8368</c:v>
                </c:pt>
                <c:pt idx="208">
                  <c:v>12.9552</c:v>
                </c:pt>
                <c:pt idx="209">
                  <c:v>12.48</c:v>
                </c:pt>
                <c:pt idx="210">
                  <c:v>12.4291</c:v>
                </c:pt>
                <c:pt idx="211">
                  <c:v>12.1556</c:v>
                </c:pt>
                <c:pt idx="212">
                  <c:v>12.482699999999999</c:v>
                </c:pt>
                <c:pt idx="213">
                  <c:v>12.6029</c:v>
                </c:pt>
                <c:pt idx="214">
                  <c:v>12.090299999999999</c:v>
                </c:pt>
                <c:pt idx="215">
                  <c:v>12.314</c:v>
                </c:pt>
                <c:pt idx="216">
                  <c:v>12.838200000000001</c:v>
                </c:pt>
                <c:pt idx="217">
                  <c:v>12.9991</c:v>
                </c:pt>
                <c:pt idx="218">
                  <c:v>13.189299999999999</c:v>
                </c:pt>
                <c:pt idx="219">
                  <c:v>13.4932</c:v>
                </c:pt>
                <c:pt idx="220">
                  <c:v>13.577</c:v>
                </c:pt>
                <c:pt idx="221">
                  <c:v>13.026199999999999</c:v>
                </c:pt>
                <c:pt idx="222">
                  <c:v>13.604900000000001</c:v>
                </c:pt>
                <c:pt idx="223">
                  <c:v>13.698600000000001</c:v>
                </c:pt>
                <c:pt idx="224">
                  <c:v>13.9255</c:v>
                </c:pt>
                <c:pt idx="225">
                  <c:v>13.800599999999999</c:v>
                </c:pt>
                <c:pt idx="226">
                  <c:v>13.7248</c:v>
                </c:pt>
                <c:pt idx="227">
                  <c:v>14.1868</c:v>
                </c:pt>
                <c:pt idx="228">
                  <c:v>14.209</c:v>
                </c:pt>
                <c:pt idx="229">
                  <c:v>14.0564</c:v>
                </c:pt>
                <c:pt idx="230">
                  <c:v>13.9315</c:v>
                </c:pt>
                <c:pt idx="231">
                  <c:v>13.773400000000001</c:v>
                </c:pt>
                <c:pt idx="232">
                  <c:v>13.4605</c:v>
                </c:pt>
                <c:pt idx="233">
                  <c:v>13.607900000000001</c:v>
                </c:pt>
                <c:pt idx="234">
                  <c:v>13.487500000000001</c:v>
                </c:pt>
                <c:pt idx="235">
                  <c:v>13.324199999999999</c:v>
                </c:pt>
                <c:pt idx="236">
                  <c:v>13.5528</c:v>
                </c:pt>
                <c:pt idx="237">
                  <c:v>13.105</c:v>
                </c:pt>
                <c:pt idx="238">
                  <c:v>13.3598</c:v>
                </c:pt>
                <c:pt idx="239">
                  <c:v>12.5922</c:v>
                </c:pt>
                <c:pt idx="240">
                  <c:v>12.988099999999999</c:v>
                </c:pt>
                <c:pt idx="241">
                  <c:v>12.4994</c:v>
                </c:pt>
                <c:pt idx="242">
                  <c:v>12.546099999999999</c:v>
                </c:pt>
                <c:pt idx="243">
                  <c:v>12.983599999999999</c:v>
                </c:pt>
                <c:pt idx="244">
                  <c:v>13.7562</c:v>
                </c:pt>
                <c:pt idx="245">
                  <c:v>14.121</c:v>
                </c:pt>
                <c:pt idx="246">
                  <c:v>14.521800000000001</c:v>
                </c:pt>
                <c:pt idx="247">
                  <c:v>13.5932</c:v>
                </c:pt>
                <c:pt idx="248">
                  <c:v>12.7348</c:v>
                </c:pt>
                <c:pt idx="249">
                  <c:v>13.381</c:v>
                </c:pt>
                <c:pt idx="250">
                  <c:v>13.419600000000001</c:v>
                </c:pt>
                <c:pt idx="251">
                  <c:v>13.260300000000001</c:v>
                </c:pt>
                <c:pt idx="252">
                  <c:v>13.478</c:v>
                </c:pt>
                <c:pt idx="253">
                  <c:v>13.385199999999999</c:v>
                </c:pt>
                <c:pt idx="254">
                  <c:v>13.3917</c:v>
                </c:pt>
                <c:pt idx="255">
                  <c:v>13.4032</c:v>
                </c:pt>
                <c:pt idx="256">
                  <c:v>13.0517</c:v>
                </c:pt>
                <c:pt idx="257">
                  <c:v>13.1038</c:v>
                </c:pt>
                <c:pt idx="258">
                  <c:v>12.922000000000001</c:v>
                </c:pt>
                <c:pt idx="259">
                  <c:v>13.1983</c:v>
                </c:pt>
                <c:pt idx="260">
                  <c:v>13.2247</c:v>
                </c:pt>
                <c:pt idx="261">
                  <c:v>13.3645</c:v>
                </c:pt>
                <c:pt idx="262">
                  <c:v>13.3531</c:v>
                </c:pt>
                <c:pt idx="263">
                  <c:v>13.507199999999999</c:v>
                </c:pt>
                <c:pt idx="264">
                  <c:v>13.363</c:v>
                </c:pt>
                <c:pt idx="265">
                  <c:v>13.524900000000001</c:v>
                </c:pt>
                <c:pt idx="266">
                  <c:v>13.5732</c:v>
                </c:pt>
                <c:pt idx="267">
                  <c:v>13.3171</c:v>
                </c:pt>
                <c:pt idx="268">
                  <c:v>12.898899999999999</c:v>
                </c:pt>
                <c:pt idx="269">
                  <c:v>12.940300000000001</c:v>
                </c:pt>
                <c:pt idx="270">
                  <c:v>12.981199999999999</c:v>
                </c:pt>
                <c:pt idx="271">
                  <c:v>13.276</c:v>
                </c:pt>
                <c:pt idx="272">
                  <c:v>13.3276</c:v>
                </c:pt>
                <c:pt idx="273">
                  <c:v>13.209899999999999</c:v>
                </c:pt>
                <c:pt idx="274">
                  <c:v>13.308400000000001</c:v>
                </c:pt>
                <c:pt idx="275">
                  <c:v>13.2393</c:v>
                </c:pt>
                <c:pt idx="276">
                  <c:v>13.2994</c:v>
                </c:pt>
                <c:pt idx="277">
                  <c:v>13.2455</c:v>
                </c:pt>
                <c:pt idx="278">
                  <c:v>12.9772</c:v>
                </c:pt>
                <c:pt idx="279">
                  <c:v>12.9617</c:v>
                </c:pt>
                <c:pt idx="280">
                  <c:v>12.8682</c:v>
                </c:pt>
                <c:pt idx="281">
                  <c:v>12.9114</c:v>
                </c:pt>
                <c:pt idx="282">
                  <c:v>13.1134</c:v>
                </c:pt>
                <c:pt idx="283">
                  <c:v>13.0228</c:v>
                </c:pt>
                <c:pt idx="284">
                  <c:v>13.081200000000001</c:v>
                </c:pt>
                <c:pt idx="285">
                  <c:v>13.371700000000001</c:v>
                </c:pt>
                <c:pt idx="286">
                  <c:v>12.583399999999999</c:v>
                </c:pt>
                <c:pt idx="287">
                  <c:v>13.3111</c:v>
                </c:pt>
                <c:pt idx="288">
                  <c:v>13.2441</c:v>
                </c:pt>
                <c:pt idx="289">
                  <c:v>13.587999999999999</c:v>
                </c:pt>
                <c:pt idx="290">
                  <c:v>13.451499999999999</c:v>
                </c:pt>
                <c:pt idx="291">
                  <c:v>13.4984</c:v>
                </c:pt>
                <c:pt idx="292">
                  <c:v>13.1677</c:v>
                </c:pt>
                <c:pt idx="293">
                  <c:v>12.8278</c:v>
                </c:pt>
                <c:pt idx="294">
                  <c:v>12.9932</c:v>
                </c:pt>
                <c:pt idx="295">
                  <c:v>13.332800000000001</c:v>
                </c:pt>
                <c:pt idx="296">
                  <c:v>13.833299999999999</c:v>
                </c:pt>
                <c:pt idx="297">
                  <c:v>13.678699999999999</c:v>
                </c:pt>
                <c:pt idx="298">
                  <c:v>13.6196</c:v>
                </c:pt>
                <c:pt idx="299">
                  <c:v>13.402200000000001</c:v>
                </c:pt>
                <c:pt idx="300">
                  <c:v>12.885899999999999</c:v>
                </c:pt>
                <c:pt idx="301">
                  <c:v>13.0189</c:v>
                </c:pt>
                <c:pt idx="302">
                  <c:v>12.957800000000001</c:v>
                </c:pt>
                <c:pt idx="303">
                  <c:v>13.2044</c:v>
                </c:pt>
                <c:pt idx="304">
                  <c:v>13.523400000000001</c:v>
                </c:pt>
                <c:pt idx="305">
                  <c:v>13.497199999999999</c:v>
                </c:pt>
                <c:pt idx="306">
                  <c:v>13.630599999999999</c:v>
                </c:pt>
                <c:pt idx="307">
                  <c:v>13.557499999999999</c:v>
                </c:pt>
                <c:pt idx="308">
                  <c:v>14.4032</c:v>
                </c:pt>
                <c:pt idx="309">
                  <c:v>14.2281</c:v>
                </c:pt>
                <c:pt idx="310">
                  <c:v>14.7279</c:v>
                </c:pt>
                <c:pt idx="311">
                  <c:v>15.213200000000001</c:v>
                </c:pt>
                <c:pt idx="312">
                  <c:v>14.9244</c:v>
                </c:pt>
                <c:pt idx="313">
                  <c:v>15.2925</c:v>
                </c:pt>
                <c:pt idx="314">
                  <c:v>14.869300000000001</c:v>
                </c:pt>
                <c:pt idx="315">
                  <c:v>14.7925</c:v>
                </c:pt>
                <c:pt idx="316">
                  <c:v>14.889699999999999</c:v>
                </c:pt>
                <c:pt idx="317">
                  <c:v>14.320399999999999</c:v>
                </c:pt>
                <c:pt idx="318">
                  <c:v>14.107200000000001</c:v>
                </c:pt>
                <c:pt idx="319">
                  <c:v>14.4633</c:v>
                </c:pt>
                <c:pt idx="320">
                  <c:v>13.274699999999999</c:v>
                </c:pt>
                <c:pt idx="321">
                  <c:v>13.6807</c:v>
                </c:pt>
                <c:pt idx="322">
                  <c:v>13.807700000000001</c:v>
                </c:pt>
                <c:pt idx="323">
                  <c:v>13.373200000000001</c:v>
                </c:pt>
                <c:pt idx="324">
                  <c:v>12.773199999999999</c:v>
                </c:pt>
                <c:pt idx="325">
                  <c:v>12.3398</c:v>
                </c:pt>
                <c:pt idx="326">
                  <c:v>12.4308</c:v>
                </c:pt>
                <c:pt idx="327">
                  <c:v>11.5647</c:v>
                </c:pt>
                <c:pt idx="328">
                  <c:v>12.4937</c:v>
                </c:pt>
                <c:pt idx="329">
                  <c:v>12.441800000000001</c:v>
                </c:pt>
                <c:pt idx="330">
                  <c:v>12.965999999999999</c:v>
                </c:pt>
                <c:pt idx="331">
                  <c:v>12.828799999999999</c:v>
                </c:pt>
                <c:pt idx="332">
                  <c:v>13.1633</c:v>
                </c:pt>
                <c:pt idx="333">
                  <c:v>13.2631</c:v>
                </c:pt>
                <c:pt idx="334">
                  <c:v>13.313000000000001</c:v>
                </c:pt>
                <c:pt idx="335">
                  <c:v>12.695499999999999</c:v>
                </c:pt>
                <c:pt idx="336">
                  <c:v>12.8185</c:v>
                </c:pt>
                <c:pt idx="337">
                  <c:v>13.158300000000001</c:v>
                </c:pt>
                <c:pt idx="338">
                  <c:v>13.043100000000001</c:v>
                </c:pt>
                <c:pt idx="339">
                  <c:v>12.616199999999999</c:v>
                </c:pt>
                <c:pt idx="340">
                  <c:v>12.508699999999999</c:v>
                </c:pt>
                <c:pt idx="341">
                  <c:v>12.811999999999999</c:v>
                </c:pt>
                <c:pt idx="342">
                  <c:v>12.9208</c:v>
                </c:pt>
                <c:pt idx="343">
                  <c:v>12.8445</c:v>
                </c:pt>
                <c:pt idx="344">
                  <c:v>13.32</c:v>
                </c:pt>
                <c:pt idx="345">
                  <c:v>13.782500000000001</c:v>
                </c:pt>
                <c:pt idx="346">
                  <c:v>13.9579</c:v>
                </c:pt>
                <c:pt idx="347">
                  <c:v>13.832100000000001</c:v>
                </c:pt>
                <c:pt idx="348">
                  <c:v>14.1135</c:v>
                </c:pt>
                <c:pt idx="349">
                  <c:v>14.2867</c:v>
                </c:pt>
                <c:pt idx="350">
                  <c:v>14.3695</c:v>
                </c:pt>
                <c:pt idx="351">
                  <c:v>15.1768</c:v>
                </c:pt>
                <c:pt idx="352">
                  <c:v>15.6463</c:v>
                </c:pt>
                <c:pt idx="353">
                  <c:v>15.2446</c:v>
                </c:pt>
                <c:pt idx="354">
                  <c:v>16.103100000000001</c:v>
                </c:pt>
                <c:pt idx="355">
                  <c:v>15.8788</c:v>
                </c:pt>
                <c:pt idx="356">
                  <c:v>15.3292</c:v>
                </c:pt>
                <c:pt idx="357">
                  <c:v>15.139099999999999</c:v>
                </c:pt>
                <c:pt idx="358">
                  <c:v>15.327999999999999</c:v>
                </c:pt>
                <c:pt idx="359">
                  <c:v>14.8188</c:v>
                </c:pt>
                <c:pt idx="360">
                  <c:v>15.232900000000001</c:v>
                </c:pt>
                <c:pt idx="361">
                  <c:v>15.4452</c:v>
                </c:pt>
                <c:pt idx="362">
                  <c:v>15.3492</c:v>
                </c:pt>
                <c:pt idx="363">
                  <c:v>15.244400000000001</c:v>
                </c:pt>
                <c:pt idx="364">
                  <c:v>15.292299999999999</c:v>
                </c:pt>
                <c:pt idx="365">
                  <c:v>14.9777</c:v>
                </c:pt>
                <c:pt idx="366">
                  <c:v>14.805300000000001</c:v>
                </c:pt>
                <c:pt idx="367">
                  <c:v>14.3208</c:v>
                </c:pt>
                <c:pt idx="368">
                  <c:v>14.427899999999999</c:v>
                </c:pt>
                <c:pt idx="369">
                  <c:v>14.4922</c:v>
                </c:pt>
                <c:pt idx="370">
                  <c:v>14.780900000000001</c:v>
                </c:pt>
                <c:pt idx="371">
                  <c:v>14.2355</c:v>
                </c:pt>
                <c:pt idx="372">
                  <c:v>14.2759</c:v>
                </c:pt>
                <c:pt idx="373">
                  <c:v>13.7294</c:v>
                </c:pt>
                <c:pt idx="374">
                  <c:v>13.6363</c:v>
                </c:pt>
                <c:pt idx="375">
                  <c:v>14.2128</c:v>
                </c:pt>
                <c:pt idx="376">
                  <c:v>14.1355</c:v>
                </c:pt>
                <c:pt idx="377">
                  <c:v>13.9861</c:v>
                </c:pt>
                <c:pt idx="378">
                  <c:v>14.036</c:v>
                </c:pt>
                <c:pt idx="379">
                  <c:v>14.5815</c:v>
                </c:pt>
                <c:pt idx="380">
                  <c:v>14.96</c:v>
                </c:pt>
                <c:pt idx="381">
                  <c:v>15.578900000000001</c:v>
                </c:pt>
                <c:pt idx="382">
                  <c:v>15.614599999999999</c:v>
                </c:pt>
                <c:pt idx="383">
                  <c:v>15.666700000000001</c:v>
                </c:pt>
                <c:pt idx="384">
                  <c:v>15.4552</c:v>
                </c:pt>
                <c:pt idx="385">
                  <c:v>16.210100000000001</c:v>
                </c:pt>
                <c:pt idx="386">
                  <c:v>16.23</c:v>
                </c:pt>
                <c:pt idx="387">
                  <c:v>16.742699999999999</c:v>
                </c:pt>
                <c:pt idx="388">
                  <c:v>16.933800000000002</c:v>
                </c:pt>
                <c:pt idx="389">
                  <c:v>17.541</c:v>
                </c:pt>
                <c:pt idx="390">
                  <c:v>17.581700000000001</c:v>
                </c:pt>
                <c:pt idx="391">
                  <c:v>17.420000000000002</c:v>
                </c:pt>
                <c:pt idx="392">
                  <c:v>17.325399999999998</c:v>
                </c:pt>
                <c:pt idx="393">
                  <c:v>17.392099999999999</c:v>
                </c:pt>
                <c:pt idx="394">
                  <c:v>17.791599999999999</c:v>
                </c:pt>
                <c:pt idx="395">
                  <c:v>17.9847</c:v>
                </c:pt>
                <c:pt idx="396">
                  <c:v>17.754899999999999</c:v>
                </c:pt>
                <c:pt idx="397">
                  <c:v>17.776599999999998</c:v>
                </c:pt>
                <c:pt idx="398">
                  <c:v>18.622</c:v>
                </c:pt>
                <c:pt idx="399">
                  <c:v>18.6035</c:v>
                </c:pt>
                <c:pt idx="400">
                  <c:v>18.392399999999999</c:v>
                </c:pt>
                <c:pt idx="401">
                  <c:v>18.851099999999999</c:v>
                </c:pt>
                <c:pt idx="402">
                  <c:v>19.0212</c:v>
                </c:pt>
                <c:pt idx="403">
                  <c:v>19.1692</c:v>
                </c:pt>
                <c:pt idx="404">
                  <c:v>18.995000000000001</c:v>
                </c:pt>
                <c:pt idx="405">
                  <c:v>19.947199999999999</c:v>
                </c:pt>
                <c:pt idx="406">
                  <c:v>19.988900000000001</c:v>
                </c:pt>
                <c:pt idx="407">
                  <c:v>19.964700000000001</c:v>
                </c:pt>
                <c:pt idx="408">
                  <c:v>20.1738</c:v>
                </c:pt>
                <c:pt idx="409">
                  <c:v>20.4483</c:v>
                </c:pt>
                <c:pt idx="410">
                  <c:v>20.659400000000002</c:v>
                </c:pt>
                <c:pt idx="411">
                  <c:v>20.333300000000001</c:v>
                </c:pt>
                <c:pt idx="412">
                  <c:v>19.865100000000002</c:v>
                </c:pt>
                <c:pt idx="413">
                  <c:v>20.0124</c:v>
                </c:pt>
                <c:pt idx="414">
                  <c:v>20.473700000000001</c:v>
                </c:pt>
                <c:pt idx="415">
                  <c:v>20.2117</c:v>
                </c:pt>
                <c:pt idx="416">
                  <c:v>19.803999999999998</c:v>
                </c:pt>
                <c:pt idx="417">
                  <c:v>18.930399999999999</c:v>
                </c:pt>
                <c:pt idx="418">
                  <c:v>18.1267</c:v>
                </c:pt>
                <c:pt idx="419">
                  <c:v>18.744299999999999</c:v>
                </c:pt>
                <c:pt idx="420">
                  <c:v>18.576799999999999</c:v>
                </c:pt>
                <c:pt idx="421">
                  <c:v>19.3733</c:v>
                </c:pt>
                <c:pt idx="422">
                  <c:v>19.556999999999999</c:v>
                </c:pt>
                <c:pt idx="423">
                  <c:v>19.521000000000001</c:v>
                </c:pt>
                <c:pt idx="424">
                  <c:v>19.2575</c:v>
                </c:pt>
                <c:pt idx="425">
                  <c:v>19.171700000000001</c:v>
                </c:pt>
                <c:pt idx="426">
                  <c:v>19.466100000000001</c:v>
                </c:pt>
                <c:pt idx="427">
                  <c:v>19.6248</c:v>
                </c:pt>
                <c:pt idx="428">
                  <c:v>19.4621</c:v>
                </c:pt>
                <c:pt idx="429">
                  <c:v>19.712700000000002</c:v>
                </c:pt>
                <c:pt idx="430">
                  <c:v>19.7776</c:v>
                </c:pt>
                <c:pt idx="431">
                  <c:v>20.235700000000001</c:v>
                </c:pt>
                <c:pt idx="432">
                  <c:v>20.597999999999999</c:v>
                </c:pt>
                <c:pt idx="433">
                  <c:v>20.327500000000001</c:v>
                </c:pt>
                <c:pt idx="434">
                  <c:v>20.256599999999999</c:v>
                </c:pt>
                <c:pt idx="435">
                  <c:v>19.898299999999999</c:v>
                </c:pt>
                <c:pt idx="436">
                  <c:v>19.661799999999999</c:v>
                </c:pt>
                <c:pt idx="437">
                  <c:v>19.8674</c:v>
                </c:pt>
                <c:pt idx="438">
                  <c:v>20.149799999999999</c:v>
                </c:pt>
                <c:pt idx="439">
                  <c:v>19.912299999999998</c:v>
                </c:pt>
                <c:pt idx="440">
                  <c:v>19.421199999999999</c:v>
                </c:pt>
                <c:pt idx="441">
                  <c:v>19.004000000000001</c:v>
                </c:pt>
                <c:pt idx="442">
                  <c:v>19.7606</c:v>
                </c:pt>
                <c:pt idx="443">
                  <c:v>20.776700000000002</c:v>
                </c:pt>
                <c:pt idx="444">
                  <c:v>21.916499999999999</c:v>
                </c:pt>
                <c:pt idx="445">
                  <c:v>21.751799999999999</c:v>
                </c:pt>
                <c:pt idx="446">
                  <c:v>22.170999999999999</c:v>
                </c:pt>
                <c:pt idx="447">
                  <c:v>22.026299999999999</c:v>
                </c:pt>
                <c:pt idx="448">
                  <c:v>22.5932</c:v>
                </c:pt>
                <c:pt idx="449">
                  <c:v>22.645099999999999</c:v>
                </c:pt>
                <c:pt idx="450">
                  <c:v>22.346599999999999</c:v>
                </c:pt>
                <c:pt idx="451">
                  <c:v>22.4025</c:v>
                </c:pt>
                <c:pt idx="452">
                  <c:v>22.357600000000001</c:v>
                </c:pt>
                <c:pt idx="453">
                  <c:v>22.803899999999999</c:v>
                </c:pt>
                <c:pt idx="454">
                  <c:v>22.623200000000001</c:v>
                </c:pt>
                <c:pt idx="455">
                  <c:v>22.300699999999999</c:v>
                </c:pt>
                <c:pt idx="456">
                  <c:v>22.138999999999999</c:v>
                </c:pt>
                <c:pt idx="457">
                  <c:v>22.439499999999999</c:v>
                </c:pt>
                <c:pt idx="458">
                  <c:v>22.114000000000001</c:v>
                </c:pt>
                <c:pt idx="459">
                  <c:v>22.203900000000001</c:v>
                </c:pt>
                <c:pt idx="460">
                  <c:v>22.302700000000002</c:v>
                </c:pt>
                <c:pt idx="461">
                  <c:v>22.203900000000001</c:v>
                </c:pt>
                <c:pt idx="462">
                  <c:v>21.862500000000001</c:v>
                </c:pt>
                <c:pt idx="463">
                  <c:v>21.076799999999999</c:v>
                </c:pt>
                <c:pt idx="464">
                  <c:v>21.209599999999998</c:v>
                </c:pt>
                <c:pt idx="465">
                  <c:v>21.903400000000001</c:v>
                </c:pt>
                <c:pt idx="466">
                  <c:v>22.4435</c:v>
                </c:pt>
                <c:pt idx="467">
                  <c:v>22.043199999999999</c:v>
                </c:pt>
                <c:pt idx="468">
                  <c:v>21.622900000000001</c:v>
                </c:pt>
                <c:pt idx="469">
                  <c:v>20.663499999999999</c:v>
                </c:pt>
                <c:pt idx="470">
                  <c:v>20.4818</c:v>
                </c:pt>
                <c:pt idx="471">
                  <c:v>20.680499999999999</c:v>
                </c:pt>
                <c:pt idx="472">
                  <c:v>20.706499999999998</c:v>
                </c:pt>
                <c:pt idx="473">
                  <c:v>19.6982</c:v>
                </c:pt>
                <c:pt idx="474">
                  <c:v>20.416</c:v>
                </c:pt>
                <c:pt idx="475">
                  <c:v>20.6645</c:v>
                </c:pt>
                <c:pt idx="476">
                  <c:v>21.038900000000002</c:v>
                </c:pt>
                <c:pt idx="477">
                  <c:v>20.795300000000001</c:v>
                </c:pt>
                <c:pt idx="478">
                  <c:v>20.659500000000001</c:v>
                </c:pt>
                <c:pt idx="479">
                  <c:v>20.6356</c:v>
                </c:pt>
                <c:pt idx="480">
                  <c:v>20.903099999999998</c:v>
                </c:pt>
                <c:pt idx="481">
                  <c:v>21.7087</c:v>
                </c:pt>
                <c:pt idx="482">
                  <c:v>21.8245</c:v>
                </c:pt>
                <c:pt idx="483">
                  <c:v>22.183900000000001</c:v>
                </c:pt>
                <c:pt idx="484">
                  <c:v>22.251799999999999</c:v>
                </c:pt>
                <c:pt idx="485">
                  <c:v>22.065100000000001</c:v>
                </c:pt>
                <c:pt idx="486">
                  <c:v>22.653099999999998</c:v>
                </c:pt>
                <c:pt idx="487">
                  <c:v>22.687100000000001</c:v>
                </c:pt>
                <c:pt idx="488">
                  <c:v>23.126300000000001</c:v>
                </c:pt>
                <c:pt idx="489">
                  <c:v>24.674600000000002</c:v>
                </c:pt>
                <c:pt idx="490">
                  <c:v>24.409099999999999</c:v>
                </c:pt>
                <c:pt idx="491">
                  <c:v>24.898299999999999</c:v>
                </c:pt>
                <c:pt idx="492">
                  <c:v>25.523199999999999</c:v>
                </c:pt>
                <c:pt idx="493">
                  <c:v>25.782699999999998</c:v>
                </c:pt>
                <c:pt idx="494">
                  <c:v>26.355799999999999</c:v>
                </c:pt>
                <c:pt idx="495">
                  <c:v>26.552399999999999</c:v>
                </c:pt>
                <c:pt idx="496">
                  <c:v>29.7499</c:v>
                </c:pt>
                <c:pt idx="497">
                  <c:v>29.701000000000001</c:v>
                </c:pt>
                <c:pt idx="498">
                  <c:v>30.751200000000001</c:v>
                </c:pt>
                <c:pt idx="499">
                  <c:v>30.604500000000002</c:v>
                </c:pt>
                <c:pt idx="500">
                  <c:v>29.4085</c:v>
                </c:pt>
                <c:pt idx="501">
                  <c:v>30.337900000000001</c:v>
                </c:pt>
                <c:pt idx="502">
                  <c:v>30.337900000000001</c:v>
                </c:pt>
                <c:pt idx="503">
                  <c:v>29.973500000000001</c:v>
                </c:pt>
                <c:pt idx="504">
                  <c:v>30.151199999999999</c:v>
                </c:pt>
                <c:pt idx="505">
                  <c:v>29.210899999999999</c:v>
                </c:pt>
                <c:pt idx="506">
                  <c:v>31.620699999999999</c:v>
                </c:pt>
                <c:pt idx="507">
                  <c:v>32.9285</c:v>
                </c:pt>
                <c:pt idx="508">
                  <c:v>31.901199999999999</c:v>
                </c:pt>
                <c:pt idx="509">
                  <c:v>31.691600000000001</c:v>
                </c:pt>
                <c:pt idx="510">
                  <c:v>32.618000000000002</c:v>
                </c:pt>
                <c:pt idx="511">
                  <c:v>31.449000000000002</c:v>
                </c:pt>
                <c:pt idx="512">
                  <c:v>33.318800000000003</c:v>
                </c:pt>
                <c:pt idx="513">
                  <c:v>32.619999999999997</c:v>
                </c:pt>
                <c:pt idx="514">
                  <c:v>31.385000000000002</c:v>
                </c:pt>
                <c:pt idx="515">
                  <c:v>32.0749</c:v>
                </c:pt>
                <c:pt idx="516">
                  <c:v>30.644100000000002</c:v>
                </c:pt>
                <c:pt idx="517">
                  <c:v>29.9892</c:v>
                </c:pt>
                <c:pt idx="518">
                  <c:v>32.375399999999999</c:v>
                </c:pt>
                <c:pt idx="519">
                  <c:v>31.775400000000001</c:v>
                </c:pt>
                <c:pt idx="520">
                  <c:v>30.441500000000001</c:v>
                </c:pt>
                <c:pt idx="521">
                  <c:v>30.149899999999999</c:v>
                </c:pt>
                <c:pt idx="522">
                  <c:v>28.116199999999999</c:v>
                </c:pt>
                <c:pt idx="523">
                  <c:v>28.291899999999998</c:v>
                </c:pt>
                <c:pt idx="524">
                  <c:v>30.410499999999999</c:v>
                </c:pt>
                <c:pt idx="525">
                  <c:v>28.341799999999999</c:v>
                </c:pt>
                <c:pt idx="526">
                  <c:v>27.756799999999998</c:v>
                </c:pt>
                <c:pt idx="527">
                  <c:v>27.674900000000001</c:v>
                </c:pt>
                <c:pt idx="528">
                  <c:v>29.028700000000001</c:v>
                </c:pt>
                <c:pt idx="529">
                  <c:v>29.353200000000001</c:v>
                </c:pt>
                <c:pt idx="530">
                  <c:v>29.5928</c:v>
                </c:pt>
                <c:pt idx="531">
                  <c:v>30.895800000000001</c:v>
                </c:pt>
                <c:pt idx="532">
                  <c:v>30.273700000000002</c:v>
                </c:pt>
                <c:pt idx="533">
                  <c:v>29.953299999999999</c:v>
                </c:pt>
                <c:pt idx="534">
                  <c:v>29.538900000000002</c:v>
                </c:pt>
                <c:pt idx="535">
                  <c:v>29.3642</c:v>
                </c:pt>
                <c:pt idx="536">
                  <c:v>30.0731</c:v>
                </c:pt>
                <c:pt idx="537">
                  <c:v>29.243400000000001</c:v>
                </c:pt>
                <c:pt idx="538">
                  <c:v>27.560099999999998</c:v>
                </c:pt>
                <c:pt idx="539">
                  <c:v>28.133199999999999</c:v>
                </c:pt>
                <c:pt idx="540">
                  <c:v>27.203600000000002</c:v>
                </c:pt>
                <c:pt idx="541">
                  <c:v>27.356400000000001</c:v>
                </c:pt>
                <c:pt idx="542">
                  <c:v>27.7727</c:v>
                </c:pt>
                <c:pt idx="543">
                  <c:v>27.9544</c:v>
                </c:pt>
                <c:pt idx="544">
                  <c:v>26.532699999999998</c:v>
                </c:pt>
                <c:pt idx="545">
                  <c:v>26.899100000000001</c:v>
                </c:pt>
                <c:pt idx="546">
                  <c:v>25.861799999999999</c:v>
                </c:pt>
                <c:pt idx="547">
                  <c:v>25.027100000000001</c:v>
                </c:pt>
                <c:pt idx="548">
                  <c:v>24.111599999999999</c:v>
                </c:pt>
                <c:pt idx="549">
                  <c:v>23.3368</c:v>
                </c:pt>
                <c:pt idx="550">
                  <c:v>23.334800000000001</c:v>
                </c:pt>
                <c:pt idx="551">
                  <c:v>22.288499999999999</c:v>
                </c:pt>
                <c:pt idx="552">
                  <c:v>22.735800000000001</c:v>
                </c:pt>
                <c:pt idx="553">
                  <c:v>21.909099999999999</c:v>
                </c:pt>
                <c:pt idx="554">
                  <c:v>22.803599999999999</c:v>
                </c:pt>
                <c:pt idx="555">
                  <c:v>24.446999999999999</c:v>
                </c:pt>
                <c:pt idx="556">
                  <c:v>24.598800000000001</c:v>
                </c:pt>
                <c:pt idx="557">
                  <c:v>25.201799999999999</c:v>
                </c:pt>
                <c:pt idx="558">
                  <c:v>23.9099</c:v>
                </c:pt>
                <c:pt idx="559">
                  <c:v>24.2803</c:v>
                </c:pt>
                <c:pt idx="560">
                  <c:v>24.688600000000001</c:v>
                </c:pt>
                <c:pt idx="561">
                  <c:v>25.068000000000001</c:v>
                </c:pt>
                <c:pt idx="562">
                  <c:v>26.662500000000001</c:v>
                </c:pt>
                <c:pt idx="563">
                  <c:v>25.782900000000001</c:v>
                </c:pt>
                <c:pt idx="564">
                  <c:v>23.910900000000002</c:v>
                </c:pt>
                <c:pt idx="565">
                  <c:v>24.228400000000001</c:v>
                </c:pt>
                <c:pt idx="566">
                  <c:v>26.4528</c:v>
                </c:pt>
                <c:pt idx="567">
                  <c:v>26.468800000000002</c:v>
                </c:pt>
                <c:pt idx="568">
                  <c:v>24.468</c:v>
                </c:pt>
                <c:pt idx="569">
                  <c:v>23.604399999999998</c:v>
                </c:pt>
                <c:pt idx="570">
                  <c:v>23.352799999999998</c:v>
                </c:pt>
                <c:pt idx="571">
                  <c:v>22.351400000000002</c:v>
                </c:pt>
                <c:pt idx="572">
                  <c:v>23.7102</c:v>
                </c:pt>
                <c:pt idx="573">
                  <c:v>24.118600000000001</c:v>
                </c:pt>
                <c:pt idx="574">
                  <c:v>24.3462</c:v>
                </c:pt>
                <c:pt idx="575">
                  <c:v>23.439599999999999</c:v>
                </c:pt>
                <c:pt idx="576">
                  <c:v>24.185600000000001</c:v>
                </c:pt>
                <c:pt idx="577">
                  <c:v>23.680299999999999</c:v>
                </c:pt>
                <c:pt idx="578">
                  <c:v>22.903400000000001</c:v>
                </c:pt>
                <c:pt idx="579">
                  <c:v>21.3216</c:v>
                </c:pt>
                <c:pt idx="580">
                  <c:v>21.4834</c:v>
                </c:pt>
                <c:pt idx="581">
                  <c:v>22.981300000000001</c:v>
                </c:pt>
                <c:pt idx="582">
                  <c:v>22.625800000000002</c:v>
                </c:pt>
                <c:pt idx="583">
                  <c:v>22.0686</c:v>
                </c:pt>
                <c:pt idx="584">
                  <c:v>21.299700000000001</c:v>
                </c:pt>
                <c:pt idx="585">
                  <c:v>22.940300000000001</c:v>
                </c:pt>
                <c:pt idx="586">
                  <c:v>24.461200000000002</c:v>
                </c:pt>
                <c:pt idx="587">
                  <c:v>24.730799999999999</c:v>
                </c:pt>
                <c:pt idx="588">
                  <c:v>26.415400000000002</c:v>
                </c:pt>
                <c:pt idx="589">
                  <c:v>26.696000000000002</c:v>
                </c:pt>
                <c:pt idx="590">
                  <c:v>26.4863</c:v>
                </c:pt>
                <c:pt idx="591">
                  <c:v>25.5976</c:v>
                </c:pt>
                <c:pt idx="592">
                  <c:v>28.11</c:v>
                </c:pt>
                <c:pt idx="593">
                  <c:v>27.6526</c:v>
                </c:pt>
                <c:pt idx="594">
                  <c:v>28.178899999999999</c:v>
                </c:pt>
                <c:pt idx="595">
                  <c:v>28.615300000000001</c:v>
                </c:pt>
                <c:pt idx="596">
                  <c:v>27.650600000000001</c:v>
                </c:pt>
                <c:pt idx="597">
                  <c:v>27.247199999999999</c:v>
                </c:pt>
                <c:pt idx="598">
                  <c:v>26.673999999999999</c:v>
                </c:pt>
                <c:pt idx="599">
                  <c:v>27.321100000000001</c:v>
                </c:pt>
                <c:pt idx="600">
                  <c:v>25.894100000000002</c:v>
                </c:pt>
                <c:pt idx="601">
                  <c:v>24.372299999999999</c:v>
                </c:pt>
                <c:pt idx="602">
                  <c:v>24.1736</c:v>
                </c:pt>
                <c:pt idx="603">
                  <c:v>23.086099999999998</c:v>
                </c:pt>
                <c:pt idx="604">
                  <c:v>21.8858</c:v>
                </c:pt>
                <c:pt idx="605">
                  <c:v>21.473400000000002</c:v>
                </c:pt>
                <c:pt idx="606">
                  <c:v>22.171399999999998</c:v>
                </c:pt>
                <c:pt idx="607">
                  <c:v>21.227799999999998</c:v>
                </c:pt>
                <c:pt idx="608">
                  <c:v>21.751999999999999</c:v>
                </c:pt>
                <c:pt idx="609">
                  <c:v>22.166399999999999</c:v>
                </c:pt>
                <c:pt idx="610">
                  <c:v>21.451499999999999</c:v>
                </c:pt>
                <c:pt idx="611">
                  <c:v>20.154299999999999</c:v>
                </c:pt>
                <c:pt idx="612">
                  <c:v>19.487300000000001</c:v>
                </c:pt>
                <c:pt idx="613">
                  <c:v>19.873699999999999</c:v>
                </c:pt>
                <c:pt idx="614">
                  <c:v>18.761299999999999</c:v>
                </c:pt>
                <c:pt idx="615">
                  <c:v>18.3888</c:v>
                </c:pt>
                <c:pt idx="616">
                  <c:v>19.753900000000002</c:v>
                </c:pt>
                <c:pt idx="617">
                  <c:v>18.520600000000002</c:v>
                </c:pt>
                <c:pt idx="618">
                  <c:v>19.505199999999999</c:v>
                </c:pt>
                <c:pt idx="619">
                  <c:v>19.574100000000001</c:v>
                </c:pt>
                <c:pt idx="620">
                  <c:v>20.305099999999999</c:v>
                </c:pt>
                <c:pt idx="621">
                  <c:v>18.8172</c:v>
                </c:pt>
                <c:pt idx="622">
                  <c:v>18.648499999999999</c:v>
                </c:pt>
                <c:pt idx="623">
                  <c:v>16.925899999999999</c:v>
                </c:pt>
                <c:pt idx="624">
                  <c:v>17.57</c:v>
                </c:pt>
                <c:pt idx="625">
                  <c:v>16.606400000000001</c:v>
                </c:pt>
                <c:pt idx="626">
                  <c:v>16.152000000000001</c:v>
                </c:pt>
                <c:pt idx="627">
                  <c:v>17.680800000000001</c:v>
                </c:pt>
                <c:pt idx="628">
                  <c:v>17.2395</c:v>
                </c:pt>
                <c:pt idx="629">
                  <c:v>18.151199999999999</c:v>
                </c:pt>
                <c:pt idx="630">
                  <c:v>16.913900000000002</c:v>
                </c:pt>
                <c:pt idx="631">
                  <c:v>17.099699999999999</c:v>
                </c:pt>
                <c:pt idx="632">
                  <c:v>16.670300000000001</c:v>
                </c:pt>
                <c:pt idx="633">
                  <c:v>16.873999999999999</c:v>
                </c:pt>
                <c:pt idx="634">
                  <c:v>16.131</c:v>
                </c:pt>
                <c:pt idx="635">
                  <c:v>16.950900000000001</c:v>
                </c:pt>
                <c:pt idx="636">
                  <c:v>17.825600000000001</c:v>
                </c:pt>
                <c:pt idx="637">
                  <c:v>18.784300000000002</c:v>
                </c:pt>
                <c:pt idx="638">
                  <c:v>18.645499999999998</c:v>
                </c:pt>
                <c:pt idx="639">
                  <c:v>18.294</c:v>
                </c:pt>
                <c:pt idx="640">
                  <c:v>19.5641</c:v>
                </c:pt>
                <c:pt idx="641">
                  <c:v>18.6934</c:v>
                </c:pt>
                <c:pt idx="642">
                  <c:v>18.7593</c:v>
                </c:pt>
                <c:pt idx="643">
                  <c:v>18.899100000000001</c:v>
                </c:pt>
                <c:pt idx="644">
                  <c:v>18.625399999999999</c:v>
                </c:pt>
                <c:pt idx="645">
                  <c:v>18.026199999999999</c:v>
                </c:pt>
                <c:pt idx="646">
                  <c:v>16.953499999999998</c:v>
                </c:pt>
                <c:pt idx="647">
                  <c:v>15.6281</c:v>
                </c:pt>
                <c:pt idx="648">
                  <c:v>15.816800000000001</c:v>
                </c:pt>
                <c:pt idx="649">
                  <c:v>16.507000000000001</c:v>
                </c:pt>
                <c:pt idx="650">
                  <c:v>15.582100000000001</c:v>
                </c:pt>
                <c:pt idx="651">
                  <c:v>15.860799999999999</c:v>
                </c:pt>
                <c:pt idx="652">
                  <c:v>16.5459</c:v>
                </c:pt>
                <c:pt idx="653">
                  <c:v>16.340199999999999</c:v>
                </c:pt>
                <c:pt idx="654">
                  <c:v>16.205400000000001</c:v>
                </c:pt>
                <c:pt idx="655">
                  <c:v>17.1053</c:v>
                </c:pt>
                <c:pt idx="656">
                  <c:v>16.848600000000001</c:v>
                </c:pt>
                <c:pt idx="657">
                  <c:v>15.9627</c:v>
                </c:pt>
                <c:pt idx="658">
                  <c:v>15.523199999999999</c:v>
                </c:pt>
                <c:pt idx="659">
                  <c:v>15.140700000000001</c:v>
                </c:pt>
                <c:pt idx="660">
                  <c:v>14.5054</c:v>
                </c:pt>
                <c:pt idx="661">
                  <c:v>14.9459</c:v>
                </c:pt>
                <c:pt idx="662">
                  <c:v>15.111700000000001</c:v>
                </c:pt>
                <c:pt idx="663">
                  <c:v>15.838800000000001</c:v>
                </c:pt>
                <c:pt idx="664">
                  <c:v>15.8188</c:v>
                </c:pt>
                <c:pt idx="665">
                  <c:v>15.133699999999999</c:v>
                </c:pt>
                <c:pt idx="666">
                  <c:v>15.063700000000001</c:v>
                </c:pt>
                <c:pt idx="667">
                  <c:v>15.1456</c:v>
                </c:pt>
                <c:pt idx="668">
                  <c:v>15.353400000000001</c:v>
                </c:pt>
                <c:pt idx="669">
                  <c:v>15.742900000000001</c:v>
                </c:pt>
                <c:pt idx="670">
                  <c:v>16.081499999999998</c:v>
                </c:pt>
                <c:pt idx="671">
                  <c:v>16.971399999999999</c:v>
                </c:pt>
                <c:pt idx="672">
                  <c:v>17.785399999999999</c:v>
                </c:pt>
                <c:pt idx="673">
                  <c:v>18.028199999999998</c:v>
                </c:pt>
                <c:pt idx="674">
                  <c:v>17.297999999999998</c:v>
                </c:pt>
                <c:pt idx="675">
                  <c:v>17.003399999999999</c:v>
                </c:pt>
                <c:pt idx="676">
                  <c:v>16.513000000000002</c:v>
                </c:pt>
                <c:pt idx="677">
                  <c:v>17.7685</c:v>
                </c:pt>
                <c:pt idx="678">
                  <c:v>17.962199999999999</c:v>
                </c:pt>
                <c:pt idx="679">
                  <c:v>18.140999999999998</c:v>
                </c:pt>
                <c:pt idx="680">
                  <c:v>18.418700000000001</c:v>
                </c:pt>
                <c:pt idx="681">
                  <c:v>18.503599999999999</c:v>
                </c:pt>
                <c:pt idx="682">
                  <c:v>18.870100000000001</c:v>
                </c:pt>
                <c:pt idx="683">
                  <c:v>19.191700000000001</c:v>
                </c:pt>
                <c:pt idx="684">
                  <c:v>18.966000000000001</c:v>
                </c:pt>
                <c:pt idx="685">
                  <c:v>17.7715</c:v>
                </c:pt>
                <c:pt idx="686">
                  <c:v>17.065300000000001</c:v>
                </c:pt>
                <c:pt idx="687">
                  <c:v>18.075099999999999</c:v>
                </c:pt>
                <c:pt idx="688">
                  <c:v>17.920300000000001</c:v>
                </c:pt>
                <c:pt idx="689">
                  <c:v>18.686399999999999</c:v>
                </c:pt>
                <c:pt idx="690">
                  <c:v>19.009</c:v>
                </c:pt>
                <c:pt idx="691">
                  <c:v>18.856200000000001</c:v>
                </c:pt>
                <c:pt idx="692">
                  <c:v>18.312799999999999</c:v>
                </c:pt>
                <c:pt idx="693">
                  <c:v>18.750299999999999</c:v>
                </c:pt>
                <c:pt idx="694">
                  <c:v>17.827400000000001</c:v>
                </c:pt>
                <c:pt idx="695">
                  <c:v>17.013400000000001</c:v>
                </c:pt>
                <c:pt idx="696">
                  <c:v>17.1602</c:v>
                </c:pt>
                <c:pt idx="697">
                  <c:v>17.2012</c:v>
                </c:pt>
                <c:pt idx="698">
                  <c:v>17.891300000000001</c:v>
                </c:pt>
                <c:pt idx="699">
                  <c:v>16.240300000000001</c:v>
                </c:pt>
                <c:pt idx="700">
                  <c:v>15.7819</c:v>
                </c:pt>
                <c:pt idx="701">
                  <c:v>15.449299999999999</c:v>
                </c:pt>
                <c:pt idx="702">
                  <c:v>15.075699999999999</c:v>
                </c:pt>
                <c:pt idx="703">
                  <c:v>13.9201</c:v>
                </c:pt>
                <c:pt idx="704">
                  <c:v>13.6305</c:v>
                </c:pt>
                <c:pt idx="705">
                  <c:v>13.448700000000001</c:v>
                </c:pt>
                <c:pt idx="706">
                  <c:v>13.701499999999999</c:v>
                </c:pt>
                <c:pt idx="707">
                  <c:v>13.9772</c:v>
                </c:pt>
                <c:pt idx="708">
                  <c:v>14.373900000000001</c:v>
                </c:pt>
                <c:pt idx="709">
                  <c:v>14.4917</c:v>
                </c:pt>
                <c:pt idx="710">
                  <c:v>13.119</c:v>
                </c:pt>
                <c:pt idx="711">
                  <c:v>13.116</c:v>
                </c:pt>
                <c:pt idx="712">
                  <c:v>12.917199999999999</c:v>
                </c:pt>
                <c:pt idx="713">
                  <c:v>13.1859</c:v>
                </c:pt>
                <c:pt idx="714">
                  <c:v>13.3698</c:v>
                </c:pt>
                <c:pt idx="715">
                  <c:v>13.164</c:v>
                </c:pt>
                <c:pt idx="716">
                  <c:v>13.248900000000001</c:v>
                </c:pt>
                <c:pt idx="717">
                  <c:v>12.5495</c:v>
                </c:pt>
                <c:pt idx="718">
                  <c:v>12.5046</c:v>
                </c:pt>
                <c:pt idx="719">
                  <c:v>12.216799999999999</c:v>
                </c:pt>
                <c:pt idx="720">
                  <c:v>12.4017</c:v>
                </c:pt>
                <c:pt idx="721">
                  <c:v>12.724399999999999</c:v>
                </c:pt>
                <c:pt idx="722">
                  <c:v>12.2088</c:v>
                </c:pt>
                <c:pt idx="723">
                  <c:v>12.1279</c:v>
                </c:pt>
                <c:pt idx="724">
                  <c:v>12.5006</c:v>
                </c:pt>
                <c:pt idx="725">
                  <c:v>13.154999999999999</c:v>
                </c:pt>
                <c:pt idx="726">
                  <c:v>13.196899999999999</c:v>
                </c:pt>
                <c:pt idx="727">
                  <c:v>13.118</c:v>
                </c:pt>
                <c:pt idx="728">
                  <c:v>12.065</c:v>
                </c:pt>
                <c:pt idx="729">
                  <c:v>11.6593</c:v>
                </c:pt>
                <c:pt idx="730">
                  <c:v>11.5754</c:v>
                </c:pt>
                <c:pt idx="731">
                  <c:v>11.4895</c:v>
                </c:pt>
                <c:pt idx="732">
                  <c:v>11.9491</c:v>
                </c:pt>
                <c:pt idx="733">
                  <c:v>11.216699999999999</c:v>
                </c:pt>
                <c:pt idx="734">
                  <c:v>11.8771</c:v>
                </c:pt>
                <c:pt idx="735">
                  <c:v>11.956099999999999</c:v>
                </c:pt>
                <c:pt idx="736">
                  <c:v>12.04</c:v>
                </c:pt>
                <c:pt idx="737">
                  <c:v>12.1829</c:v>
                </c:pt>
                <c:pt idx="738">
                  <c:v>12.454599999999999</c:v>
                </c:pt>
                <c:pt idx="739">
                  <c:v>12.5875</c:v>
                </c:pt>
                <c:pt idx="740">
                  <c:v>13.248900000000001</c:v>
                </c:pt>
                <c:pt idx="741">
                  <c:v>12.8842</c:v>
                </c:pt>
                <c:pt idx="742">
                  <c:v>13.164</c:v>
                </c:pt>
                <c:pt idx="743">
                  <c:v>13.821400000000001</c:v>
                </c:pt>
                <c:pt idx="744">
                  <c:v>13.4847</c:v>
                </c:pt>
                <c:pt idx="745">
                  <c:v>13.5306</c:v>
                </c:pt>
                <c:pt idx="746">
                  <c:v>13.206899999999999</c:v>
                </c:pt>
                <c:pt idx="747">
                  <c:v>13.4087</c:v>
                </c:pt>
                <c:pt idx="748">
                  <c:v>14.1431</c:v>
                </c:pt>
                <c:pt idx="749">
                  <c:v>14.2879</c:v>
                </c:pt>
                <c:pt idx="750">
                  <c:v>14.588699999999999</c:v>
                </c:pt>
                <c:pt idx="751">
                  <c:v>13.763400000000001</c:v>
                </c:pt>
                <c:pt idx="752">
                  <c:v>15.7356</c:v>
                </c:pt>
                <c:pt idx="753">
                  <c:v>16.312100000000001</c:v>
                </c:pt>
                <c:pt idx="754">
                  <c:v>16.280100000000001</c:v>
                </c:pt>
                <c:pt idx="755">
                  <c:v>16.6508</c:v>
                </c:pt>
                <c:pt idx="756">
                  <c:v>15.8955</c:v>
                </c:pt>
                <c:pt idx="757">
                  <c:v>15.662699999999999</c:v>
                </c:pt>
                <c:pt idx="758">
                  <c:v>15.3949</c:v>
                </c:pt>
                <c:pt idx="759">
                  <c:v>15.303000000000001</c:v>
                </c:pt>
                <c:pt idx="760">
                  <c:v>16.023299999999999</c:v>
                </c:pt>
                <c:pt idx="761">
                  <c:v>16.503900000000002</c:v>
                </c:pt>
                <c:pt idx="762">
                  <c:v>16.255099999999999</c:v>
                </c:pt>
                <c:pt idx="763">
                  <c:v>15.8125</c:v>
                </c:pt>
                <c:pt idx="764">
                  <c:v>15.624700000000001</c:v>
                </c:pt>
                <c:pt idx="765">
                  <c:v>16.911899999999999</c:v>
                </c:pt>
                <c:pt idx="766">
                  <c:v>17.123699999999999</c:v>
                </c:pt>
                <c:pt idx="767">
                  <c:v>16.864899999999999</c:v>
                </c:pt>
                <c:pt idx="768">
                  <c:v>16.5991</c:v>
                </c:pt>
                <c:pt idx="769">
                  <c:v>15.9765</c:v>
                </c:pt>
                <c:pt idx="770">
                  <c:v>16.109400000000001</c:v>
                </c:pt>
                <c:pt idx="771">
                  <c:v>17.157699999999998</c:v>
                </c:pt>
                <c:pt idx="772">
                  <c:v>16.989799999999999</c:v>
                </c:pt>
                <c:pt idx="773">
                  <c:v>17.523499999999999</c:v>
                </c:pt>
                <c:pt idx="774">
                  <c:v>18.060099999999998</c:v>
                </c:pt>
                <c:pt idx="775">
                  <c:v>17.662400000000002</c:v>
                </c:pt>
                <c:pt idx="776">
                  <c:v>16.940799999999999</c:v>
                </c:pt>
                <c:pt idx="777">
                  <c:v>16.560099999999998</c:v>
                </c:pt>
                <c:pt idx="778">
                  <c:v>16.243300000000001</c:v>
                </c:pt>
                <c:pt idx="779">
                  <c:v>16.074400000000001</c:v>
                </c:pt>
                <c:pt idx="780">
                  <c:v>16.490100000000002</c:v>
                </c:pt>
                <c:pt idx="781">
                  <c:v>15.328900000000001</c:v>
                </c:pt>
                <c:pt idx="782">
                  <c:v>15.196</c:v>
                </c:pt>
                <c:pt idx="783">
                  <c:v>14.111700000000001</c:v>
                </c:pt>
                <c:pt idx="784">
                  <c:v>14.0268</c:v>
                </c:pt>
                <c:pt idx="785">
                  <c:v>14.593400000000001</c:v>
                </c:pt>
                <c:pt idx="786">
                  <c:v>14.6044</c:v>
                </c:pt>
                <c:pt idx="787">
                  <c:v>14.3056</c:v>
                </c:pt>
                <c:pt idx="788">
                  <c:v>14.7393</c:v>
                </c:pt>
                <c:pt idx="789">
                  <c:v>14.255599999999999</c:v>
                </c:pt>
                <c:pt idx="790">
                  <c:v>14.8492</c:v>
                </c:pt>
                <c:pt idx="791">
                  <c:v>15.617699999999999</c:v>
                </c:pt>
                <c:pt idx="792">
                  <c:v>15.8985</c:v>
                </c:pt>
                <c:pt idx="793">
                  <c:v>15.990500000000001</c:v>
                </c:pt>
                <c:pt idx="794">
                  <c:v>16.5001</c:v>
                </c:pt>
                <c:pt idx="795">
                  <c:v>16.887899999999998</c:v>
                </c:pt>
                <c:pt idx="796">
                  <c:v>17.6904</c:v>
                </c:pt>
                <c:pt idx="797">
                  <c:v>17.365600000000001</c:v>
                </c:pt>
                <c:pt idx="798">
                  <c:v>16.754000000000001</c:v>
                </c:pt>
                <c:pt idx="799">
                  <c:v>17.827300000000001</c:v>
                </c:pt>
                <c:pt idx="800">
                  <c:v>19.180399999999999</c:v>
                </c:pt>
                <c:pt idx="801">
                  <c:v>19.252300000000002</c:v>
                </c:pt>
                <c:pt idx="802">
                  <c:v>19.310300000000002</c:v>
                </c:pt>
                <c:pt idx="803">
                  <c:v>19.789000000000001</c:v>
                </c:pt>
                <c:pt idx="804">
                  <c:v>20.351600000000001</c:v>
                </c:pt>
                <c:pt idx="805">
                  <c:v>19.1494</c:v>
                </c:pt>
                <c:pt idx="806">
                  <c:v>19.524100000000001</c:v>
                </c:pt>
                <c:pt idx="807">
                  <c:v>20.929200000000002</c:v>
                </c:pt>
                <c:pt idx="808">
                  <c:v>21.694700000000001</c:v>
                </c:pt>
                <c:pt idx="809">
                  <c:v>21.086099999999998</c:v>
                </c:pt>
                <c:pt idx="810">
                  <c:v>21.075099999999999</c:v>
                </c:pt>
                <c:pt idx="811">
                  <c:v>22.1584</c:v>
                </c:pt>
                <c:pt idx="812">
                  <c:v>22.1904</c:v>
                </c:pt>
                <c:pt idx="813">
                  <c:v>22.322299999999998</c:v>
                </c:pt>
                <c:pt idx="814">
                  <c:v>21.251000000000001</c:v>
                </c:pt>
                <c:pt idx="815">
                  <c:v>21.773700000000002</c:v>
                </c:pt>
                <c:pt idx="816">
                  <c:v>22.9559</c:v>
                </c:pt>
                <c:pt idx="817">
                  <c:v>22.748999999999999</c:v>
                </c:pt>
                <c:pt idx="818">
                  <c:v>21.987500000000001</c:v>
                </c:pt>
                <c:pt idx="819">
                  <c:v>21.373899999999999</c:v>
                </c:pt>
                <c:pt idx="820">
                  <c:v>20.641400000000001</c:v>
                </c:pt>
                <c:pt idx="821">
                  <c:v>20.740300000000001</c:v>
                </c:pt>
                <c:pt idx="822">
                  <c:v>23.648399999999999</c:v>
                </c:pt>
                <c:pt idx="823">
                  <c:v>23.270700000000001</c:v>
                </c:pt>
                <c:pt idx="824">
                  <c:v>23.485499999999998</c:v>
                </c:pt>
                <c:pt idx="825">
                  <c:v>23.200700000000001</c:v>
                </c:pt>
                <c:pt idx="826">
                  <c:v>22.6831</c:v>
                </c:pt>
                <c:pt idx="827">
                  <c:v>23.2987</c:v>
                </c:pt>
                <c:pt idx="828">
                  <c:v>23.874300000000002</c:v>
                </c:pt>
                <c:pt idx="829">
                  <c:v>23.538499999999999</c:v>
                </c:pt>
                <c:pt idx="830">
                  <c:v>23.276599999999998</c:v>
                </c:pt>
                <c:pt idx="831">
                  <c:v>24.1692</c:v>
                </c:pt>
                <c:pt idx="832">
                  <c:v>23.424600000000002</c:v>
                </c:pt>
                <c:pt idx="833">
                  <c:v>22.953800000000001</c:v>
                </c:pt>
                <c:pt idx="834">
                  <c:v>22.954799999999999</c:v>
                </c:pt>
                <c:pt idx="835">
                  <c:v>24.051300000000001</c:v>
                </c:pt>
                <c:pt idx="836">
                  <c:v>24.216200000000001</c:v>
                </c:pt>
                <c:pt idx="837">
                  <c:v>25.528500000000001</c:v>
                </c:pt>
                <c:pt idx="838">
                  <c:v>25.712399999999999</c:v>
                </c:pt>
                <c:pt idx="839">
                  <c:v>25.8874</c:v>
                </c:pt>
                <c:pt idx="840">
                  <c:v>26.186199999999999</c:v>
                </c:pt>
                <c:pt idx="841">
                  <c:v>26.455100000000002</c:v>
                </c:pt>
                <c:pt idx="842">
                  <c:v>27.177700000000002</c:v>
                </c:pt>
                <c:pt idx="843">
                  <c:v>26.765899999999998</c:v>
                </c:pt>
                <c:pt idx="844">
                  <c:v>26.518000000000001</c:v>
                </c:pt>
                <c:pt idx="845">
                  <c:v>26.397099999999998</c:v>
                </c:pt>
                <c:pt idx="846">
                  <c:v>26.970800000000001</c:v>
                </c:pt>
                <c:pt idx="847">
                  <c:v>27.369599999999998</c:v>
                </c:pt>
                <c:pt idx="848">
                  <c:v>27.763400000000001</c:v>
                </c:pt>
                <c:pt idx="849">
                  <c:v>27.9513</c:v>
                </c:pt>
                <c:pt idx="850">
                  <c:v>27.439599999999999</c:v>
                </c:pt>
                <c:pt idx="851">
                  <c:v>26.867899999999999</c:v>
                </c:pt>
                <c:pt idx="852">
                  <c:v>27.023800000000001</c:v>
                </c:pt>
                <c:pt idx="853">
                  <c:v>27.5655</c:v>
                </c:pt>
                <c:pt idx="854">
                  <c:v>27.1557</c:v>
                </c:pt>
                <c:pt idx="855">
                  <c:v>26.482099999999999</c:v>
                </c:pt>
                <c:pt idx="856">
                  <c:v>26.450099999999999</c:v>
                </c:pt>
                <c:pt idx="857">
                  <c:v>26.744900000000001</c:v>
                </c:pt>
                <c:pt idx="858">
                  <c:v>26.988800000000001</c:v>
                </c:pt>
                <c:pt idx="859">
                  <c:v>27.653500000000001</c:v>
                </c:pt>
                <c:pt idx="860">
                  <c:v>27.917400000000001</c:v>
                </c:pt>
                <c:pt idx="861">
                  <c:v>27.090800000000002</c:v>
                </c:pt>
                <c:pt idx="862">
                  <c:v>27.105799999999999</c:v>
                </c:pt>
                <c:pt idx="863">
                  <c:v>27.0288</c:v>
                </c:pt>
                <c:pt idx="864">
                  <c:v>26.228200000000001</c:v>
                </c:pt>
                <c:pt idx="865">
                  <c:v>26.942799999999998</c:v>
                </c:pt>
                <c:pt idx="866">
                  <c:v>27.212700000000002</c:v>
                </c:pt>
                <c:pt idx="867">
                  <c:v>27.735499999999998</c:v>
                </c:pt>
                <c:pt idx="868">
                  <c:v>28.895900000000001</c:v>
                </c:pt>
                <c:pt idx="869">
                  <c:v>28.196200000000001</c:v>
                </c:pt>
                <c:pt idx="870">
                  <c:v>27.788399999999999</c:v>
                </c:pt>
                <c:pt idx="871">
                  <c:v>27.548500000000001</c:v>
                </c:pt>
                <c:pt idx="872">
                  <c:v>28.666</c:v>
                </c:pt>
                <c:pt idx="873">
                  <c:v>29.136800000000001</c:v>
                </c:pt>
                <c:pt idx="874">
                  <c:v>28.557099999999998</c:v>
                </c:pt>
                <c:pt idx="875">
                  <c:v>28.870899999999999</c:v>
                </c:pt>
                <c:pt idx="876">
                  <c:v>28.564</c:v>
                </c:pt>
                <c:pt idx="877">
                  <c:v>28.3262</c:v>
                </c:pt>
                <c:pt idx="878">
                  <c:v>28.9389</c:v>
                </c:pt>
                <c:pt idx="879">
                  <c:v>29.198699999999999</c:v>
                </c:pt>
                <c:pt idx="880">
                  <c:v>30.1633</c:v>
                </c:pt>
                <c:pt idx="881">
                  <c:v>31.662500000000001</c:v>
                </c:pt>
                <c:pt idx="882">
                  <c:v>31.248699999999999</c:v>
                </c:pt>
                <c:pt idx="883">
                  <c:v>31.160799999999998</c:v>
                </c:pt>
                <c:pt idx="884">
                  <c:v>30.672999999999998</c:v>
                </c:pt>
                <c:pt idx="885">
                  <c:v>30.523099999999999</c:v>
                </c:pt>
                <c:pt idx="886">
                  <c:v>37.961500000000001</c:v>
                </c:pt>
                <c:pt idx="887">
                  <c:v>38.927</c:v>
                </c:pt>
                <c:pt idx="888">
                  <c:v>40.0914</c:v>
                </c:pt>
                <c:pt idx="889">
                  <c:v>37.8155</c:v>
                </c:pt>
                <c:pt idx="890">
                  <c:v>39.750599999999999</c:v>
                </c:pt>
                <c:pt idx="891">
                  <c:v>39.3078</c:v>
                </c:pt>
                <c:pt idx="892">
                  <c:v>39.151899999999998</c:v>
                </c:pt>
                <c:pt idx="893">
                  <c:v>38.635100000000001</c:v>
                </c:pt>
                <c:pt idx="894">
                  <c:v>37.460599999999999</c:v>
                </c:pt>
                <c:pt idx="895">
                  <c:v>38.495199999999997</c:v>
                </c:pt>
                <c:pt idx="896">
                  <c:v>38.755099999999999</c:v>
                </c:pt>
                <c:pt idx="897">
                  <c:v>39.466799999999999</c:v>
                </c:pt>
                <c:pt idx="898">
                  <c:v>41.0062</c:v>
                </c:pt>
                <c:pt idx="899">
                  <c:v>42.980499999999999</c:v>
                </c:pt>
                <c:pt idx="900">
                  <c:v>42.636600000000001</c:v>
                </c:pt>
                <c:pt idx="901">
                  <c:v>42.675600000000003</c:v>
                </c:pt>
                <c:pt idx="902">
                  <c:v>43.7911</c:v>
                </c:pt>
                <c:pt idx="903">
                  <c:v>43.028399999999998</c:v>
                </c:pt>
                <c:pt idx="904">
                  <c:v>43.008400000000002</c:v>
                </c:pt>
                <c:pt idx="905">
                  <c:v>42.192799999999998</c:v>
                </c:pt>
                <c:pt idx="906">
                  <c:v>40.616399999999999</c:v>
                </c:pt>
                <c:pt idx="907">
                  <c:v>41.859900000000003</c:v>
                </c:pt>
                <c:pt idx="908">
                  <c:v>41.101199999999999</c:v>
                </c:pt>
                <c:pt idx="909">
                  <c:v>40.8063</c:v>
                </c:pt>
                <c:pt idx="910">
                  <c:v>42.285699999999999</c:v>
                </c:pt>
                <c:pt idx="911">
                  <c:v>42.396700000000003</c:v>
                </c:pt>
                <c:pt idx="912">
                  <c:v>42.300699999999999</c:v>
                </c:pt>
                <c:pt idx="913">
                  <c:v>42.086799999999997</c:v>
                </c:pt>
                <c:pt idx="914">
                  <c:v>42.486600000000003</c:v>
                </c:pt>
                <c:pt idx="915">
                  <c:v>42.163800000000002</c:v>
                </c:pt>
                <c:pt idx="916">
                  <c:v>42.3887</c:v>
                </c:pt>
                <c:pt idx="917">
                  <c:v>43.885100000000001</c:v>
                </c:pt>
                <c:pt idx="918">
                  <c:v>45.959299999999999</c:v>
                </c:pt>
                <c:pt idx="919">
                  <c:v>45.451500000000003</c:v>
                </c:pt>
                <c:pt idx="920">
                  <c:v>46.443100000000001</c:v>
                </c:pt>
                <c:pt idx="921">
                  <c:v>47.475700000000003</c:v>
                </c:pt>
                <c:pt idx="922">
                  <c:v>47.058900000000001</c:v>
                </c:pt>
                <c:pt idx="923">
                  <c:v>45.502499999999998</c:v>
                </c:pt>
                <c:pt idx="924">
                  <c:v>44.291899999999998</c:v>
                </c:pt>
                <c:pt idx="925">
                  <c:v>44.594799999999999</c:v>
                </c:pt>
                <c:pt idx="926">
                  <c:v>45.6614</c:v>
                </c:pt>
                <c:pt idx="927">
                  <c:v>45.4345</c:v>
                </c:pt>
                <c:pt idx="928">
                  <c:v>45.882300000000001</c:v>
                </c:pt>
                <c:pt idx="929">
                  <c:v>46.731999999999999</c:v>
                </c:pt>
                <c:pt idx="930">
                  <c:v>46.710999999999999</c:v>
                </c:pt>
                <c:pt idx="931">
                  <c:v>46.489100000000001</c:v>
                </c:pt>
                <c:pt idx="932">
                  <c:v>44.252000000000002</c:v>
                </c:pt>
                <c:pt idx="933">
                  <c:v>44.497900000000001</c:v>
                </c:pt>
                <c:pt idx="934">
                  <c:v>44.662799999999997</c:v>
                </c:pt>
                <c:pt idx="935">
                  <c:v>45.399500000000003</c:v>
                </c:pt>
                <c:pt idx="936">
                  <c:v>44.646799999999999</c:v>
                </c:pt>
                <c:pt idx="937">
                  <c:v>42.537599999999998</c:v>
                </c:pt>
                <c:pt idx="938">
                  <c:v>42.371699999999997</c:v>
                </c:pt>
                <c:pt idx="939">
                  <c:v>40.839300000000001</c:v>
                </c:pt>
                <c:pt idx="940">
                  <c:v>43.736199999999997</c:v>
                </c:pt>
                <c:pt idx="941">
                  <c:v>43.923099999999998</c:v>
                </c:pt>
                <c:pt idx="942">
                  <c:v>43.469299999999997</c:v>
                </c:pt>
                <c:pt idx="943">
                  <c:v>43.327300000000001</c:v>
                </c:pt>
                <c:pt idx="944">
                  <c:v>43.282299999999999</c:v>
                </c:pt>
                <c:pt idx="945">
                  <c:v>46.948900000000002</c:v>
                </c:pt>
                <c:pt idx="946">
                  <c:v>45.650399999999998</c:v>
                </c:pt>
                <c:pt idx="947">
                  <c:v>47.097900000000003</c:v>
                </c:pt>
                <c:pt idx="948">
                  <c:v>47.1449</c:v>
                </c:pt>
                <c:pt idx="949">
                  <c:v>46.000300000000003</c:v>
                </c:pt>
                <c:pt idx="950">
                  <c:v>46.817</c:v>
                </c:pt>
                <c:pt idx="951">
                  <c:v>48.7652</c:v>
                </c:pt>
                <c:pt idx="952">
                  <c:v>49.244999999999997</c:v>
                </c:pt>
                <c:pt idx="953">
                  <c:v>49.335999999999999</c:v>
                </c:pt>
                <c:pt idx="954">
                  <c:v>48.490299999999998</c:v>
                </c:pt>
                <c:pt idx="955">
                  <c:v>48.529299999999999</c:v>
                </c:pt>
                <c:pt idx="956">
                  <c:v>47.046799999999998</c:v>
                </c:pt>
                <c:pt idx="957">
                  <c:v>46.226999999999997</c:v>
                </c:pt>
                <c:pt idx="958">
                  <c:v>45.558199999999999</c:v>
                </c:pt>
                <c:pt idx="959">
                  <c:v>45.164299999999997</c:v>
                </c:pt>
                <c:pt idx="960">
                  <c:v>44.856400000000001</c:v>
                </c:pt>
                <c:pt idx="961">
                  <c:v>45.471200000000003</c:v>
                </c:pt>
                <c:pt idx="962">
                  <c:v>45.5672</c:v>
                </c:pt>
                <c:pt idx="963">
                  <c:v>43.886699999999998</c:v>
                </c:pt>
                <c:pt idx="964">
                  <c:v>43.9527</c:v>
                </c:pt>
                <c:pt idx="965">
                  <c:v>43.506799999999998</c:v>
                </c:pt>
                <c:pt idx="966">
                  <c:v>42.226199999999999</c:v>
                </c:pt>
                <c:pt idx="967">
                  <c:v>41.004600000000003</c:v>
                </c:pt>
                <c:pt idx="968">
                  <c:v>41.5974</c:v>
                </c:pt>
                <c:pt idx="969">
                  <c:v>42.209200000000003</c:v>
                </c:pt>
                <c:pt idx="970">
                  <c:v>41.898299999999999</c:v>
                </c:pt>
                <c:pt idx="971">
                  <c:v>42.455199999999998</c:v>
                </c:pt>
                <c:pt idx="972">
                  <c:v>43.076000000000001</c:v>
                </c:pt>
                <c:pt idx="973">
                  <c:v>43.485799999999998</c:v>
                </c:pt>
                <c:pt idx="974">
                  <c:v>44.768500000000003</c:v>
                </c:pt>
                <c:pt idx="975">
                  <c:v>43.503799999999998</c:v>
                </c:pt>
                <c:pt idx="976">
                  <c:v>44.027700000000003</c:v>
                </c:pt>
                <c:pt idx="977">
                  <c:v>44.674500000000002</c:v>
                </c:pt>
                <c:pt idx="978">
                  <c:v>45.748199999999997</c:v>
                </c:pt>
                <c:pt idx="979">
                  <c:v>45.259300000000003</c:v>
                </c:pt>
                <c:pt idx="980">
                  <c:v>45.784100000000002</c:v>
                </c:pt>
                <c:pt idx="981">
                  <c:v>46.791800000000002</c:v>
                </c:pt>
                <c:pt idx="982">
                  <c:v>46.930799999999998</c:v>
                </c:pt>
                <c:pt idx="983">
                  <c:v>45.447200000000002</c:v>
                </c:pt>
                <c:pt idx="984">
                  <c:v>46.081099999999999</c:v>
                </c:pt>
                <c:pt idx="985">
                  <c:v>43.924700000000001</c:v>
                </c:pt>
                <c:pt idx="986">
                  <c:v>42.183199999999999</c:v>
                </c:pt>
                <c:pt idx="987">
                  <c:v>42.088299999999997</c:v>
                </c:pt>
                <c:pt idx="988">
                  <c:v>41.374499999999998</c:v>
                </c:pt>
                <c:pt idx="989">
                  <c:v>42.962000000000003</c:v>
                </c:pt>
                <c:pt idx="990">
                  <c:v>43.649799999999999</c:v>
                </c:pt>
                <c:pt idx="991">
                  <c:v>41.766399999999997</c:v>
                </c:pt>
                <c:pt idx="992">
                  <c:v>40.313800000000001</c:v>
                </c:pt>
                <c:pt idx="993">
                  <c:v>40.4878</c:v>
                </c:pt>
                <c:pt idx="994">
                  <c:v>41.148499999999999</c:v>
                </c:pt>
                <c:pt idx="995">
                  <c:v>40.767699999999998</c:v>
                </c:pt>
                <c:pt idx="996">
                  <c:v>42.312199999999997</c:v>
                </c:pt>
                <c:pt idx="997">
                  <c:v>43.492800000000003</c:v>
                </c:pt>
                <c:pt idx="998">
                  <c:v>44.991399999999999</c:v>
                </c:pt>
                <c:pt idx="999">
                  <c:v>45.737200000000001</c:v>
                </c:pt>
                <c:pt idx="1000">
                  <c:v>45.941099999999999</c:v>
                </c:pt>
                <c:pt idx="1001">
                  <c:v>46.559899999999999</c:v>
                </c:pt>
                <c:pt idx="1002">
                  <c:v>46.9358</c:v>
                </c:pt>
                <c:pt idx="1003">
                  <c:v>48.320399999999999</c:v>
                </c:pt>
                <c:pt idx="1004">
                  <c:v>48.6053</c:v>
                </c:pt>
                <c:pt idx="1005">
                  <c:v>49.640999999999998</c:v>
                </c:pt>
                <c:pt idx="1006">
                  <c:v>48.873199999999997</c:v>
                </c:pt>
                <c:pt idx="1007">
                  <c:v>49.465000000000003</c:v>
                </c:pt>
                <c:pt idx="1008">
                  <c:v>49.283099999999997</c:v>
                </c:pt>
                <c:pt idx="1009">
                  <c:v>50.393799999999999</c:v>
                </c:pt>
                <c:pt idx="1010">
                  <c:v>49.928899999999999</c:v>
                </c:pt>
                <c:pt idx="1011">
                  <c:v>48.701300000000003</c:v>
                </c:pt>
                <c:pt idx="1012">
                  <c:v>47.761600000000001</c:v>
                </c:pt>
                <c:pt idx="1013">
                  <c:v>48.227400000000003</c:v>
                </c:pt>
                <c:pt idx="1014">
                  <c:v>47.8065</c:v>
                </c:pt>
                <c:pt idx="1015">
                  <c:v>48.125399999999999</c:v>
                </c:pt>
                <c:pt idx="1016">
                  <c:v>46.755899999999997</c:v>
                </c:pt>
                <c:pt idx="1017">
                  <c:v>46.750900000000001</c:v>
                </c:pt>
                <c:pt idx="1018">
                  <c:v>45.496200000000002</c:v>
                </c:pt>
                <c:pt idx="1019">
                  <c:v>46.555999999999997</c:v>
                </c:pt>
                <c:pt idx="1020">
                  <c:v>45.493200000000002</c:v>
                </c:pt>
                <c:pt idx="1021">
                  <c:v>46.585999999999999</c:v>
                </c:pt>
                <c:pt idx="1022">
                  <c:v>47.495800000000003</c:v>
                </c:pt>
                <c:pt idx="1023">
                  <c:v>46.616999999999997</c:v>
                </c:pt>
                <c:pt idx="1024">
                  <c:v>47.646799999999999</c:v>
                </c:pt>
                <c:pt idx="1025">
                  <c:v>48.0777</c:v>
                </c:pt>
                <c:pt idx="1026">
                  <c:v>48.339599999999997</c:v>
                </c:pt>
                <c:pt idx="1027">
                  <c:v>48.8795</c:v>
                </c:pt>
                <c:pt idx="1028">
                  <c:v>50.066299999999998</c:v>
                </c:pt>
                <c:pt idx="1029">
                  <c:v>49.593400000000003</c:v>
                </c:pt>
                <c:pt idx="1030">
                  <c:v>48.100700000000003</c:v>
                </c:pt>
                <c:pt idx="1031">
                  <c:v>48.979500000000002</c:v>
                </c:pt>
                <c:pt idx="1032">
                  <c:v>48.819499999999998</c:v>
                </c:pt>
                <c:pt idx="1033">
                  <c:v>49.2684</c:v>
                </c:pt>
                <c:pt idx="1034">
                  <c:v>49.406399999999998</c:v>
                </c:pt>
                <c:pt idx="1035">
                  <c:v>49.511400000000002</c:v>
                </c:pt>
                <c:pt idx="1036">
                  <c:v>49.511400000000002</c:v>
                </c:pt>
                <c:pt idx="1037">
                  <c:v>48.157699999999998</c:v>
                </c:pt>
                <c:pt idx="1038">
                  <c:v>47.558799999999998</c:v>
                </c:pt>
                <c:pt idx="1039">
                  <c:v>47.987699999999997</c:v>
                </c:pt>
                <c:pt idx="1040">
                  <c:v>49.086500000000001</c:v>
                </c:pt>
                <c:pt idx="1041">
                  <c:v>52.241799999999998</c:v>
                </c:pt>
                <c:pt idx="1042">
                  <c:v>53.128599999999999</c:v>
                </c:pt>
                <c:pt idx="1043">
                  <c:v>54.338299999999997</c:v>
                </c:pt>
                <c:pt idx="1044">
                  <c:v>54.810200000000002</c:v>
                </c:pt>
                <c:pt idx="1045">
                  <c:v>54.698300000000003</c:v>
                </c:pt>
                <c:pt idx="1046">
                  <c:v>56.369900000000001</c:v>
                </c:pt>
                <c:pt idx="1047">
                  <c:v>56.040999999999997</c:v>
                </c:pt>
                <c:pt idx="1048">
                  <c:v>57.094700000000003</c:v>
                </c:pt>
                <c:pt idx="1049">
                  <c:v>59.478200000000001</c:v>
                </c:pt>
                <c:pt idx="1050">
                  <c:v>59.641199999999998</c:v>
                </c:pt>
                <c:pt idx="1051">
                  <c:v>59.860199999999999</c:v>
                </c:pt>
                <c:pt idx="1052">
                  <c:v>61.348799999999997</c:v>
                </c:pt>
                <c:pt idx="1053">
                  <c:v>61.6038</c:v>
                </c:pt>
                <c:pt idx="1054">
                  <c:v>61.017899999999997</c:v>
                </c:pt>
                <c:pt idx="1055">
                  <c:v>62.451599999999999</c:v>
                </c:pt>
                <c:pt idx="1056">
                  <c:v>62.7605</c:v>
                </c:pt>
                <c:pt idx="1057">
                  <c:v>61.513800000000003</c:v>
                </c:pt>
                <c:pt idx="1058">
                  <c:v>63.013500000000001</c:v>
                </c:pt>
                <c:pt idx="1059">
                  <c:v>66.145799999999994</c:v>
                </c:pt>
                <c:pt idx="1060">
                  <c:v>69.317099999999996</c:v>
                </c:pt>
                <c:pt idx="1061">
                  <c:v>68.208399999999997</c:v>
                </c:pt>
                <c:pt idx="1062">
                  <c:v>70.084000000000003</c:v>
                </c:pt>
                <c:pt idx="1063">
                  <c:v>69.626099999999994</c:v>
                </c:pt>
                <c:pt idx="1064">
                  <c:v>72.117500000000007</c:v>
                </c:pt>
                <c:pt idx="1065">
                  <c:v>72.232500000000002</c:v>
                </c:pt>
                <c:pt idx="1066">
                  <c:v>72.112499999999997</c:v>
                </c:pt>
                <c:pt idx="1067">
                  <c:v>73.884100000000004</c:v>
                </c:pt>
                <c:pt idx="1068">
                  <c:v>72.642399999999995</c:v>
                </c:pt>
                <c:pt idx="1069">
                  <c:v>72.597399999999993</c:v>
                </c:pt>
                <c:pt idx="1070">
                  <c:v>69.437100000000001</c:v>
                </c:pt>
                <c:pt idx="1071">
                  <c:v>67.457499999999996</c:v>
                </c:pt>
                <c:pt idx="1072">
                  <c:v>78.521100000000004</c:v>
                </c:pt>
                <c:pt idx="1073">
                  <c:v>78.8001</c:v>
                </c:pt>
                <c:pt idx="1074">
                  <c:v>79.075000000000003</c:v>
                </c:pt>
                <c:pt idx="1075">
                  <c:v>78.684100000000001</c:v>
                </c:pt>
                <c:pt idx="1076">
                  <c:v>77.646299999999997</c:v>
                </c:pt>
                <c:pt idx="1077">
                  <c:v>79.094999999999999</c:v>
                </c:pt>
                <c:pt idx="1078">
                  <c:v>82.261300000000006</c:v>
                </c:pt>
                <c:pt idx="1079">
                  <c:v>85.218699999999998</c:v>
                </c:pt>
                <c:pt idx="1080">
                  <c:v>85.949600000000004</c:v>
                </c:pt>
                <c:pt idx="1081">
                  <c:v>88.685100000000006</c:v>
                </c:pt>
                <c:pt idx="1082">
                  <c:v>92.653499999999994</c:v>
                </c:pt>
                <c:pt idx="1083">
                  <c:v>87.513300000000001</c:v>
                </c:pt>
                <c:pt idx="1084">
                  <c:v>85.759600000000006</c:v>
                </c:pt>
                <c:pt idx="1085">
                  <c:v>91.897599999999997</c:v>
                </c:pt>
                <c:pt idx="1086">
                  <c:v>90.872799999999998</c:v>
                </c:pt>
                <c:pt idx="1087">
                  <c:v>87.929299999999998</c:v>
                </c:pt>
                <c:pt idx="1088">
                  <c:v>87.822299999999998</c:v>
                </c:pt>
                <c:pt idx="1089">
                  <c:v>88.440200000000004</c:v>
                </c:pt>
                <c:pt idx="1090">
                  <c:v>89.382999999999996</c:v>
                </c:pt>
                <c:pt idx="1091">
                  <c:v>90.356800000000007</c:v>
                </c:pt>
                <c:pt idx="1092">
                  <c:v>91.419700000000006</c:v>
                </c:pt>
                <c:pt idx="1093">
                  <c:v>94.273200000000003</c:v>
                </c:pt>
                <c:pt idx="1094">
                  <c:v>94.986099999999993</c:v>
                </c:pt>
                <c:pt idx="1095">
                  <c:v>92.545500000000004</c:v>
                </c:pt>
                <c:pt idx="1096">
                  <c:v>90.234899999999996</c:v>
                </c:pt>
                <c:pt idx="1097">
                  <c:v>90.340900000000005</c:v>
                </c:pt>
                <c:pt idx="1098">
                  <c:v>90.347800000000007</c:v>
                </c:pt>
                <c:pt idx="1099">
                  <c:v>89.436999999999998</c:v>
                </c:pt>
                <c:pt idx="1100">
                  <c:v>88.949100000000001</c:v>
                </c:pt>
                <c:pt idx="1101">
                  <c:v>85.890600000000006</c:v>
                </c:pt>
                <c:pt idx="1102">
                  <c:v>87.993200000000002</c:v>
                </c:pt>
                <c:pt idx="1103">
                  <c:v>87.118399999999994</c:v>
                </c:pt>
                <c:pt idx="1104">
                  <c:v>85.339699999999993</c:v>
                </c:pt>
                <c:pt idx="1105">
                  <c:v>87.0244</c:v>
                </c:pt>
                <c:pt idx="1106">
                  <c:v>90.600800000000007</c:v>
                </c:pt>
                <c:pt idx="1107">
                  <c:v>88.171199999999999</c:v>
                </c:pt>
                <c:pt idx="1108">
                  <c:v>85.986599999999996</c:v>
                </c:pt>
                <c:pt idx="1109">
                  <c:v>87.400300000000001</c:v>
                </c:pt>
                <c:pt idx="1110">
                  <c:v>84.020899999999997</c:v>
                </c:pt>
                <c:pt idx="1111">
                  <c:v>84.656800000000004</c:v>
                </c:pt>
                <c:pt idx="1112">
                  <c:v>76.187200000000004</c:v>
                </c:pt>
                <c:pt idx="1113">
                  <c:v>79.5047</c:v>
                </c:pt>
                <c:pt idx="1114">
                  <c:v>82.409199999999998</c:v>
                </c:pt>
                <c:pt idx="1115">
                  <c:v>79.663600000000002</c:v>
                </c:pt>
                <c:pt idx="1116">
                  <c:v>82.618099999999998</c:v>
                </c:pt>
                <c:pt idx="1117">
                  <c:v>87.720299999999995</c:v>
                </c:pt>
                <c:pt idx="1118">
                  <c:v>87.7423</c:v>
                </c:pt>
                <c:pt idx="1119">
                  <c:v>86.387500000000003</c:v>
                </c:pt>
                <c:pt idx="1120">
                  <c:v>83.027100000000004</c:v>
                </c:pt>
                <c:pt idx="1121">
                  <c:v>85.802599999999998</c:v>
                </c:pt>
                <c:pt idx="1122">
                  <c:v>88.774100000000004</c:v>
                </c:pt>
                <c:pt idx="1123">
                  <c:v>92.124499999999998</c:v>
                </c:pt>
                <c:pt idx="1124">
                  <c:v>90.538799999999995</c:v>
                </c:pt>
                <c:pt idx="1125">
                  <c:v>90.396799999999999</c:v>
                </c:pt>
                <c:pt idx="1126">
                  <c:v>88.732100000000003</c:v>
                </c:pt>
                <c:pt idx="1127">
                  <c:v>89.862899999999996</c:v>
                </c:pt>
                <c:pt idx="1128">
                  <c:v>90.383899999999997</c:v>
                </c:pt>
                <c:pt idx="1129">
                  <c:v>91.340699999999998</c:v>
                </c:pt>
                <c:pt idx="1130">
                  <c:v>94.614099999999993</c:v>
                </c:pt>
                <c:pt idx="1131">
                  <c:v>94.343199999999996</c:v>
                </c:pt>
                <c:pt idx="1132">
                  <c:v>92.463499999999996</c:v>
                </c:pt>
                <c:pt idx="1133">
                  <c:v>94.764099999999999</c:v>
                </c:pt>
                <c:pt idx="1134">
                  <c:v>95.37</c:v>
                </c:pt>
                <c:pt idx="1135">
                  <c:v>94.934100000000001</c:v>
                </c:pt>
                <c:pt idx="1136">
                  <c:v>103.7816</c:v>
                </c:pt>
                <c:pt idx="1137">
                  <c:v>106.4511</c:v>
                </c:pt>
                <c:pt idx="1138">
                  <c:v>113.8819</c:v>
                </c:pt>
                <c:pt idx="1139">
                  <c:v>114.8057</c:v>
                </c:pt>
                <c:pt idx="1140">
                  <c:v>110.4815</c:v>
                </c:pt>
                <c:pt idx="1141">
                  <c:v>109.6146</c:v>
                </c:pt>
                <c:pt idx="1142">
                  <c:v>114.9807</c:v>
                </c:pt>
                <c:pt idx="1143">
                  <c:v>116.4175</c:v>
                </c:pt>
                <c:pt idx="1144">
                  <c:v>122.4195</c:v>
                </c:pt>
                <c:pt idx="1145">
                  <c:v>120.9777</c:v>
                </c:pt>
                <c:pt idx="1146">
                  <c:v>120.8677</c:v>
                </c:pt>
                <c:pt idx="1147">
                  <c:v>121.7696</c:v>
                </c:pt>
                <c:pt idx="1148">
                  <c:v>120.8997</c:v>
                </c:pt>
                <c:pt idx="1149">
                  <c:v>125.1893</c:v>
                </c:pt>
                <c:pt idx="1150">
                  <c:v>129.59889999999999</c:v>
                </c:pt>
                <c:pt idx="1151">
                  <c:v>131.86869999999999</c:v>
                </c:pt>
                <c:pt idx="1152">
                  <c:v>130.96879999999999</c:v>
                </c:pt>
                <c:pt idx="1153">
                  <c:v>135.5684</c:v>
                </c:pt>
                <c:pt idx="1154">
                  <c:v>130.7688</c:v>
                </c:pt>
                <c:pt idx="1155">
                  <c:v>126.5592</c:v>
                </c:pt>
                <c:pt idx="1156">
                  <c:v>118.09990000000001</c:v>
                </c:pt>
                <c:pt idx="1157">
                  <c:v>126.0792</c:v>
                </c:pt>
                <c:pt idx="1158">
                  <c:v>126.3892</c:v>
                </c:pt>
                <c:pt idx="1159">
                  <c:v>123.9794</c:v>
                </c:pt>
                <c:pt idx="1160">
                  <c:v>123.5294</c:v>
                </c:pt>
                <c:pt idx="1161">
                  <c:v>124.2894</c:v>
                </c:pt>
                <c:pt idx="1162">
                  <c:v>122.65949999999999</c:v>
                </c:pt>
                <c:pt idx="1163">
                  <c:v>128.26900000000001</c:v>
                </c:pt>
                <c:pt idx="1164">
                  <c:v>125.8192</c:v>
                </c:pt>
                <c:pt idx="1165">
                  <c:v>128.18899999999999</c:v>
                </c:pt>
                <c:pt idx="1166">
                  <c:v>131.36879999999999</c:v>
                </c:pt>
                <c:pt idx="1167">
                  <c:v>134.89850000000001</c:v>
                </c:pt>
                <c:pt idx="1168">
                  <c:v>127.3891</c:v>
                </c:pt>
                <c:pt idx="1169">
                  <c:v>129.22900000000001</c:v>
                </c:pt>
                <c:pt idx="1170">
                  <c:v>128.429</c:v>
                </c:pt>
                <c:pt idx="1171">
                  <c:v>126.3492</c:v>
                </c:pt>
                <c:pt idx="1172">
                  <c:v>117.9799</c:v>
                </c:pt>
                <c:pt idx="1173">
                  <c:v>121.0796</c:v>
                </c:pt>
                <c:pt idx="1174">
                  <c:v>117.9199</c:v>
                </c:pt>
                <c:pt idx="1175">
                  <c:v>123.5294</c:v>
                </c:pt>
                <c:pt idx="1176">
                  <c:v>122.5795</c:v>
                </c:pt>
                <c:pt idx="1177">
                  <c:v>114.2402</c:v>
                </c:pt>
                <c:pt idx="1178">
                  <c:v>112.2704</c:v>
                </c:pt>
                <c:pt idx="1179">
                  <c:v>113.05029999999999</c:v>
                </c:pt>
                <c:pt idx="1180">
                  <c:v>111.5805</c:v>
                </c:pt>
                <c:pt idx="1181">
                  <c:v>103.72110000000001</c:v>
                </c:pt>
                <c:pt idx="1182">
                  <c:v>117.01</c:v>
                </c:pt>
                <c:pt idx="1183">
                  <c:v>109.2007</c:v>
                </c:pt>
                <c:pt idx="1184">
                  <c:v>107.2608</c:v>
                </c:pt>
                <c:pt idx="1185">
                  <c:v>100.4414</c:v>
                </c:pt>
                <c:pt idx="1186">
                  <c:v>104.2411</c:v>
                </c:pt>
                <c:pt idx="1187">
                  <c:v>98.901499999999999</c:v>
                </c:pt>
                <c:pt idx="1188">
                  <c:v>104.961</c:v>
                </c:pt>
                <c:pt idx="1189">
                  <c:v>104.741</c:v>
                </c:pt>
                <c:pt idx="1190">
                  <c:v>109.0107</c:v>
                </c:pt>
                <c:pt idx="1191">
                  <c:v>116.1301</c:v>
                </c:pt>
                <c:pt idx="1192">
                  <c:v>118.0699</c:v>
                </c:pt>
                <c:pt idx="1193">
                  <c:v>122.84950000000001</c:v>
                </c:pt>
                <c:pt idx="1194">
                  <c:v>124.5693</c:v>
                </c:pt>
                <c:pt idx="1195">
                  <c:v>129.9889</c:v>
                </c:pt>
                <c:pt idx="1196">
                  <c:v>127.23909999999999</c:v>
                </c:pt>
                <c:pt idx="1197">
                  <c:v>128.489</c:v>
                </c:pt>
                <c:pt idx="1198">
                  <c:v>123.7294</c:v>
                </c:pt>
                <c:pt idx="1199">
                  <c:v>129.35890000000001</c:v>
                </c:pt>
                <c:pt idx="1200">
                  <c:v>126.4492</c:v>
                </c:pt>
                <c:pt idx="1201">
                  <c:v>128.28899999999999</c:v>
                </c:pt>
                <c:pt idx="1202">
                  <c:v>125.5993</c:v>
                </c:pt>
                <c:pt idx="1203">
                  <c:v>117.57989999999999</c:v>
                </c:pt>
                <c:pt idx="1204">
                  <c:v>119.35980000000001</c:v>
                </c:pt>
                <c:pt idx="1205">
                  <c:v>107.99079999999999</c:v>
                </c:pt>
                <c:pt idx="1206">
                  <c:v>106.2009</c:v>
                </c:pt>
                <c:pt idx="1207">
                  <c:v>107.2008</c:v>
                </c:pt>
                <c:pt idx="1208">
                  <c:v>102.8212</c:v>
                </c:pt>
                <c:pt idx="1209">
                  <c:v>106.4609</c:v>
                </c:pt>
                <c:pt idx="1210">
                  <c:v>108.0908</c:v>
                </c:pt>
                <c:pt idx="1211">
                  <c:v>116.9</c:v>
                </c:pt>
                <c:pt idx="1212">
                  <c:v>119.14</c:v>
                </c:pt>
                <c:pt idx="1213">
                  <c:v>119.1</c:v>
                </c:pt>
                <c:pt idx="1214">
                  <c:v>116.78</c:v>
                </c:pt>
                <c:pt idx="1215">
                  <c:v>115.59</c:v>
                </c:pt>
                <c:pt idx="1216">
                  <c:v>113.37</c:v>
                </c:pt>
                <c:pt idx="1217">
                  <c:v>117.87</c:v>
                </c:pt>
                <c:pt idx="1218">
                  <c:v>116</c:v>
                </c:pt>
                <c:pt idx="1219">
                  <c:v>116.26</c:v>
                </c:pt>
                <c:pt idx="1220">
                  <c:v>120.87</c:v>
                </c:pt>
                <c:pt idx="1221">
                  <c:v>123.51</c:v>
                </c:pt>
                <c:pt idx="1222">
                  <c:v>124.04</c:v>
                </c:pt>
                <c:pt idx="1223">
                  <c:v>121.4</c:v>
                </c:pt>
                <c:pt idx="1224">
                  <c:v>121.44</c:v>
                </c:pt>
                <c:pt idx="1225">
                  <c:v>117</c:v>
                </c:pt>
                <c:pt idx="1226">
                  <c:v>118.85</c:v>
                </c:pt>
                <c:pt idx="1227">
                  <c:v>122.85</c:v>
                </c:pt>
                <c:pt idx="1228">
                  <c:v>124.92</c:v>
                </c:pt>
                <c:pt idx="1229">
                  <c:v>127.72</c:v>
                </c:pt>
                <c:pt idx="1230">
                  <c:v>132.88999999999999</c:v>
                </c:pt>
                <c:pt idx="1231">
                  <c:v>132.65</c:v>
                </c:pt>
                <c:pt idx="1232">
                  <c:v>134.81</c:v>
                </c:pt>
                <c:pt idx="1233">
                  <c:v>134.80000000000001</c:v>
                </c:pt>
                <c:pt idx="1234">
                  <c:v>138.07</c:v>
                </c:pt>
                <c:pt idx="1235">
                  <c:v>131.6</c:v>
                </c:pt>
                <c:pt idx="1236">
                  <c:v>135.72</c:v>
                </c:pt>
                <c:pt idx="1237">
                  <c:v>136.93</c:v>
                </c:pt>
                <c:pt idx="1238">
                  <c:v>138</c:v>
                </c:pt>
                <c:pt idx="1239">
                  <c:v>143.71</c:v>
                </c:pt>
                <c:pt idx="1240">
                  <c:v>143.59</c:v>
                </c:pt>
                <c:pt idx="1241">
                  <c:v>139.56</c:v>
                </c:pt>
                <c:pt idx="1242">
                  <c:v>140.41</c:v>
                </c:pt>
                <c:pt idx="1243">
                  <c:v>141.54</c:v>
                </c:pt>
                <c:pt idx="1244">
                  <c:v>140.52000000000001</c:v>
                </c:pt>
                <c:pt idx="1245">
                  <c:v>141.25</c:v>
                </c:pt>
                <c:pt idx="1246">
                  <c:v>139.34</c:v>
                </c:pt>
                <c:pt idx="1247">
                  <c:v>132.76</c:v>
                </c:pt>
                <c:pt idx="1248">
                  <c:v>135.4</c:v>
                </c:pt>
                <c:pt idx="1249">
                  <c:v>136.05000000000001</c:v>
                </c:pt>
                <c:pt idx="1250">
                  <c:v>139.91</c:v>
                </c:pt>
                <c:pt idx="1251">
                  <c:v>145.61000000000001</c:v>
                </c:pt>
                <c:pt idx="1252">
                  <c:v>148.88</c:v>
                </c:pt>
                <c:pt idx="1253">
                  <c:v>147.63</c:v>
                </c:pt>
                <c:pt idx="1254">
                  <c:v>145.26</c:v>
                </c:pt>
                <c:pt idx="1255">
                  <c:v>148.29</c:v>
                </c:pt>
                <c:pt idx="1256">
                  <c:v>146.27000000000001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DAB-9A7A-D2EF2EE7BC99}"/>
            </c:ext>
          </c:extLst>
        </c:ser>
        <c:ser>
          <c:idx val="1"/>
          <c:order val="1"/>
          <c:tx>
            <c:strRef>
              <c:f>'3a. Moving Average'!$D$2</c:f>
              <c:strCache>
                <c:ptCount val="1"/>
                <c:pt idx="0">
                  <c:v>Naive Trend </c:v>
                </c:pt>
              </c:strCache>
            </c:strRef>
          </c:tx>
          <c:spPr>
            <a:ln w="34925" cap="rnd">
              <a:solidFill>
                <a:schemeClr val="accent4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Average'!$D$3:$D$1260</c15:sqref>
                  </c15:fullRef>
                </c:ext>
              </c:extLst>
              <c:f>'3a. Moving Average'!$D$4:$D$1260</c:f>
              <c:numCache>
                <c:formatCode>_("$"* #,##0.00_);_("$"* \(#,##0.00\);_("$"* "-"??_);_(@_)</c:formatCode>
                <c:ptCount val="1257"/>
                <c:pt idx="0">
                  <c:v>5.2194000000000003</c:v>
                </c:pt>
                <c:pt idx="1">
                  <c:v>5.08</c:v>
                </c:pt>
                <c:pt idx="2">
                  <c:v>5.2812999999999999</c:v>
                </c:pt>
                <c:pt idx="3">
                  <c:v>5.1745999999999999</c:v>
                </c:pt>
                <c:pt idx="4">
                  <c:v>5.2538999999999998</c:v>
                </c:pt>
                <c:pt idx="5">
                  <c:v>5.2290999999999999</c:v>
                </c:pt>
                <c:pt idx="6">
                  <c:v>5.2466999999999997</c:v>
                </c:pt>
                <c:pt idx="7">
                  <c:v>5.5034999999999998</c:v>
                </c:pt>
                <c:pt idx="8">
                  <c:v>5.3986999999999998</c:v>
                </c:pt>
                <c:pt idx="9">
                  <c:v>5.4336000000000002</c:v>
                </c:pt>
                <c:pt idx="10">
                  <c:v>5.3963000000000001</c:v>
                </c:pt>
                <c:pt idx="11">
                  <c:v>5.2098000000000004</c:v>
                </c:pt>
                <c:pt idx="12">
                  <c:v>5.1702000000000004</c:v>
                </c:pt>
                <c:pt idx="13">
                  <c:v>5.2140000000000004</c:v>
                </c:pt>
                <c:pt idx="14">
                  <c:v>5.1970999999999998</c:v>
                </c:pt>
                <c:pt idx="15">
                  <c:v>5.2824999999999998</c:v>
                </c:pt>
                <c:pt idx="16">
                  <c:v>5.2824999999999998</c:v>
                </c:pt>
                <c:pt idx="17">
                  <c:v>5.3274999999999997</c:v>
                </c:pt>
                <c:pt idx="18">
                  <c:v>5.4112</c:v>
                </c:pt>
                <c:pt idx="19">
                  <c:v>5.5787000000000004</c:v>
                </c:pt>
                <c:pt idx="20">
                  <c:v>5.5768000000000004</c:v>
                </c:pt>
                <c:pt idx="21">
                  <c:v>5.6055999999999999</c:v>
                </c:pt>
                <c:pt idx="22">
                  <c:v>5.6837999999999997</c:v>
                </c:pt>
                <c:pt idx="23">
                  <c:v>5.7141999999999999</c:v>
                </c:pt>
                <c:pt idx="24">
                  <c:v>5.8623000000000003</c:v>
                </c:pt>
                <c:pt idx="25">
                  <c:v>5.9596999999999998</c:v>
                </c:pt>
                <c:pt idx="26">
                  <c:v>5.9459999999999997</c:v>
                </c:pt>
                <c:pt idx="27">
                  <c:v>5.9409999999999998</c:v>
                </c:pt>
                <c:pt idx="28">
                  <c:v>5.9551999999999996</c:v>
                </c:pt>
                <c:pt idx="29">
                  <c:v>5.8974000000000002</c:v>
                </c:pt>
                <c:pt idx="30">
                  <c:v>5.7842000000000002</c:v>
                </c:pt>
                <c:pt idx="31">
                  <c:v>5.8582999999999998</c:v>
                </c:pt>
                <c:pt idx="32">
                  <c:v>5.9730999999999996</c:v>
                </c:pt>
                <c:pt idx="33">
                  <c:v>5.8775000000000004</c:v>
                </c:pt>
                <c:pt idx="34">
                  <c:v>5.9021999999999997</c:v>
                </c:pt>
                <c:pt idx="35">
                  <c:v>5.9736000000000002</c:v>
                </c:pt>
                <c:pt idx="36">
                  <c:v>5.9847999999999999</c:v>
                </c:pt>
                <c:pt idx="37">
                  <c:v>6.0506000000000002</c:v>
                </c:pt>
                <c:pt idx="38">
                  <c:v>6.0829000000000004</c:v>
                </c:pt>
                <c:pt idx="39">
                  <c:v>6.2736000000000001</c:v>
                </c:pt>
                <c:pt idx="40">
                  <c:v>6.1566000000000001</c:v>
                </c:pt>
                <c:pt idx="41">
                  <c:v>6.1139999999999999</c:v>
                </c:pt>
                <c:pt idx="42">
                  <c:v>6.1977000000000002</c:v>
                </c:pt>
                <c:pt idx="43">
                  <c:v>6.2064000000000004</c:v>
                </c:pt>
                <c:pt idx="44">
                  <c:v>6.173</c:v>
                </c:pt>
                <c:pt idx="45">
                  <c:v>6.2271000000000001</c:v>
                </c:pt>
                <c:pt idx="46">
                  <c:v>6.2954999999999997</c:v>
                </c:pt>
                <c:pt idx="47">
                  <c:v>6.2363</c:v>
                </c:pt>
                <c:pt idx="48">
                  <c:v>5.9802999999999997</c:v>
                </c:pt>
                <c:pt idx="49">
                  <c:v>6.1738</c:v>
                </c:pt>
                <c:pt idx="50">
                  <c:v>6.1132999999999997</c:v>
                </c:pt>
                <c:pt idx="51">
                  <c:v>6.12</c:v>
                </c:pt>
                <c:pt idx="52">
                  <c:v>5.8864999999999998</c:v>
                </c:pt>
                <c:pt idx="53">
                  <c:v>5.9836</c:v>
                </c:pt>
                <c:pt idx="54">
                  <c:v>6.1528999999999998</c:v>
                </c:pt>
                <c:pt idx="55">
                  <c:v>6.2432999999999996</c:v>
                </c:pt>
                <c:pt idx="56">
                  <c:v>6.3300999999999998</c:v>
                </c:pt>
                <c:pt idx="57">
                  <c:v>6.2638999999999996</c:v>
                </c:pt>
                <c:pt idx="58">
                  <c:v>6.5472999999999999</c:v>
                </c:pt>
                <c:pt idx="59">
                  <c:v>6.6696999999999997</c:v>
                </c:pt>
                <c:pt idx="60">
                  <c:v>6.7854999999999999</c:v>
                </c:pt>
                <c:pt idx="61">
                  <c:v>6.7416999999999998</c:v>
                </c:pt>
                <c:pt idx="62">
                  <c:v>7.2149999999999999</c:v>
                </c:pt>
                <c:pt idx="63">
                  <c:v>7.3837999999999999</c:v>
                </c:pt>
                <c:pt idx="64">
                  <c:v>7.8352000000000004</c:v>
                </c:pt>
                <c:pt idx="65">
                  <c:v>7.6858000000000004</c:v>
                </c:pt>
                <c:pt idx="66">
                  <c:v>7.3216000000000001</c:v>
                </c:pt>
                <c:pt idx="67">
                  <c:v>6.8038999999999996</c:v>
                </c:pt>
                <c:pt idx="68">
                  <c:v>6.5243000000000002</c:v>
                </c:pt>
                <c:pt idx="69">
                  <c:v>6.6638000000000002</c:v>
                </c:pt>
                <c:pt idx="70">
                  <c:v>6.2927999999999997</c:v>
                </c:pt>
                <c:pt idx="71">
                  <c:v>6.7279999999999998</c:v>
                </c:pt>
                <c:pt idx="72">
                  <c:v>6.8864999999999998</c:v>
                </c:pt>
                <c:pt idx="73">
                  <c:v>6.6238999999999999</c:v>
                </c:pt>
                <c:pt idx="74">
                  <c:v>7.0877999999999997</c:v>
                </c:pt>
                <c:pt idx="75">
                  <c:v>6.8083</c:v>
                </c:pt>
                <c:pt idx="76">
                  <c:v>6.6276999999999999</c:v>
                </c:pt>
                <c:pt idx="77">
                  <c:v>6.1144999999999996</c:v>
                </c:pt>
                <c:pt idx="78">
                  <c:v>6.5041000000000002</c:v>
                </c:pt>
                <c:pt idx="79">
                  <c:v>6.1401000000000003</c:v>
                </c:pt>
                <c:pt idx="80">
                  <c:v>5.3887999999999998</c:v>
                </c:pt>
                <c:pt idx="81">
                  <c:v>5.9999000000000002</c:v>
                </c:pt>
                <c:pt idx="82">
                  <c:v>4.8928000000000003</c:v>
                </c:pt>
                <c:pt idx="83">
                  <c:v>5.4127000000000001</c:v>
                </c:pt>
                <c:pt idx="84">
                  <c:v>5.0526999999999997</c:v>
                </c:pt>
                <c:pt idx="85">
                  <c:v>5.3056000000000001</c:v>
                </c:pt>
                <c:pt idx="86">
                  <c:v>5.1257000000000001</c:v>
                </c:pt>
                <c:pt idx="87">
                  <c:v>5.2986000000000004</c:v>
                </c:pt>
                <c:pt idx="88">
                  <c:v>6.2076000000000002</c:v>
                </c:pt>
                <c:pt idx="89">
                  <c:v>6.1189</c:v>
                </c:pt>
                <c:pt idx="90">
                  <c:v>6.4084000000000003</c:v>
                </c:pt>
                <c:pt idx="91">
                  <c:v>6.2961</c:v>
                </c:pt>
                <c:pt idx="92">
                  <c:v>6.6163999999999996</c:v>
                </c:pt>
                <c:pt idx="93">
                  <c:v>6.5669000000000004</c:v>
                </c:pt>
                <c:pt idx="94">
                  <c:v>6.0553999999999997</c:v>
                </c:pt>
                <c:pt idx="95">
                  <c:v>6.3643000000000001</c:v>
                </c:pt>
                <c:pt idx="96">
                  <c:v>6.0762999999999998</c:v>
                </c:pt>
                <c:pt idx="97">
                  <c:v>6.6863999999999999</c:v>
                </c:pt>
                <c:pt idx="98">
                  <c:v>6.4530000000000003</c:v>
                </c:pt>
                <c:pt idx="99">
                  <c:v>6.6502999999999997</c:v>
                </c:pt>
                <c:pt idx="100">
                  <c:v>6.5507</c:v>
                </c:pt>
                <c:pt idx="101">
                  <c:v>6.7225999999999999</c:v>
                </c:pt>
                <c:pt idx="102">
                  <c:v>7.0738000000000003</c:v>
                </c:pt>
                <c:pt idx="103">
                  <c:v>6.9964000000000004</c:v>
                </c:pt>
                <c:pt idx="104">
                  <c:v>7.3415999999999997</c:v>
                </c:pt>
                <c:pt idx="105">
                  <c:v>7.2823000000000002</c:v>
                </c:pt>
                <c:pt idx="106">
                  <c:v>7.1510999999999996</c:v>
                </c:pt>
                <c:pt idx="107">
                  <c:v>6.7141000000000002</c:v>
                </c:pt>
                <c:pt idx="108">
                  <c:v>7.1285999999999996</c:v>
                </c:pt>
                <c:pt idx="109">
                  <c:v>7.0753000000000004</c:v>
                </c:pt>
                <c:pt idx="110">
                  <c:v>7.2142999999999997</c:v>
                </c:pt>
                <c:pt idx="111">
                  <c:v>7.4009</c:v>
                </c:pt>
                <c:pt idx="112">
                  <c:v>7.2584</c:v>
                </c:pt>
                <c:pt idx="113">
                  <c:v>7.4352999999999998</c:v>
                </c:pt>
                <c:pt idx="114">
                  <c:v>7.2813999999999997</c:v>
                </c:pt>
                <c:pt idx="115">
                  <c:v>7.0446999999999997</c:v>
                </c:pt>
                <c:pt idx="116">
                  <c:v>7.2567000000000004</c:v>
                </c:pt>
                <c:pt idx="117">
                  <c:v>7.3177000000000003</c:v>
                </c:pt>
                <c:pt idx="118">
                  <c:v>7.4185999999999996</c:v>
                </c:pt>
                <c:pt idx="119">
                  <c:v>7.5949999999999998</c:v>
                </c:pt>
                <c:pt idx="120">
                  <c:v>7.7850999999999999</c:v>
                </c:pt>
                <c:pt idx="121">
                  <c:v>8.0372000000000003</c:v>
                </c:pt>
                <c:pt idx="122">
                  <c:v>7.7751000000000001</c:v>
                </c:pt>
                <c:pt idx="123">
                  <c:v>7.7526999999999999</c:v>
                </c:pt>
                <c:pt idx="124">
                  <c:v>8.0023</c:v>
                </c:pt>
                <c:pt idx="125">
                  <c:v>8.4609000000000005</c:v>
                </c:pt>
                <c:pt idx="126">
                  <c:v>8.7195</c:v>
                </c:pt>
                <c:pt idx="127">
                  <c:v>8.7745999999999995</c:v>
                </c:pt>
                <c:pt idx="128">
                  <c:v>8.9384999999999994</c:v>
                </c:pt>
                <c:pt idx="129">
                  <c:v>8.7444000000000006</c:v>
                </c:pt>
                <c:pt idx="130">
                  <c:v>8.9946000000000002</c:v>
                </c:pt>
                <c:pt idx="131">
                  <c:v>8.6870999999999992</c:v>
                </c:pt>
                <c:pt idx="132">
                  <c:v>8.4953000000000003</c:v>
                </c:pt>
                <c:pt idx="133">
                  <c:v>8.4572000000000003</c:v>
                </c:pt>
                <c:pt idx="134">
                  <c:v>8.8443000000000005</c:v>
                </c:pt>
                <c:pt idx="135">
                  <c:v>8.7752999999999997</c:v>
                </c:pt>
                <c:pt idx="136">
                  <c:v>8.7942999999999998</c:v>
                </c:pt>
                <c:pt idx="137">
                  <c:v>8.7386999999999997</c:v>
                </c:pt>
                <c:pt idx="138">
                  <c:v>8.7396999999999991</c:v>
                </c:pt>
                <c:pt idx="139">
                  <c:v>8.8926999999999996</c:v>
                </c:pt>
                <c:pt idx="140">
                  <c:v>8.7781000000000002</c:v>
                </c:pt>
                <c:pt idx="141">
                  <c:v>9.0183999999999997</c:v>
                </c:pt>
                <c:pt idx="142">
                  <c:v>9.3381000000000007</c:v>
                </c:pt>
                <c:pt idx="143">
                  <c:v>8.7693999999999992</c:v>
                </c:pt>
                <c:pt idx="144">
                  <c:v>8.9052000000000007</c:v>
                </c:pt>
                <c:pt idx="145">
                  <c:v>9.1456999999999997</c:v>
                </c:pt>
                <c:pt idx="146">
                  <c:v>9.0408000000000008</c:v>
                </c:pt>
                <c:pt idx="147">
                  <c:v>9.2078000000000007</c:v>
                </c:pt>
                <c:pt idx="148">
                  <c:v>9.1898</c:v>
                </c:pt>
                <c:pt idx="149">
                  <c:v>9.2330000000000005</c:v>
                </c:pt>
                <c:pt idx="150">
                  <c:v>9.4976000000000003</c:v>
                </c:pt>
                <c:pt idx="151">
                  <c:v>9.4210999999999991</c:v>
                </c:pt>
                <c:pt idx="152">
                  <c:v>9.2073</c:v>
                </c:pt>
                <c:pt idx="153">
                  <c:v>9.4610000000000003</c:v>
                </c:pt>
                <c:pt idx="154">
                  <c:v>9.1270000000000007</c:v>
                </c:pt>
                <c:pt idx="155">
                  <c:v>9.1719000000000008</c:v>
                </c:pt>
                <c:pt idx="156">
                  <c:v>9.4687000000000001</c:v>
                </c:pt>
                <c:pt idx="157">
                  <c:v>9.5008999999999997</c:v>
                </c:pt>
                <c:pt idx="158">
                  <c:v>9.5829000000000004</c:v>
                </c:pt>
                <c:pt idx="159">
                  <c:v>9.8092000000000006</c:v>
                </c:pt>
                <c:pt idx="160">
                  <c:v>9.8415999999999997</c:v>
                </c:pt>
                <c:pt idx="161">
                  <c:v>10.184799999999999</c:v>
                </c:pt>
                <c:pt idx="162">
                  <c:v>10.476900000000001</c:v>
                </c:pt>
                <c:pt idx="163">
                  <c:v>10.4472</c:v>
                </c:pt>
                <c:pt idx="164">
                  <c:v>10.0215</c:v>
                </c:pt>
                <c:pt idx="165">
                  <c:v>10.3453</c:v>
                </c:pt>
                <c:pt idx="166">
                  <c:v>10.196</c:v>
                </c:pt>
                <c:pt idx="167">
                  <c:v>10.1038</c:v>
                </c:pt>
                <c:pt idx="168">
                  <c:v>10.170299999999999</c:v>
                </c:pt>
                <c:pt idx="169">
                  <c:v>10.4786</c:v>
                </c:pt>
                <c:pt idx="170">
                  <c:v>10.296900000000001</c:v>
                </c:pt>
                <c:pt idx="171">
                  <c:v>10.4069</c:v>
                </c:pt>
                <c:pt idx="172">
                  <c:v>10.098800000000001</c:v>
                </c:pt>
                <c:pt idx="173">
                  <c:v>10.1633</c:v>
                </c:pt>
                <c:pt idx="174">
                  <c:v>10.389699999999999</c:v>
                </c:pt>
                <c:pt idx="175">
                  <c:v>10.1843</c:v>
                </c:pt>
                <c:pt idx="176">
                  <c:v>10.4335</c:v>
                </c:pt>
                <c:pt idx="177">
                  <c:v>10.5816</c:v>
                </c:pt>
                <c:pt idx="178">
                  <c:v>10.5823</c:v>
                </c:pt>
                <c:pt idx="179">
                  <c:v>10.976599999999999</c:v>
                </c:pt>
                <c:pt idx="180">
                  <c:v>11.1934</c:v>
                </c:pt>
                <c:pt idx="181">
                  <c:v>11.2523</c:v>
                </c:pt>
                <c:pt idx="182">
                  <c:v>11.3009</c:v>
                </c:pt>
                <c:pt idx="183">
                  <c:v>11.1653</c:v>
                </c:pt>
                <c:pt idx="184">
                  <c:v>11.1309</c:v>
                </c:pt>
                <c:pt idx="185">
                  <c:v>10.816800000000001</c:v>
                </c:pt>
                <c:pt idx="186">
                  <c:v>11.4053</c:v>
                </c:pt>
                <c:pt idx="187">
                  <c:v>11.407999999999999</c:v>
                </c:pt>
                <c:pt idx="188">
                  <c:v>11.528700000000001</c:v>
                </c:pt>
                <c:pt idx="189">
                  <c:v>12.299300000000001</c:v>
                </c:pt>
                <c:pt idx="190">
                  <c:v>12.2233</c:v>
                </c:pt>
                <c:pt idx="191">
                  <c:v>12.1014</c:v>
                </c:pt>
                <c:pt idx="192">
                  <c:v>12.103899999999999</c:v>
                </c:pt>
                <c:pt idx="193">
                  <c:v>12.6447</c:v>
                </c:pt>
                <c:pt idx="194">
                  <c:v>12.6814</c:v>
                </c:pt>
                <c:pt idx="195">
                  <c:v>12.711</c:v>
                </c:pt>
                <c:pt idx="196">
                  <c:v>12.734</c:v>
                </c:pt>
                <c:pt idx="197">
                  <c:v>12.589700000000001</c:v>
                </c:pt>
                <c:pt idx="198">
                  <c:v>13.1076</c:v>
                </c:pt>
                <c:pt idx="199">
                  <c:v>13.333600000000001</c:v>
                </c:pt>
                <c:pt idx="200">
                  <c:v>13.7829</c:v>
                </c:pt>
                <c:pt idx="201">
                  <c:v>14.306900000000001</c:v>
                </c:pt>
                <c:pt idx="202">
                  <c:v>12.9796</c:v>
                </c:pt>
                <c:pt idx="203">
                  <c:v>12.5877</c:v>
                </c:pt>
                <c:pt idx="204">
                  <c:v>11.8802</c:v>
                </c:pt>
                <c:pt idx="205">
                  <c:v>12.6799</c:v>
                </c:pt>
                <c:pt idx="206">
                  <c:v>12.277799999999999</c:v>
                </c:pt>
                <c:pt idx="207">
                  <c:v>12.131</c:v>
                </c:pt>
                <c:pt idx="208">
                  <c:v>12.8368</c:v>
                </c:pt>
                <c:pt idx="209">
                  <c:v>12.9552</c:v>
                </c:pt>
                <c:pt idx="210">
                  <c:v>12.48</c:v>
                </c:pt>
                <c:pt idx="211">
                  <c:v>12.4291</c:v>
                </c:pt>
                <c:pt idx="212">
                  <c:v>12.1556</c:v>
                </c:pt>
                <c:pt idx="213">
                  <c:v>12.482699999999999</c:v>
                </c:pt>
                <c:pt idx="214">
                  <c:v>12.6029</c:v>
                </c:pt>
                <c:pt idx="215">
                  <c:v>12.090299999999999</c:v>
                </c:pt>
                <c:pt idx="216">
                  <c:v>12.314</c:v>
                </c:pt>
                <c:pt idx="217">
                  <c:v>12.838200000000001</c:v>
                </c:pt>
                <c:pt idx="218">
                  <c:v>12.9991</c:v>
                </c:pt>
                <c:pt idx="219">
                  <c:v>13.189299999999999</c:v>
                </c:pt>
                <c:pt idx="220">
                  <c:v>13.4932</c:v>
                </c:pt>
                <c:pt idx="221">
                  <c:v>13.577</c:v>
                </c:pt>
                <c:pt idx="222">
                  <c:v>13.026199999999999</c:v>
                </c:pt>
                <c:pt idx="223">
                  <c:v>13.604900000000001</c:v>
                </c:pt>
                <c:pt idx="224">
                  <c:v>13.698600000000001</c:v>
                </c:pt>
                <c:pt idx="225">
                  <c:v>13.9255</c:v>
                </c:pt>
                <c:pt idx="226">
                  <c:v>13.800599999999999</c:v>
                </c:pt>
                <c:pt idx="227">
                  <c:v>13.7248</c:v>
                </c:pt>
                <c:pt idx="228">
                  <c:v>14.1868</c:v>
                </c:pt>
                <c:pt idx="229">
                  <c:v>14.209</c:v>
                </c:pt>
                <c:pt idx="230">
                  <c:v>14.0564</c:v>
                </c:pt>
                <c:pt idx="231">
                  <c:v>13.9315</c:v>
                </c:pt>
                <c:pt idx="232">
                  <c:v>13.773400000000001</c:v>
                </c:pt>
                <c:pt idx="233">
                  <c:v>13.4605</c:v>
                </c:pt>
                <c:pt idx="234">
                  <c:v>13.607900000000001</c:v>
                </c:pt>
                <c:pt idx="235">
                  <c:v>13.487500000000001</c:v>
                </c:pt>
                <c:pt idx="236">
                  <c:v>13.324199999999999</c:v>
                </c:pt>
                <c:pt idx="237">
                  <c:v>13.5528</c:v>
                </c:pt>
                <c:pt idx="238">
                  <c:v>13.105</c:v>
                </c:pt>
                <c:pt idx="239">
                  <c:v>13.3598</c:v>
                </c:pt>
                <c:pt idx="240">
                  <c:v>12.5922</c:v>
                </c:pt>
                <c:pt idx="241">
                  <c:v>12.988099999999999</c:v>
                </c:pt>
                <c:pt idx="242">
                  <c:v>12.4994</c:v>
                </c:pt>
                <c:pt idx="243">
                  <c:v>12.546099999999999</c:v>
                </c:pt>
                <c:pt idx="244">
                  <c:v>12.983599999999999</c:v>
                </c:pt>
                <c:pt idx="245">
                  <c:v>13.7562</c:v>
                </c:pt>
                <c:pt idx="246">
                  <c:v>14.121</c:v>
                </c:pt>
                <c:pt idx="247">
                  <c:v>14.521800000000001</c:v>
                </c:pt>
                <c:pt idx="248">
                  <c:v>13.5932</c:v>
                </c:pt>
                <c:pt idx="249">
                  <c:v>12.7348</c:v>
                </c:pt>
                <c:pt idx="250">
                  <c:v>13.381</c:v>
                </c:pt>
                <c:pt idx="251">
                  <c:v>13.419600000000001</c:v>
                </c:pt>
                <c:pt idx="252">
                  <c:v>13.260300000000001</c:v>
                </c:pt>
                <c:pt idx="253">
                  <c:v>13.478</c:v>
                </c:pt>
                <c:pt idx="254">
                  <c:v>13.385199999999999</c:v>
                </c:pt>
                <c:pt idx="255">
                  <c:v>13.3917</c:v>
                </c:pt>
                <c:pt idx="256">
                  <c:v>13.4032</c:v>
                </c:pt>
                <c:pt idx="257">
                  <c:v>13.0517</c:v>
                </c:pt>
                <c:pt idx="258">
                  <c:v>13.1038</c:v>
                </c:pt>
                <c:pt idx="259">
                  <c:v>12.922000000000001</c:v>
                </c:pt>
                <c:pt idx="260">
                  <c:v>13.1983</c:v>
                </c:pt>
                <c:pt idx="261">
                  <c:v>13.2247</c:v>
                </c:pt>
                <c:pt idx="262">
                  <c:v>13.3645</c:v>
                </c:pt>
                <c:pt idx="263">
                  <c:v>13.3531</c:v>
                </c:pt>
                <c:pt idx="264">
                  <c:v>13.507199999999999</c:v>
                </c:pt>
                <c:pt idx="265">
                  <c:v>13.363</c:v>
                </c:pt>
                <c:pt idx="266">
                  <c:v>13.524900000000001</c:v>
                </c:pt>
                <c:pt idx="267">
                  <c:v>13.5732</c:v>
                </c:pt>
                <c:pt idx="268">
                  <c:v>13.3171</c:v>
                </c:pt>
                <c:pt idx="269">
                  <c:v>12.898899999999999</c:v>
                </c:pt>
                <c:pt idx="270">
                  <c:v>12.940300000000001</c:v>
                </c:pt>
                <c:pt idx="271">
                  <c:v>12.981199999999999</c:v>
                </c:pt>
                <c:pt idx="272">
                  <c:v>13.276</c:v>
                </c:pt>
                <c:pt idx="273">
                  <c:v>13.3276</c:v>
                </c:pt>
                <c:pt idx="274">
                  <c:v>13.209899999999999</c:v>
                </c:pt>
                <c:pt idx="275">
                  <c:v>13.308400000000001</c:v>
                </c:pt>
                <c:pt idx="276">
                  <c:v>13.2393</c:v>
                </c:pt>
                <c:pt idx="277">
                  <c:v>13.2994</c:v>
                </c:pt>
                <c:pt idx="278">
                  <c:v>13.2455</c:v>
                </c:pt>
                <c:pt idx="279">
                  <c:v>12.9772</c:v>
                </c:pt>
                <c:pt idx="280">
                  <c:v>12.9617</c:v>
                </c:pt>
                <c:pt idx="281">
                  <c:v>12.8682</c:v>
                </c:pt>
                <c:pt idx="282">
                  <c:v>12.9114</c:v>
                </c:pt>
                <c:pt idx="283">
                  <c:v>13.1134</c:v>
                </c:pt>
                <c:pt idx="284">
                  <c:v>13.0228</c:v>
                </c:pt>
                <c:pt idx="285">
                  <c:v>13.081200000000001</c:v>
                </c:pt>
                <c:pt idx="286">
                  <c:v>13.371700000000001</c:v>
                </c:pt>
                <c:pt idx="287">
                  <c:v>12.583399999999999</c:v>
                </c:pt>
                <c:pt idx="288">
                  <c:v>13.3111</c:v>
                </c:pt>
                <c:pt idx="289">
                  <c:v>13.2441</c:v>
                </c:pt>
                <c:pt idx="290">
                  <c:v>13.587999999999999</c:v>
                </c:pt>
                <c:pt idx="291">
                  <c:v>13.451499999999999</c:v>
                </c:pt>
                <c:pt idx="292">
                  <c:v>13.4984</c:v>
                </c:pt>
                <c:pt idx="293">
                  <c:v>13.1677</c:v>
                </c:pt>
                <c:pt idx="294">
                  <c:v>12.8278</c:v>
                </c:pt>
                <c:pt idx="295">
                  <c:v>12.9932</c:v>
                </c:pt>
                <c:pt idx="296">
                  <c:v>13.332800000000001</c:v>
                </c:pt>
                <c:pt idx="297">
                  <c:v>13.833299999999999</c:v>
                </c:pt>
                <c:pt idx="298">
                  <c:v>13.678699999999999</c:v>
                </c:pt>
                <c:pt idx="299">
                  <c:v>13.6196</c:v>
                </c:pt>
                <c:pt idx="300">
                  <c:v>13.402200000000001</c:v>
                </c:pt>
                <c:pt idx="301">
                  <c:v>12.885899999999999</c:v>
                </c:pt>
                <c:pt idx="302">
                  <c:v>13.0189</c:v>
                </c:pt>
                <c:pt idx="303">
                  <c:v>12.957800000000001</c:v>
                </c:pt>
                <c:pt idx="304">
                  <c:v>13.2044</c:v>
                </c:pt>
                <c:pt idx="305">
                  <c:v>13.523400000000001</c:v>
                </c:pt>
                <c:pt idx="306">
                  <c:v>13.497199999999999</c:v>
                </c:pt>
                <c:pt idx="307">
                  <c:v>13.630599999999999</c:v>
                </c:pt>
                <c:pt idx="308">
                  <c:v>13.557499999999999</c:v>
                </c:pt>
                <c:pt idx="309">
                  <c:v>14.4032</c:v>
                </c:pt>
                <c:pt idx="310">
                  <c:v>14.2281</c:v>
                </c:pt>
                <c:pt idx="311">
                  <c:v>14.7279</c:v>
                </c:pt>
                <c:pt idx="312">
                  <c:v>15.213200000000001</c:v>
                </c:pt>
                <c:pt idx="313">
                  <c:v>14.9244</c:v>
                </c:pt>
                <c:pt idx="314">
                  <c:v>15.2925</c:v>
                </c:pt>
                <c:pt idx="315">
                  <c:v>14.869300000000001</c:v>
                </c:pt>
                <c:pt idx="316">
                  <c:v>14.7925</c:v>
                </c:pt>
                <c:pt idx="317">
                  <c:v>14.889699999999999</c:v>
                </c:pt>
                <c:pt idx="318">
                  <c:v>14.320399999999999</c:v>
                </c:pt>
                <c:pt idx="319">
                  <c:v>14.107200000000001</c:v>
                </c:pt>
                <c:pt idx="320">
                  <c:v>14.4633</c:v>
                </c:pt>
                <c:pt idx="321">
                  <c:v>13.274699999999999</c:v>
                </c:pt>
                <c:pt idx="322">
                  <c:v>13.6807</c:v>
                </c:pt>
                <c:pt idx="323">
                  <c:v>13.807700000000001</c:v>
                </c:pt>
                <c:pt idx="324">
                  <c:v>13.373200000000001</c:v>
                </c:pt>
                <c:pt idx="325">
                  <c:v>12.773199999999999</c:v>
                </c:pt>
                <c:pt idx="326">
                  <c:v>12.3398</c:v>
                </c:pt>
                <c:pt idx="327">
                  <c:v>12.4308</c:v>
                </c:pt>
                <c:pt idx="328">
                  <c:v>11.5647</c:v>
                </c:pt>
                <c:pt idx="329">
                  <c:v>12.4937</c:v>
                </c:pt>
                <c:pt idx="330">
                  <c:v>12.441800000000001</c:v>
                </c:pt>
                <c:pt idx="331">
                  <c:v>12.965999999999999</c:v>
                </c:pt>
                <c:pt idx="332">
                  <c:v>12.828799999999999</c:v>
                </c:pt>
                <c:pt idx="333">
                  <c:v>13.1633</c:v>
                </c:pt>
                <c:pt idx="334">
                  <c:v>13.2631</c:v>
                </c:pt>
                <c:pt idx="335">
                  <c:v>13.313000000000001</c:v>
                </c:pt>
                <c:pt idx="336">
                  <c:v>12.695499999999999</c:v>
                </c:pt>
                <c:pt idx="337">
                  <c:v>12.8185</c:v>
                </c:pt>
                <c:pt idx="338">
                  <c:v>13.158300000000001</c:v>
                </c:pt>
                <c:pt idx="339">
                  <c:v>13.043100000000001</c:v>
                </c:pt>
                <c:pt idx="340">
                  <c:v>12.616199999999999</c:v>
                </c:pt>
                <c:pt idx="341">
                  <c:v>12.508699999999999</c:v>
                </c:pt>
                <c:pt idx="342">
                  <c:v>12.811999999999999</c:v>
                </c:pt>
                <c:pt idx="343">
                  <c:v>12.9208</c:v>
                </c:pt>
                <c:pt idx="344">
                  <c:v>12.8445</c:v>
                </c:pt>
                <c:pt idx="345">
                  <c:v>13.32</c:v>
                </c:pt>
                <c:pt idx="346">
                  <c:v>13.782500000000001</c:v>
                </c:pt>
                <c:pt idx="347">
                  <c:v>13.9579</c:v>
                </c:pt>
                <c:pt idx="348">
                  <c:v>13.832100000000001</c:v>
                </c:pt>
                <c:pt idx="349">
                  <c:v>14.1135</c:v>
                </c:pt>
                <c:pt idx="350">
                  <c:v>14.2867</c:v>
                </c:pt>
                <c:pt idx="351">
                  <c:v>14.3695</c:v>
                </c:pt>
                <c:pt idx="352">
                  <c:v>15.1768</c:v>
                </c:pt>
                <c:pt idx="353">
                  <c:v>15.6463</c:v>
                </c:pt>
                <c:pt idx="354">
                  <c:v>15.2446</c:v>
                </c:pt>
                <c:pt idx="355">
                  <c:v>16.103100000000001</c:v>
                </c:pt>
                <c:pt idx="356">
                  <c:v>15.8788</c:v>
                </c:pt>
                <c:pt idx="357">
                  <c:v>15.3292</c:v>
                </c:pt>
                <c:pt idx="358">
                  <c:v>15.139099999999999</c:v>
                </c:pt>
                <c:pt idx="359">
                  <c:v>15.327999999999999</c:v>
                </c:pt>
                <c:pt idx="360">
                  <c:v>14.8188</c:v>
                </c:pt>
                <c:pt idx="361">
                  <c:v>15.232900000000001</c:v>
                </c:pt>
                <c:pt idx="362">
                  <c:v>15.4452</c:v>
                </c:pt>
                <c:pt idx="363">
                  <c:v>15.3492</c:v>
                </c:pt>
                <c:pt idx="364">
                  <c:v>15.244400000000001</c:v>
                </c:pt>
                <c:pt idx="365">
                  <c:v>15.292299999999999</c:v>
                </c:pt>
                <c:pt idx="366">
                  <c:v>14.9777</c:v>
                </c:pt>
                <c:pt idx="367">
                  <c:v>14.805300000000001</c:v>
                </c:pt>
                <c:pt idx="368">
                  <c:v>14.3208</c:v>
                </c:pt>
                <c:pt idx="369">
                  <c:v>14.427899999999999</c:v>
                </c:pt>
                <c:pt idx="370">
                  <c:v>14.4922</c:v>
                </c:pt>
                <c:pt idx="371">
                  <c:v>14.780900000000001</c:v>
                </c:pt>
                <c:pt idx="372">
                  <c:v>14.2355</c:v>
                </c:pt>
                <c:pt idx="373">
                  <c:v>14.2759</c:v>
                </c:pt>
                <c:pt idx="374">
                  <c:v>13.7294</c:v>
                </c:pt>
                <c:pt idx="375">
                  <c:v>13.6363</c:v>
                </c:pt>
                <c:pt idx="376">
                  <c:v>14.2128</c:v>
                </c:pt>
                <c:pt idx="377">
                  <c:v>14.1355</c:v>
                </c:pt>
                <c:pt idx="378">
                  <c:v>13.9861</c:v>
                </c:pt>
                <c:pt idx="379">
                  <c:v>14.036</c:v>
                </c:pt>
                <c:pt idx="380">
                  <c:v>14.5815</c:v>
                </c:pt>
                <c:pt idx="381">
                  <c:v>14.96</c:v>
                </c:pt>
                <c:pt idx="382">
                  <c:v>15.578900000000001</c:v>
                </c:pt>
                <c:pt idx="383">
                  <c:v>15.614599999999999</c:v>
                </c:pt>
                <c:pt idx="384">
                  <c:v>15.666700000000001</c:v>
                </c:pt>
                <c:pt idx="385">
                  <c:v>15.4552</c:v>
                </c:pt>
                <c:pt idx="386">
                  <c:v>16.210100000000001</c:v>
                </c:pt>
                <c:pt idx="387">
                  <c:v>16.23</c:v>
                </c:pt>
                <c:pt idx="388">
                  <c:v>16.742699999999999</c:v>
                </c:pt>
                <c:pt idx="389">
                  <c:v>16.933800000000002</c:v>
                </c:pt>
                <c:pt idx="390">
                  <c:v>17.541</c:v>
                </c:pt>
                <c:pt idx="391">
                  <c:v>17.581700000000001</c:v>
                </c:pt>
                <c:pt idx="392">
                  <c:v>17.420000000000002</c:v>
                </c:pt>
                <c:pt idx="393">
                  <c:v>17.325399999999998</c:v>
                </c:pt>
                <c:pt idx="394">
                  <c:v>17.392099999999999</c:v>
                </c:pt>
                <c:pt idx="395">
                  <c:v>17.791599999999999</c:v>
                </c:pt>
                <c:pt idx="396">
                  <c:v>17.9847</c:v>
                </c:pt>
                <c:pt idx="397">
                  <c:v>17.754899999999999</c:v>
                </c:pt>
                <c:pt idx="398">
                  <c:v>17.776599999999998</c:v>
                </c:pt>
                <c:pt idx="399">
                  <c:v>18.622</c:v>
                </c:pt>
                <c:pt idx="400">
                  <c:v>18.6035</c:v>
                </c:pt>
                <c:pt idx="401">
                  <c:v>18.392399999999999</c:v>
                </c:pt>
                <c:pt idx="402">
                  <c:v>18.851099999999999</c:v>
                </c:pt>
                <c:pt idx="403">
                  <c:v>19.0212</c:v>
                </c:pt>
                <c:pt idx="404">
                  <c:v>19.1692</c:v>
                </c:pt>
                <c:pt idx="405">
                  <c:v>18.995000000000001</c:v>
                </c:pt>
                <c:pt idx="406">
                  <c:v>19.947199999999999</c:v>
                </c:pt>
                <c:pt idx="407">
                  <c:v>19.988900000000001</c:v>
                </c:pt>
                <c:pt idx="408">
                  <c:v>19.964700000000001</c:v>
                </c:pt>
                <c:pt idx="409">
                  <c:v>20.1738</c:v>
                </c:pt>
                <c:pt idx="410">
                  <c:v>20.4483</c:v>
                </c:pt>
                <c:pt idx="411">
                  <c:v>20.659400000000002</c:v>
                </c:pt>
                <c:pt idx="412">
                  <c:v>20.333300000000001</c:v>
                </c:pt>
                <c:pt idx="413">
                  <c:v>19.865100000000002</c:v>
                </c:pt>
                <c:pt idx="414">
                  <c:v>20.0124</c:v>
                </c:pt>
                <c:pt idx="415">
                  <c:v>20.473700000000001</c:v>
                </c:pt>
                <c:pt idx="416">
                  <c:v>20.2117</c:v>
                </c:pt>
                <c:pt idx="417">
                  <c:v>19.803999999999998</c:v>
                </c:pt>
                <c:pt idx="418">
                  <c:v>18.930399999999999</c:v>
                </c:pt>
                <c:pt idx="419">
                  <c:v>18.1267</c:v>
                </c:pt>
                <c:pt idx="420">
                  <c:v>18.744299999999999</c:v>
                </c:pt>
                <c:pt idx="421">
                  <c:v>18.576799999999999</c:v>
                </c:pt>
                <c:pt idx="422">
                  <c:v>19.3733</c:v>
                </c:pt>
                <c:pt idx="423">
                  <c:v>19.556999999999999</c:v>
                </c:pt>
                <c:pt idx="424">
                  <c:v>19.521000000000001</c:v>
                </c:pt>
                <c:pt idx="425">
                  <c:v>19.2575</c:v>
                </c:pt>
                <c:pt idx="426">
                  <c:v>19.171700000000001</c:v>
                </c:pt>
                <c:pt idx="427">
                  <c:v>19.466100000000001</c:v>
                </c:pt>
                <c:pt idx="428">
                  <c:v>19.6248</c:v>
                </c:pt>
                <c:pt idx="429">
                  <c:v>19.4621</c:v>
                </c:pt>
                <c:pt idx="430">
                  <c:v>19.712700000000002</c:v>
                </c:pt>
                <c:pt idx="431">
                  <c:v>19.7776</c:v>
                </c:pt>
                <c:pt idx="432">
                  <c:v>20.235700000000001</c:v>
                </c:pt>
                <c:pt idx="433">
                  <c:v>20.597999999999999</c:v>
                </c:pt>
                <c:pt idx="434">
                  <c:v>20.327500000000001</c:v>
                </c:pt>
                <c:pt idx="435">
                  <c:v>20.256599999999999</c:v>
                </c:pt>
                <c:pt idx="436">
                  <c:v>19.898299999999999</c:v>
                </c:pt>
                <c:pt idx="437">
                  <c:v>19.661799999999999</c:v>
                </c:pt>
                <c:pt idx="438">
                  <c:v>19.8674</c:v>
                </c:pt>
                <c:pt idx="439">
                  <c:v>20.149799999999999</c:v>
                </c:pt>
                <c:pt idx="440">
                  <c:v>19.912299999999998</c:v>
                </c:pt>
                <c:pt idx="441">
                  <c:v>19.421199999999999</c:v>
                </c:pt>
                <c:pt idx="442">
                  <c:v>19.004000000000001</c:v>
                </c:pt>
                <c:pt idx="443">
                  <c:v>19.7606</c:v>
                </c:pt>
                <c:pt idx="444">
                  <c:v>20.776700000000002</c:v>
                </c:pt>
                <c:pt idx="445">
                  <c:v>21.916499999999999</c:v>
                </c:pt>
                <c:pt idx="446">
                  <c:v>21.751799999999999</c:v>
                </c:pt>
                <c:pt idx="447">
                  <c:v>22.170999999999999</c:v>
                </c:pt>
                <c:pt idx="448">
                  <c:v>22.026299999999999</c:v>
                </c:pt>
                <c:pt idx="449">
                  <c:v>22.5932</c:v>
                </c:pt>
                <c:pt idx="450">
                  <c:v>22.645099999999999</c:v>
                </c:pt>
                <c:pt idx="451">
                  <c:v>22.346599999999999</c:v>
                </c:pt>
                <c:pt idx="452">
                  <c:v>22.4025</c:v>
                </c:pt>
                <c:pt idx="453">
                  <c:v>22.357600000000001</c:v>
                </c:pt>
                <c:pt idx="454">
                  <c:v>22.803899999999999</c:v>
                </c:pt>
                <c:pt idx="455">
                  <c:v>22.623200000000001</c:v>
                </c:pt>
                <c:pt idx="456">
                  <c:v>22.300699999999999</c:v>
                </c:pt>
                <c:pt idx="457">
                  <c:v>22.138999999999999</c:v>
                </c:pt>
                <c:pt idx="458">
                  <c:v>22.439499999999999</c:v>
                </c:pt>
                <c:pt idx="459">
                  <c:v>22.114000000000001</c:v>
                </c:pt>
                <c:pt idx="460">
                  <c:v>22.203900000000001</c:v>
                </c:pt>
                <c:pt idx="461">
                  <c:v>22.302700000000002</c:v>
                </c:pt>
                <c:pt idx="462">
                  <c:v>22.203900000000001</c:v>
                </c:pt>
                <c:pt idx="463">
                  <c:v>21.862500000000001</c:v>
                </c:pt>
                <c:pt idx="464">
                  <c:v>21.076799999999999</c:v>
                </c:pt>
                <c:pt idx="465">
                  <c:v>21.209599999999998</c:v>
                </c:pt>
                <c:pt idx="466">
                  <c:v>21.903400000000001</c:v>
                </c:pt>
                <c:pt idx="467">
                  <c:v>22.4435</c:v>
                </c:pt>
                <c:pt idx="468">
                  <c:v>22.043199999999999</c:v>
                </c:pt>
                <c:pt idx="469">
                  <c:v>21.622900000000001</c:v>
                </c:pt>
                <c:pt idx="470">
                  <c:v>20.663499999999999</c:v>
                </c:pt>
                <c:pt idx="471">
                  <c:v>20.4818</c:v>
                </c:pt>
                <c:pt idx="472">
                  <c:v>20.680499999999999</c:v>
                </c:pt>
                <c:pt idx="473">
                  <c:v>20.706499999999998</c:v>
                </c:pt>
                <c:pt idx="474">
                  <c:v>19.6982</c:v>
                </c:pt>
                <c:pt idx="475">
                  <c:v>20.416</c:v>
                </c:pt>
                <c:pt idx="476">
                  <c:v>20.6645</c:v>
                </c:pt>
                <c:pt idx="477">
                  <c:v>21.038900000000002</c:v>
                </c:pt>
                <c:pt idx="478">
                  <c:v>20.795300000000001</c:v>
                </c:pt>
                <c:pt idx="479">
                  <c:v>20.659500000000001</c:v>
                </c:pt>
                <c:pt idx="480">
                  <c:v>20.6356</c:v>
                </c:pt>
                <c:pt idx="481">
                  <c:v>20.903099999999998</c:v>
                </c:pt>
                <c:pt idx="482">
                  <c:v>21.7087</c:v>
                </c:pt>
                <c:pt idx="483">
                  <c:v>21.8245</c:v>
                </c:pt>
                <c:pt idx="484">
                  <c:v>22.183900000000001</c:v>
                </c:pt>
                <c:pt idx="485">
                  <c:v>22.251799999999999</c:v>
                </c:pt>
                <c:pt idx="486">
                  <c:v>22.065100000000001</c:v>
                </c:pt>
                <c:pt idx="487">
                  <c:v>22.653099999999998</c:v>
                </c:pt>
                <c:pt idx="488">
                  <c:v>22.687100000000001</c:v>
                </c:pt>
                <c:pt idx="489">
                  <c:v>23.126300000000001</c:v>
                </c:pt>
                <c:pt idx="490">
                  <c:v>24.674600000000002</c:v>
                </c:pt>
                <c:pt idx="491">
                  <c:v>24.409099999999999</c:v>
                </c:pt>
                <c:pt idx="492">
                  <c:v>24.898299999999999</c:v>
                </c:pt>
                <c:pt idx="493">
                  <c:v>25.523199999999999</c:v>
                </c:pt>
                <c:pt idx="494">
                  <c:v>25.782699999999998</c:v>
                </c:pt>
                <c:pt idx="495">
                  <c:v>26.355799999999999</c:v>
                </c:pt>
                <c:pt idx="496">
                  <c:v>26.552399999999999</c:v>
                </c:pt>
                <c:pt idx="497">
                  <c:v>29.7499</c:v>
                </c:pt>
                <c:pt idx="498">
                  <c:v>29.701000000000001</c:v>
                </c:pt>
                <c:pt idx="499">
                  <c:v>30.751200000000001</c:v>
                </c:pt>
                <c:pt idx="500">
                  <c:v>30.604500000000002</c:v>
                </c:pt>
                <c:pt idx="501">
                  <c:v>29.4085</c:v>
                </c:pt>
                <c:pt idx="502">
                  <c:v>30.337900000000001</c:v>
                </c:pt>
                <c:pt idx="503">
                  <c:v>30.337900000000001</c:v>
                </c:pt>
                <c:pt idx="504">
                  <c:v>29.973500000000001</c:v>
                </c:pt>
                <c:pt idx="505">
                  <c:v>30.151199999999999</c:v>
                </c:pt>
                <c:pt idx="506">
                  <c:v>29.210899999999999</c:v>
                </c:pt>
                <c:pt idx="507">
                  <c:v>31.620699999999999</c:v>
                </c:pt>
                <c:pt idx="508">
                  <c:v>32.9285</c:v>
                </c:pt>
                <c:pt idx="509">
                  <c:v>31.901199999999999</c:v>
                </c:pt>
                <c:pt idx="510">
                  <c:v>31.691600000000001</c:v>
                </c:pt>
                <c:pt idx="511">
                  <c:v>32.618000000000002</c:v>
                </c:pt>
                <c:pt idx="512">
                  <c:v>31.449000000000002</c:v>
                </c:pt>
                <c:pt idx="513">
                  <c:v>33.318800000000003</c:v>
                </c:pt>
                <c:pt idx="514">
                  <c:v>32.619999999999997</c:v>
                </c:pt>
                <c:pt idx="515">
                  <c:v>31.385000000000002</c:v>
                </c:pt>
                <c:pt idx="516">
                  <c:v>32.0749</c:v>
                </c:pt>
                <c:pt idx="517">
                  <c:v>30.644100000000002</c:v>
                </c:pt>
                <c:pt idx="518">
                  <c:v>29.9892</c:v>
                </c:pt>
                <c:pt idx="519">
                  <c:v>32.375399999999999</c:v>
                </c:pt>
                <c:pt idx="520">
                  <c:v>31.775400000000001</c:v>
                </c:pt>
                <c:pt idx="521">
                  <c:v>30.441500000000001</c:v>
                </c:pt>
                <c:pt idx="522">
                  <c:v>30.149899999999999</c:v>
                </c:pt>
                <c:pt idx="523">
                  <c:v>28.116199999999999</c:v>
                </c:pt>
                <c:pt idx="524">
                  <c:v>28.291899999999998</c:v>
                </c:pt>
                <c:pt idx="525">
                  <c:v>30.410499999999999</c:v>
                </c:pt>
                <c:pt idx="526">
                  <c:v>28.341799999999999</c:v>
                </c:pt>
                <c:pt idx="527">
                  <c:v>27.756799999999998</c:v>
                </c:pt>
                <c:pt idx="528">
                  <c:v>27.674900000000001</c:v>
                </c:pt>
                <c:pt idx="529">
                  <c:v>29.028700000000001</c:v>
                </c:pt>
                <c:pt idx="530">
                  <c:v>29.353200000000001</c:v>
                </c:pt>
                <c:pt idx="531">
                  <c:v>29.5928</c:v>
                </c:pt>
                <c:pt idx="532">
                  <c:v>30.895800000000001</c:v>
                </c:pt>
                <c:pt idx="533">
                  <c:v>30.273700000000002</c:v>
                </c:pt>
                <c:pt idx="534">
                  <c:v>29.953299999999999</c:v>
                </c:pt>
                <c:pt idx="535">
                  <c:v>29.538900000000002</c:v>
                </c:pt>
                <c:pt idx="536">
                  <c:v>29.3642</c:v>
                </c:pt>
                <c:pt idx="537">
                  <c:v>30.0731</c:v>
                </c:pt>
                <c:pt idx="538">
                  <c:v>29.243400000000001</c:v>
                </c:pt>
                <c:pt idx="539">
                  <c:v>27.560099999999998</c:v>
                </c:pt>
                <c:pt idx="540">
                  <c:v>28.133199999999999</c:v>
                </c:pt>
                <c:pt idx="541">
                  <c:v>27.203600000000002</c:v>
                </c:pt>
                <c:pt idx="542">
                  <c:v>27.356400000000001</c:v>
                </c:pt>
                <c:pt idx="543">
                  <c:v>27.7727</c:v>
                </c:pt>
                <c:pt idx="544">
                  <c:v>27.9544</c:v>
                </c:pt>
                <c:pt idx="545">
                  <c:v>26.532699999999998</c:v>
                </c:pt>
                <c:pt idx="546">
                  <c:v>26.899100000000001</c:v>
                </c:pt>
                <c:pt idx="547">
                  <c:v>25.861799999999999</c:v>
                </c:pt>
                <c:pt idx="548">
                  <c:v>25.027100000000001</c:v>
                </c:pt>
                <c:pt idx="549">
                  <c:v>24.111599999999999</c:v>
                </c:pt>
                <c:pt idx="550">
                  <c:v>23.3368</c:v>
                </c:pt>
                <c:pt idx="551">
                  <c:v>23.334800000000001</c:v>
                </c:pt>
                <c:pt idx="552">
                  <c:v>22.288499999999999</c:v>
                </c:pt>
                <c:pt idx="553">
                  <c:v>22.735800000000001</c:v>
                </c:pt>
                <c:pt idx="554">
                  <c:v>21.909099999999999</c:v>
                </c:pt>
                <c:pt idx="555">
                  <c:v>22.803599999999999</c:v>
                </c:pt>
                <c:pt idx="556">
                  <c:v>24.446999999999999</c:v>
                </c:pt>
                <c:pt idx="557">
                  <c:v>24.598800000000001</c:v>
                </c:pt>
                <c:pt idx="558">
                  <c:v>25.201799999999999</c:v>
                </c:pt>
                <c:pt idx="559">
                  <c:v>23.9099</c:v>
                </c:pt>
                <c:pt idx="560">
                  <c:v>24.2803</c:v>
                </c:pt>
                <c:pt idx="561">
                  <c:v>24.688600000000001</c:v>
                </c:pt>
                <c:pt idx="562">
                  <c:v>25.068000000000001</c:v>
                </c:pt>
                <c:pt idx="563">
                  <c:v>26.662500000000001</c:v>
                </c:pt>
                <c:pt idx="564">
                  <c:v>25.782900000000001</c:v>
                </c:pt>
                <c:pt idx="565">
                  <c:v>23.910900000000002</c:v>
                </c:pt>
                <c:pt idx="566">
                  <c:v>24.228400000000001</c:v>
                </c:pt>
                <c:pt idx="567">
                  <c:v>26.4528</c:v>
                </c:pt>
                <c:pt idx="568">
                  <c:v>26.468800000000002</c:v>
                </c:pt>
                <c:pt idx="569">
                  <c:v>24.468</c:v>
                </c:pt>
                <c:pt idx="570">
                  <c:v>23.604399999999998</c:v>
                </c:pt>
                <c:pt idx="571">
                  <c:v>23.352799999999998</c:v>
                </c:pt>
                <c:pt idx="572">
                  <c:v>22.351400000000002</c:v>
                </c:pt>
                <c:pt idx="573">
                  <c:v>23.7102</c:v>
                </c:pt>
                <c:pt idx="574">
                  <c:v>24.118600000000001</c:v>
                </c:pt>
                <c:pt idx="575">
                  <c:v>24.3462</c:v>
                </c:pt>
                <c:pt idx="576">
                  <c:v>23.439599999999999</c:v>
                </c:pt>
                <c:pt idx="577">
                  <c:v>24.185600000000001</c:v>
                </c:pt>
                <c:pt idx="578">
                  <c:v>23.680299999999999</c:v>
                </c:pt>
                <c:pt idx="579">
                  <c:v>22.903400000000001</c:v>
                </c:pt>
                <c:pt idx="580">
                  <c:v>21.3216</c:v>
                </c:pt>
                <c:pt idx="581">
                  <c:v>21.4834</c:v>
                </c:pt>
                <c:pt idx="582">
                  <c:v>22.981300000000001</c:v>
                </c:pt>
                <c:pt idx="583">
                  <c:v>22.625800000000002</c:v>
                </c:pt>
                <c:pt idx="584">
                  <c:v>22.0686</c:v>
                </c:pt>
                <c:pt idx="585">
                  <c:v>21.299700000000001</c:v>
                </c:pt>
                <c:pt idx="586">
                  <c:v>22.940300000000001</c:v>
                </c:pt>
                <c:pt idx="587">
                  <c:v>24.461200000000002</c:v>
                </c:pt>
                <c:pt idx="588">
                  <c:v>24.730799999999999</c:v>
                </c:pt>
                <c:pt idx="589">
                  <c:v>26.415400000000002</c:v>
                </c:pt>
                <c:pt idx="590">
                  <c:v>26.696000000000002</c:v>
                </c:pt>
                <c:pt idx="591">
                  <c:v>26.4863</c:v>
                </c:pt>
                <c:pt idx="592">
                  <c:v>25.5976</c:v>
                </c:pt>
                <c:pt idx="593">
                  <c:v>28.11</c:v>
                </c:pt>
                <c:pt idx="594">
                  <c:v>27.6526</c:v>
                </c:pt>
                <c:pt idx="595">
                  <c:v>28.178899999999999</c:v>
                </c:pt>
                <c:pt idx="596">
                  <c:v>28.615300000000001</c:v>
                </c:pt>
                <c:pt idx="597">
                  <c:v>27.650600000000001</c:v>
                </c:pt>
                <c:pt idx="598">
                  <c:v>27.247199999999999</c:v>
                </c:pt>
                <c:pt idx="599">
                  <c:v>26.673999999999999</c:v>
                </c:pt>
                <c:pt idx="600">
                  <c:v>27.321100000000001</c:v>
                </c:pt>
                <c:pt idx="601">
                  <c:v>25.894100000000002</c:v>
                </c:pt>
                <c:pt idx="602">
                  <c:v>24.372299999999999</c:v>
                </c:pt>
                <c:pt idx="603">
                  <c:v>24.1736</c:v>
                </c:pt>
                <c:pt idx="604">
                  <c:v>23.086099999999998</c:v>
                </c:pt>
                <c:pt idx="605">
                  <c:v>21.8858</c:v>
                </c:pt>
                <c:pt idx="606">
                  <c:v>21.473400000000002</c:v>
                </c:pt>
                <c:pt idx="607">
                  <c:v>22.171399999999998</c:v>
                </c:pt>
                <c:pt idx="608">
                  <c:v>21.227799999999998</c:v>
                </c:pt>
                <c:pt idx="609">
                  <c:v>21.751999999999999</c:v>
                </c:pt>
                <c:pt idx="610">
                  <c:v>22.166399999999999</c:v>
                </c:pt>
                <c:pt idx="611">
                  <c:v>21.451499999999999</c:v>
                </c:pt>
                <c:pt idx="612">
                  <c:v>20.154299999999999</c:v>
                </c:pt>
                <c:pt idx="613">
                  <c:v>19.487300000000001</c:v>
                </c:pt>
                <c:pt idx="614">
                  <c:v>19.873699999999999</c:v>
                </c:pt>
                <c:pt idx="615">
                  <c:v>18.761299999999999</c:v>
                </c:pt>
                <c:pt idx="616">
                  <c:v>18.3888</c:v>
                </c:pt>
                <c:pt idx="617">
                  <c:v>19.753900000000002</c:v>
                </c:pt>
                <c:pt idx="618">
                  <c:v>18.520600000000002</c:v>
                </c:pt>
                <c:pt idx="619">
                  <c:v>19.505199999999999</c:v>
                </c:pt>
                <c:pt idx="620">
                  <c:v>19.574100000000001</c:v>
                </c:pt>
                <c:pt idx="621">
                  <c:v>20.305099999999999</c:v>
                </c:pt>
                <c:pt idx="622">
                  <c:v>18.8172</c:v>
                </c:pt>
                <c:pt idx="623">
                  <c:v>18.648499999999999</c:v>
                </c:pt>
                <c:pt idx="624">
                  <c:v>16.925899999999999</c:v>
                </c:pt>
                <c:pt idx="625">
                  <c:v>17.57</c:v>
                </c:pt>
                <c:pt idx="626">
                  <c:v>16.606400000000001</c:v>
                </c:pt>
                <c:pt idx="627">
                  <c:v>16.152000000000001</c:v>
                </c:pt>
                <c:pt idx="628">
                  <c:v>17.680800000000001</c:v>
                </c:pt>
                <c:pt idx="629">
                  <c:v>17.2395</c:v>
                </c:pt>
                <c:pt idx="630">
                  <c:v>18.151199999999999</c:v>
                </c:pt>
                <c:pt idx="631">
                  <c:v>16.913900000000002</c:v>
                </c:pt>
                <c:pt idx="632">
                  <c:v>17.099699999999999</c:v>
                </c:pt>
                <c:pt idx="633">
                  <c:v>16.670300000000001</c:v>
                </c:pt>
                <c:pt idx="634">
                  <c:v>16.873999999999999</c:v>
                </c:pt>
                <c:pt idx="635">
                  <c:v>16.131</c:v>
                </c:pt>
                <c:pt idx="636">
                  <c:v>16.950900000000001</c:v>
                </c:pt>
                <c:pt idx="637">
                  <c:v>17.825600000000001</c:v>
                </c:pt>
                <c:pt idx="638">
                  <c:v>18.784300000000002</c:v>
                </c:pt>
                <c:pt idx="639">
                  <c:v>18.645499999999998</c:v>
                </c:pt>
                <c:pt idx="640">
                  <c:v>18.294</c:v>
                </c:pt>
                <c:pt idx="641">
                  <c:v>19.5641</c:v>
                </c:pt>
                <c:pt idx="642">
                  <c:v>18.6934</c:v>
                </c:pt>
                <c:pt idx="643">
                  <c:v>18.7593</c:v>
                </c:pt>
                <c:pt idx="644">
                  <c:v>18.899100000000001</c:v>
                </c:pt>
                <c:pt idx="645">
                  <c:v>18.625399999999999</c:v>
                </c:pt>
                <c:pt idx="646">
                  <c:v>18.026199999999999</c:v>
                </c:pt>
                <c:pt idx="647">
                  <c:v>16.953499999999998</c:v>
                </c:pt>
                <c:pt idx="648">
                  <c:v>15.6281</c:v>
                </c:pt>
                <c:pt idx="649">
                  <c:v>15.816800000000001</c:v>
                </c:pt>
                <c:pt idx="650">
                  <c:v>16.507000000000001</c:v>
                </c:pt>
                <c:pt idx="651">
                  <c:v>15.582100000000001</c:v>
                </c:pt>
                <c:pt idx="652">
                  <c:v>15.860799999999999</c:v>
                </c:pt>
                <c:pt idx="653">
                  <c:v>16.5459</c:v>
                </c:pt>
                <c:pt idx="654">
                  <c:v>16.340199999999999</c:v>
                </c:pt>
                <c:pt idx="655">
                  <c:v>16.205400000000001</c:v>
                </c:pt>
                <c:pt idx="656">
                  <c:v>17.1053</c:v>
                </c:pt>
                <c:pt idx="657">
                  <c:v>16.848600000000001</c:v>
                </c:pt>
                <c:pt idx="658">
                  <c:v>15.9627</c:v>
                </c:pt>
                <c:pt idx="659">
                  <c:v>15.523199999999999</c:v>
                </c:pt>
                <c:pt idx="660">
                  <c:v>15.140700000000001</c:v>
                </c:pt>
                <c:pt idx="661">
                  <c:v>14.5054</c:v>
                </c:pt>
                <c:pt idx="662">
                  <c:v>14.9459</c:v>
                </c:pt>
                <c:pt idx="663">
                  <c:v>15.111700000000001</c:v>
                </c:pt>
                <c:pt idx="664">
                  <c:v>15.838800000000001</c:v>
                </c:pt>
                <c:pt idx="665">
                  <c:v>15.8188</c:v>
                </c:pt>
                <c:pt idx="666">
                  <c:v>15.133699999999999</c:v>
                </c:pt>
                <c:pt idx="667">
                  <c:v>15.063700000000001</c:v>
                </c:pt>
                <c:pt idx="668">
                  <c:v>15.1456</c:v>
                </c:pt>
                <c:pt idx="669">
                  <c:v>15.353400000000001</c:v>
                </c:pt>
                <c:pt idx="670">
                  <c:v>15.742900000000001</c:v>
                </c:pt>
                <c:pt idx="671">
                  <c:v>16.081499999999998</c:v>
                </c:pt>
                <c:pt idx="672">
                  <c:v>16.971399999999999</c:v>
                </c:pt>
                <c:pt idx="673">
                  <c:v>17.785399999999999</c:v>
                </c:pt>
                <c:pt idx="674">
                  <c:v>18.028199999999998</c:v>
                </c:pt>
                <c:pt idx="675">
                  <c:v>17.297999999999998</c:v>
                </c:pt>
                <c:pt idx="676">
                  <c:v>17.003399999999999</c:v>
                </c:pt>
                <c:pt idx="677">
                  <c:v>16.513000000000002</c:v>
                </c:pt>
                <c:pt idx="678">
                  <c:v>17.7685</c:v>
                </c:pt>
                <c:pt idx="679">
                  <c:v>17.962199999999999</c:v>
                </c:pt>
                <c:pt idx="680">
                  <c:v>18.140999999999998</c:v>
                </c:pt>
                <c:pt idx="681">
                  <c:v>18.418700000000001</c:v>
                </c:pt>
                <c:pt idx="682">
                  <c:v>18.503599999999999</c:v>
                </c:pt>
                <c:pt idx="683">
                  <c:v>18.870100000000001</c:v>
                </c:pt>
                <c:pt idx="684">
                  <c:v>19.191700000000001</c:v>
                </c:pt>
                <c:pt idx="685">
                  <c:v>18.966000000000001</c:v>
                </c:pt>
                <c:pt idx="686">
                  <c:v>17.7715</c:v>
                </c:pt>
                <c:pt idx="687">
                  <c:v>17.065300000000001</c:v>
                </c:pt>
                <c:pt idx="688">
                  <c:v>18.075099999999999</c:v>
                </c:pt>
                <c:pt idx="689">
                  <c:v>17.920300000000001</c:v>
                </c:pt>
                <c:pt idx="690">
                  <c:v>18.686399999999999</c:v>
                </c:pt>
                <c:pt idx="691">
                  <c:v>19.009</c:v>
                </c:pt>
                <c:pt idx="692">
                  <c:v>18.856200000000001</c:v>
                </c:pt>
                <c:pt idx="693">
                  <c:v>18.312799999999999</c:v>
                </c:pt>
                <c:pt idx="694">
                  <c:v>18.750299999999999</c:v>
                </c:pt>
                <c:pt idx="695">
                  <c:v>17.827400000000001</c:v>
                </c:pt>
                <c:pt idx="696">
                  <c:v>17.013400000000001</c:v>
                </c:pt>
                <c:pt idx="697">
                  <c:v>17.1602</c:v>
                </c:pt>
                <c:pt idx="698">
                  <c:v>17.2012</c:v>
                </c:pt>
                <c:pt idx="699">
                  <c:v>17.891300000000001</c:v>
                </c:pt>
                <c:pt idx="700">
                  <c:v>16.240300000000001</c:v>
                </c:pt>
                <c:pt idx="701">
                  <c:v>15.7819</c:v>
                </c:pt>
                <c:pt idx="702">
                  <c:v>15.449299999999999</c:v>
                </c:pt>
                <c:pt idx="703">
                  <c:v>15.075699999999999</c:v>
                </c:pt>
                <c:pt idx="704">
                  <c:v>13.9201</c:v>
                </c:pt>
                <c:pt idx="705">
                  <c:v>13.6305</c:v>
                </c:pt>
                <c:pt idx="706">
                  <c:v>13.448700000000001</c:v>
                </c:pt>
                <c:pt idx="707">
                  <c:v>13.701499999999999</c:v>
                </c:pt>
                <c:pt idx="708">
                  <c:v>13.9772</c:v>
                </c:pt>
                <c:pt idx="709">
                  <c:v>14.373900000000001</c:v>
                </c:pt>
                <c:pt idx="710">
                  <c:v>14.4917</c:v>
                </c:pt>
                <c:pt idx="711">
                  <c:v>13.119</c:v>
                </c:pt>
                <c:pt idx="712">
                  <c:v>13.116</c:v>
                </c:pt>
                <c:pt idx="713">
                  <c:v>12.917199999999999</c:v>
                </c:pt>
                <c:pt idx="714">
                  <c:v>13.1859</c:v>
                </c:pt>
                <c:pt idx="715">
                  <c:v>13.3698</c:v>
                </c:pt>
                <c:pt idx="716">
                  <c:v>13.164</c:v>
                </c:pt>
                <c:pt idx="717">
                  <c:v>13.248900000000001</c:v>
                </c:pt>
                <c:pt idx="718">
                  <c:v>12.5495</c:v>
                </c:pt>
                <c:pt idx="719">
                  <c:v>12.5046</c:v>
                </c:pt>
                <c:pt idx="720">
                  <c:v>12.216799999999999</c:v>
                </c:pt>
                <c:pt idx="721">
                  <c:v>12.4017</c:v>
                </c:pt>
                <c:pt idx="722">
                  <c:v>12.724399999999999</c:v>
                </c:pt>
                <c:pt idx="723">
                  <c:v>12.2088</c:v>
                </c:pt>
                <c:pt idx="724">
                  <c:v>12.1279</c:v>
                </c:pt>
                <c:pt idx="725">
                  <c:v>12.5006</c:v>
                </c:pt>
                <c:pt idx="726">
                  <c:v>13.154999999999999</c:v>
                </c:pt>
                <c:pt idx="727">
                  <c:v>13.196899999999999</c:v>
                </c:pt>
                <c:pt idx="728">
                  <c:v>13.118</c:v>
                </c:pt>
                <c:pt idx="729">
                  <c:v>12.065</c:v>
                </c:pt>
                <c:pt idx="730">
                  <c:v>11.6593</c:v>
                </c:pt>
                <c:pt idx="731">
                  <c:v>11.5754</c:v>
                </c:pt>
                <c:pt idx="732">
                  <c:v>11.4895</c:v>
                </c:pt>
                <c:pt idx="733">
                  <c:v>11.9491</c:v>
                </c:pt>
                <c:pt idx="734">
                  <c:v>11.216699999999999</c:v>
                </c:pt>
                <c:pt idx="735">
                  <c:v>11.8771</c:v>
                </c:pt>
                <c:pt idx="736">
                  <c:v>11.956099999999999</c:v>
                </c:pt>
                <c:pt idx="737">
                  <c:v>12.04</c:v>
                </c:pt>
                <c:pt idx="738">
                  <c:v>12.1829</c:v>
                </c:pt>
                <c:pt idx="739">
                  <c:v>12.454599999999999</c:v>
                </c:pt>
                <c:pt idx="740">
                  <c:v>12.5875</c:v>
                </c:pt>
                <c:pt idx="741">
                  <c:v>13.248900000000001</c:v>
                </c:pt>
                <c:pt idx="742">
                  <c:v>12.8842</c:v>
                </c:pt>
                <c:pt idx="743">
                  <c:v>13.164</c:v>
                </c:pt>
                <c:pt idx="744">
                  <c:v>13.821400000000001</c:v>
                </c:pt>
                <c:pt idx="745">
                  <c:v>13.4847</c:v>
                </c:pt>
                <c:pt idx="746">
                  <c:v>13.5306</c:v>
                </c:pt>
                <c:pt idx="747">
                  <c:v>13.206899999999999</c:v>
                </c:pt>
                <c:pt idx="748">
                  <c:v>13.4087</c:v>
                </c:pt>
                <c:pt idx="749">
                  <c:v>14.1431</c:v>
                </c:pt>
                <c:pt idx="750">
                  <c:v>14.2879</c:v>
                </c:pt>
                <c:pt idx="751">
                  <c:v>14.588699999999999</c:v>
                </c:pt>
                <c:pt idx="752">
                  <c:v>13.763400000000001</c:v>
                </c:pt>
                <c:pt idx="753">
                  <c:v>15.7356</c:v>
                </c:pt>
                <c:pt idx="754">
                  <c:v>16.312100000000001</c:v>
                </c:pt>
                <c:pt idx="755">
                  <c:v>16.280100000000001</c:v>
                </c:pt>
                <c:pt idx="756">
                  <c:v>16.6508</c:v>
                </c:pt>
                <c:pt idx="757">
                  <c:v>15.8955</c:v>
                </c:pt>
                <c:pt idx="758">
                  <c:v>15.662699999999999</c:v>
                </c:pt>
                <c:pt idx="759">
                  <c:v>15.3949</c:v>
                </c:pt>
                <c:pt idx="760">
                  <c:v>15.303000000000001</c:v>
                </c:pt>
                <c:pt idx="761">
                  <c:v>16.023299999999999</c:v>
                </c:pt>
                <c:pt idx="762">
                  <c:v>16.503900000000002</c:v>
                </c:pt>
                <c:pt idx="763">
                  <c:v>16.255099999999999</c:v>
                </c:pt>
                <c:pt idx="764">
                  <c:v>15.8125</c:v>
                </c:pt>
                <c:pt idx="765">
                  <c:v>15.624700000000001</c:v>
                </c:pt>
                <c:pt idx="766">
                  <c:v>16.911899999999999</c:v>
                </c:pt>
                <c:pt idx="767">
                  <c:v>17.123699999999999</c:v>
                </c:pt>
                <c:pt idx="768">
                  <c:v>16.864899999999999</c:v>
                </c:pt>
                <c:pt idx="769">
                  <c:v>16.5991</c:v>
                </c:pt>
                <c:pt idx="770">
                  <c:v>15.9765</c:v>
                </c:pt>
                <c:pt idx="771">
                  <c:v>16.109400000000001</c:v>
                </c:pt>
                <c:pt idx="772">
                  <c:v>17.157699999999998</c:v>
                </c:pt>
                <c:pt idx="773">
                  <c:v>16.989799999999999</c:v>
                </c:pt>
                <c:pt idx="774">
                  <c:v>17.523499999999999</c:v>
                </c:pt>
                <c:pt idx="775">
                  <c:v>18.060099999999998</c:v>
                </c:pt>
                <c:pt idx="776">
                  <c:v>17.662400000000002</c:v>
                </c:pt>
                <c:pt idx="777">
                  <c:v>16.940799999999999</c:v>
                </c:pt>
                <c:pt idx="778">
                  <c:v>16.560099999999998</c:v>
                </c:pt>
                <c:pt idx="779">
                  <c:v>16.243300000000001</c:v>
                </c:pt>
                <c:pt idx="780">
                  <c:v>16.074400000000001</c:v>
                </c:pt>
                <c:pt idx="781">
                  <c:v>16.490100000000002</c:v>
                </c:pt>
                <c:pt idx="782">
                  <c:v>15.328900000000001</c:v>
                </c:pt>
                <c:pt idx="783">
                  <c:v>15.196</c:v>
                </c:pt>
                <c:pt idx="784">
                  <c:v>14.111700000000001</c:v>
                </c:pt>
                <c:pt idx="785">
                  <c:v>14.0268</c:v>
                </c:pt>
                <c:pt idx="786">
                  <c:v>14.593400000000001</c:v>
                </c:pt>
                <c:pt idx="787">
                  <c:v>14.6044</c:v>
                </c:pt>
                <c:pt idx="788">
                  <c:v>14.3056</c:v>
                </c:pt>
                <c:pt idx="789">
                  <c:v>14.7393</c:v>
                </c:pt>
                <c:pt idx="790">
                  <c:v>14.255599999999999</c:v>
                </c:pt>
                <c:pt idx="791">
                  <c:v>14.8492</c:v>
                </c:pt>
                <c:pt idx="792">
                  <c:v>15.617699999999999</c:v>
                </c:pt>
                <c:pt idx="793">
                  <c:v>15.8985</c:v>
                </c:pt>
                <c:pt idx="794">
                  <c:v>15.990500000000001</c:v>
                </c:pt>
                <c:pt idx="795">
                  <c:v>16.5001</c:v>
                </c:pt>
                <c:pt idx="796">
                  <c:v>16.887899999999998</c:v>
                </c:pt>
                <c:pt idx="797">
                  <c:v>17.6904</c:v>
                </c:pt>
                <c:pt idx="798">
                  <c:v>17.365600000000001</c:v>
                </c:pt>
                <c:pt idx="799">
                  <c:v>16.754000000000001</c:v>
                </c:pt>
                <c:pt idx="800">
                  <c:v>17.827300000000001</c:v>
                </c:pt>
                <c:pt idx="801">
                  <c:v>19.180399999999999</c:v>
                </c:pt>
                <c:pt idx="802">
                  <c:v>19.252300000000002</c:v>
                </c:pt>
                <c:pt idx="803">
                  <c:v>19.310300000000002</c:v>
                </c:pt>
                <c:pt idx="804">
                  <c:v>19.789000000000001</c:v>
                </c:pt>
                <c:pt idx="805">
                  <c:v>20.351600000000001</c:v>
                </c:pt>
                <c:pt idx="806">
                  <c:v>19.1494</c:v>
                </c:pt>
                <c:pt idx="807">
                  <c:v>19.524100000000001</c:v>
                </c:pt>
                <c:pt idx="808">
                  <c:v>20.929200000000002</c:v>
                </c:pt>
                <c:pt idx="809">
                  <c:v>21.694700000000001</c:v>
                </c:pt>
                <c:pt idx="810">
                  <c:v>21.086099999999998</c:v>
                </c:pt>
                <c:pt idx="811">
                  <c:v>21.075099999999999</c:v>
                </c:pt>
                <c:pt idx="812">
                  <c:v>22.1584</c:v>
                </c:pt>
                <c:pt idx="813">
                  <c:v>22.1904</c:v>
                </c:pt>
                <c:pt idx="814">
                  <c:v>22.322299999999998</c:v>
                </c:pt>
                <c:pt idx="815">
                  <c:v>21.251000000000001</c:v>
                </c:pt>
                <c:pt idx="816">
                  <c:v>21.773700000000002</c:v>
                </c:pt>
                <c:pt idx="817">
                  <c:v>22.9559</c:v>
                </c:pt>
                <c:pt idx="818">
                  <c:v>22.748999999999999</c:v>
                </c:pt>
                <c:pt idx="819">
                  <c:v>21.987500000000001</c:v>
                </c:pt>
                <c:pt idx="820">
                  <c:v>21.373899999999999</c:v>
                </c:pt>
                <c:pt idx="821">
                  <c:v>20.641400000000001</c:v>
                </c:pt>
                <c:pt idx="822">
                  <c:v>20.740300000000001</c:v>
                </c:pt>
                <c:pt idx="823">
                  <c:v>23.648399999999999</c:v>
                </c:pt>
                <c:pt idx="824">
                  <c:v>23.270700000000001</c:v>
                </c:pt>
                <c:pt idx="825">
                  <c:v>23.485499999999998</c:v>
                </c:pt>
                <c:pt idx="826">
                  <c:v>23.200700000000001</c:v>
                </c:pt>
                <c:pt idx="827">
                  <c:v>22.6831</c:v>
                </c:pt>
                <c:pt idx="828">
                  <c:v>23.2987</c:v>
                </c:pt>
                <c:pt idx="829">
                  <c:v>23.874300000000002</c:v>
                </c:pt>
                <c:pt idx="830">
                  <c:v>23.538499999999999</c:v>
                </c:pt>
                <c:pt idx="831">
                  <c:v>23.276599999999998</c:v>
                </c:pt>
                <c:pt idx="832">
                  <c:v>24.1692</c:v>
                </c:pt>
                <c:pt idx="833">
                  <c:v>23.424600000000002</c:v>
                </c:pt>
                <c:pt idx="834">
                  <c:v>22.953800000000001</c:v>
                </c:pt>
                <c:pt idx="835">
                  <c:v>22.954799999999999</c:v>
                </c:pt>
                <c:pt idx="836">
                  <c:v>24.051300000000001</c:v>
                </c:pt>
                <c:pt idx="837">
                  <c:v>24.216200000000001</c:v>
                </c:pt>
                <c:pt idx="838">
                  <c:v>25.528500000000001</c:v>
                </c:pt>
                <c:pt idx="839">
                  <c:v>25.712399999999999</c:v>
                </c:pt>
                <c:pt idx="840">
                  <c:v>25.8874</c:v>
                </c:pt>
                <c:pt idx="841">
                  <c:v>26.186199999999999</c:v>
                </c:pt>
                <c:pt idx="842">
                  <c:v>26.455100000000002</c:v>
                </c:pt>
                <c:pt idx="843">
                  <c:v>27.177700000000002</c:v>
                </c:pt>
                <c:pt idx="844">
                  <c:v>26.765899999999998</c:v>
                </c:pt>
                <c:pt idx="845">
                  <c:v>26.518000000000001</c:v>
                </c:pt>
                <c:pt idx="846">
                  <c:v>26.397099999999998</c:v>
                </c:pt>
                <c:pt idx="847">
                  <c:v>26.970800000000001</c:v>
                </c:pt>
                <c:pt idx="848">
                  <c:v>27.369599999999998</c:v>
                </c:pt>
                <c:pt idx="849">
                  <c:v>27.763400000000001</c:v>
                </c:pt>
                <c:pt idx="850">
                  <c:v>27.9513</c:v>
                </c:pt>
                <c:pt idx="851">
                  <c:v>27.439599999999999</c:v>
                </c:pt>
                <c:pt idx="852">
                  <c:v>26.867899999999999</c:v>
                </c:pt>
                <c:pt idx="853">
                  <c:v>27.023800000000001</c:v>
                </c:pt>
                <c:pt idx="854">
                  <c:v>27.5655</c:v>
                </c:pt>
                <c:pt idx="855">
                  <c:v>27.1557</c:v>
                </c:pt>
                <c:pt idx="856">
                  <c:v>26.482099999999999</c:v>
                </c:pt>
                <c:pt idx="857">
                  <c:v>26.450099999999999</c:v>
                </c:pt>
                <c:pt idx="858">
                  <c:v>26.744900000000001</c:v>
                </c:pt>
                <c:pt idx="859">
                  <c:v>26.988800000000001</c:v>
                </c:pt>
                <c:pt idx="860">
                  <c:v>27.653500000000001</c:v>
                </c:pt>
                <c:pt idx="861">
                  <c:v>27.917400000000001</c:v>
                </c:pt>
                <c:pt idx="862">
                  <c:v>27.090800000000002</c:v>
                </c:pt>
                <c:pt idx="863">
                  <c:v>27.105799999999999</c:v>
                </c:pt>
                <c:pt idx="864">
                  <c:v>27.0288</c:v>
                </c:pt>
                <c:pt idx="865">
                  <c:v>26.228200000000001</c:v>
                </c:pt>
                <c:pt idx="866">
                  <c:v>26.942799999999998</c:v>
                </c:pt>
                <c:pt idx="867">
                  <c:v>27.212700000000002</c:v>
                </c:pt>
                <c:pt idx="868">
                  <c:v>27.735499999999998</c:v>
                </c:pt>
                <c:pt idx="869">
                  <c:v>28.895900000000001</c:v>
                </c:pt>
                <c:pt idx="870">
                  <c:v>28.196200000000001</c:v>
                </c:pt>
                <c:pt idx="871">
                  <c:v>27.788399999999999</c:v>
                </c:pt>
                <c:pt idx="872">
                  <c:v>27.548500000000001</c:v>
                </c:pt>
                <c:pt idx="873">
                  <c:v>28.666</c:v>
                </c:pt>
                <c:pt idx="874">
                  <c:v>29.136800000000001</c:v>
                </c:pt>
                <c:pt idx="875">
                  <c:v>28.557099999999998</c:v>
                </c:pt>
                <c:pt idx="876">
                  <c:v>28.870899999999999</c:v>
                </c:pt>
                <c:pt idx="877">
                  <c:v>28.564</c:v>
                </c:pt>
                <c:pt idx="878">
                  <c:v>28.3262</c:v>
                </c:pt>
                <c:pt idx="879">
                  <c:v>28.9389</c:v>
                </c:pt>
                <c:pt idx="880">
                  <c:v>29.198699999999999</c:v>
                </c:pt>
                <c:pt idx="881">
                  <c:v>30.1633</c:v>
                </c:pt>
                <c:pt idx="882">
                  <c:v>31.662500000000001</c:v>
                </c:pt>
                <c:pt idx="883">
                  <c:v>31.248699999999999</c:v>
                </c:pt>
                <c:pt idx="884">
                  <c:v>31.160799999999998</c:v>
                </c:pt>
                <c:pt idx="885">
                  <c:v>30.672999999999998</c:v>
                </c:pt>
                <c:pt idx="886">
                  <c:v>30.523099999999999</c:v>
                </c:pt>
                <c:pt idx="887">
                  <c:v>37.961500000000001</c:v>
                </c:pt>
                <c:pt idx="888">
                  <c:v>38.927</c:v>
                </c:pt>
                <c:pt idx="889">
                  <c:v>40.0914</c:v>
                </c:pt>
                <c:pt idx="890">
                  <c:v>37.8155</c:v>
                </c:pt>
                <c:pt idx="891">
                  <c:v>39.750599999999999</c:v>
                </c:pt>
                <c:pt idx="892">
                  <c:v>39.3078</c:v>
                </c:pt>
                <c:pt idx="893">
                  <c:v>39.151899999999998</c:v>
                </c:pt>
                <c:pt idx="894">
                  <c:v>38.635100000000001</c:v>
                </c:pt>
                <c:pt idx="895">
                  <c:v>37.460599999999999</c:v>
                </c:pt>
                <c:pt idx="896">
                  <c:v>38.495199999999997</c:v>
                </c:pt>
                <c:pt idx="897">
                  <c:v>38.755099999999999</c:v>
                </c:pt>
                <c:pt idx="898">
                  <c:v>39.466799999999999</c:v>
                </c:pt>
                <c:pt idx="899">
                  <c:v>41.0062</c:v>
                </c:pt>
                <c:pt idx="900">
                  <c:v>42.980499999999999</c:v>
                </c:pt>
                <c:pt idx="901">
                  <c:v>42.636600000000001</c:v>
                </c:pt>
                <c:pt idx="902">
                  <c:v>42.675600000000003</c:v>
                </c:pt>
                <c:pt idx="903">
                  <c:v>43.7911</c:v>
                </c:pt>
                <c:pt idx="904">
                  <c:v>43.028399999999998</c:v>
                </c:pt>
                <c:pt idx="905">
                  <c:v>43.008400000000002</c:v>
                </c:pt>
                <c:pt idx="906">
                  <c:v>42.192799999999998</c:v>
                </c:pt>
                <c:pt idx="907">
                  <c:v>40.616399999999999</c:v>
                </c:pt>
                <c:pt idx="908">
                  <c:v>41.859900000000003</c:v>
                </c:pt>
                <c:pt idx="909">
                  <c:v>41.101199999999999</c:v>
                </c:pt>
                <c:pt idx="910">
                  <c:v>40.8063</c:v>
                </c:pt>
                <c:pt idx="911">
                  <c:v>42.285699999999999</c:v>
                </c:pt>
                <c:pt idx="912">
                  <c:v>42.396700000000003</c:v>
                </c:pt>
                <c:pt idx="913">
                  <c:v>42.300699999999999</c:v>
                </c:pt>
                <c:pt idx="914">
                  <c:v>42.086799999999997</c:v>
                </c:pt>
                <c:pt idx="915">
                  <c:v>42.486600000000003</c:v>
                </c:pt>
                <c:pt idx="916">
                  <c:v>42.163800000000002</c:v>
                </c:pt>
                <c:pt idx="917">
                  <c:v>42.3887</c:v>
                </c:pt>
                <c:pt idx="918">
                  <c:v>43.885100000000001</c:v>
                </c:pt>
                <c:pt idx="919">
                  <c:v>45.959299999999999</c:v>
                </c:pt>
                <c:pt idx="920">
                  <c:v>45.451500000000003</c:v>
                </c:pt>
                <c:pt idx="921">
                  <c:v>46.443100000000001</c:v>
                </c:pt>
                <c:pt idx="922">
                  <c:v>47.475700000000003</c:v>
                </c:pt>
                <c:pt idx="923">
                  <c:v>47.058900000000001</c:v>
                </c:pt>
                <c:pt idx="924">
                  <c:v>45.502499999999998</c:v>
                </c:pt>
                <c:pt idx="925">
                  <c:v>44.291899999999998</c:v>
                </c:pt>
                <c:pt idx="926">
                  <c:v>44.594799999999999</c:v>
                </c:pt>
                <c:pt idx="927">
                  <c:v>45.6614</c:v>
                </c:pt>
                <c:pt idx="928">
                  <c:v>45.4345</c:v>
                </c:pt>
                <c:pt idx="929">
                  <c:v>45.882300000000001</c:v>
                </c:pt>
                <c:pt idx="930">
                  <c:v>46.731999999999999</c:v>
                </c:pt>
                <c:pt idx="931">
                  <c:v>46.710999999999999</c:v>
                </c:pt>
                <c:pt idx="932">
                  <c:v>46.489100000000001</c:v>
                </c:pt>
                <c:pt idx="933">
                  <c:v>44.252000000000002</c:v>
                </c:pt>
                <c:pt idx="934">
                  <c:v>44.497900000000001</c:v>
                </c:pt>
                <c:pt idx="935">
                  <c:v>44.662799999999997</c:v>
                </c:pt>
                <c:pt idx="936">
                  <c:v>45.399500000000003</c:v>
                </c:pt>
                <c:pt idx="937">
                  <c:v>44.646799999999999</c:v>
                </c:pt>
                <c:pt idx="938">
                  <c:v>42.537599999999998</c:v>
                </c:pt>
                <c:pt idx="939">
                  <c:v>42.371699999999997</c:v>
                </c:pt>
                <c:pt idx="940">
                  <c:v>40.839300000000001</c:v>
                </c:pt>
                <c:pt idx="941">
                  <c:v>43.736199999999997</c:v>
                </c:pt>
                <c:pt idx="942">
                  <c:v>43.923099999999998</c:v>
                </c:pt>
                <c:pt idx="943">
                  <c:v>43.469299999999997</c:v>
                </c:pt>
                <c:pt idx="944">
                  <c:v>43.327300000000001</c:v>
                </c:pt>
                <c:pt idx="945">
                  <c:v>43.282299999999999</c:v>
                </c:pt>
                <c:pt idx="946">
                  <c:v>46.948900000000002</c:v>
                </c:pt>
                <c:pt idx="947">
                  <c:v>45.650399999999998</c:v>
                </c:pt>
                <c:pt idx="948">
                  <c:v>47.097900000000003</c:v>
                </c:pt>
                <c:pt idx="949">
                  <c:v>47.1449</c:v>
                </c:pt>
                <c:pt idx="950">
                  <c:v>46.000300000000003</c:v>
                </c:pt>
                <c:pt idx="951">
                  <c:v>46.817</c:v>
                </c:pt>
                <c:pt idx="952">
                  <c:v>48.7652</c:v>
                </c:pt>
                <c:pt idx="953">
                  <c:v>49.244999999999997</c:v>
                </c:pt>
                <c:pt idx="954">
                  <c:v>49.335999999999999</c:v>
                </c:pt>
                <c:pt idx="955">
                  <c:v>48.490299999999998</c:v>
                </c:pt>
                <c:pt idx="956">
                  <c:v>48.529299999999999</c:v>
                </c:pt>
                <c:pt idx="957">
                  <c:v>47.046799999999998</c:v>
                </c:pt>
                <c:pt idx="958">
                  <c:v>46.226999999999997</c:v>
                </c:pt>
                <c:pt idx="959">
                  <c:v>45.558199999999999</c:v>
                </c:pt>
                <c:pt idx="960">
                  <c:v>45.164299999999997</c:v>
                </c:pt>
                <c:pt idx="961">
                  <c:v>44.856400000000001</c:v>
                </c:pt>
                <c:pt idx="962">
                  <c:v>45.471200000000003</c:v>
                </c:pt>
                <c:pt idx="963">
                  <c:v>45.5672</c:v>
                </c:pt>
                <c:pt idx="964">
                  <c:v>43.886699999999998</c:v>
                </c:pt>
                <c:pt idx="965">
                  <c:v>43.9527</c:v>
                </c:pt>
                <c:pt idx="966">
                  <c:v>43.506799999999998</c:v>
                </c:pt>
                <c:pt idx="967">
                  <c:v>42.226199999999999</c:v>
                </c:pt>
                <c:pt idx="968">
                  <c:v>41.004600000000003</c:v>
                </c:pt>
                <c:pt idx="969">
                  <c:v>41.5974</c:v>
                </c:pt>
                <c:pt idx="970">
                  <c:v>42.209200000000003</c:v>
                </c:pt>
                <c:pt idx="971">
                  <c:v>41.898299999999999</c:v>
                </c:pt>
                <c:pt idx="972">
                  <c:v>42.455199999999998</c:v>
                </c:pt>
                <c:pt idx="973">
                  <c:v>43.076000000000001</c:v>
                </c:pt>
                <c:pt idx="974">
                  <c:v>43.485799999999998</c:v>
                </c:pt>
                <c:pt idx="975">
                  <c:v>44.768500000000003</c:v>
                </c:pt>
                <c:pt idx="976">
                  <c:v>43.503799999999998</c:v>
                </c:pt>
                <c:pt idx="977">
                  <c:v>44.027700000000003</c:v>
                </c:pt>
                <c:pt idx="978">
                  <c:v>44.674500000000002</c:v>
                </c:pt>
                <c:pt idx="979">
                  <c:v>45.748199999999997</c:v>
                </c:pt>
                <c:pt idx="980">
                  <c:v>45.259300000000003</c:v>
                </c:pt>
                <c:pt idx="981">
                  <c:v>45.784100000000002</c:v>
                </c:pt>
                <c:pt idx="982">
                  <c:v>46.791800000000002</c:v>
                </c:pt>
                <c:pt idx="983">
                  <c:v>46.930799999999998</c:v>
                </c:pt>
                <c:pt idx="984">
                  <c:v>45.447200000000002</c:v>
                </c:pt>
                <c:pt idx="985">
                  <c:v>46.081099999999999</c:v>
                </c:pt>
                <c:pt idx="986">
                  <c:v>43.924700000000001</c:v>
                </c:pt>
                <c:pt idx="987">
                  <c:v>42.183199999999999</c:v>
                </c:pt>
                <c:pt idx="988">
                  <c:v>42.088299999999997</c:v>
                </c:pt>
                <c:pt idx="989">
                  <c:v>41.374499999999998</c:v>
                </c:pt>
                <c:pt idx="990">
                  <c:v>42.962000000000003</c:v>
                </c:pt>
                <c:pt idx="991">
                  <c:v>43.649799999999999</c:v>
                </c:pt>
                <c:pt idx="992">
                  <c:v>41.766399999999997</c:v>
                </c:pt>
                <c:pt idx="993">
                  <c:v>40.313800000000001</c:v>
                </c:pt>
                <c:pt idx="994">
                  <c:v>40.4878</c:v>
                </c:pt>
                <c:pt idx="995">
                  <c:v>41.148499999999999</c:v>
                </c:pt>
                <c:pt idx="996">
                  <c:v>40.767699999999998</c:v>
                </c:pt>
                <c:pt idx="997">
                  <c:v>42.312199999999997</c:v>
                </c:pt>
                <c:pt idx="998">
                  <c:v>43.492800000000003</c:v>
                </c:pt>
                <c:pt idx="999">
                  <c:v>44.991399999999999</c:v>
                </c:pt>
                <c:pt idx="1000">
                  <c:v>45.737200000000001</c:v>
                </c:pt>
                <c:pt idx="1001">
                  <c:v>45.941099999999999</c:v>
                </c:pt>
                <c:pt idx="1002">
                  <c:v>46.559899999999999</c:v>
                </c:pt>
                <c:pt idx="1003">
                  <c:v>46.9358</c:v>
                </c:pt>
                <c:pt idx="1004">
                  <c:v>48.320399999999999</c:v>
                </c:pt>
                <c:pt idx="1005">
                  <c:v>48.6053</c:v>
                </c:pt>
                <c:pt idx="1006">
                  <c:v>49.640999999999998</c:v>
                </c:pt>
                <c:pt idx="1007">
                  <c:v>48.873199999999997</c:v>
                </c:pt>
                <c:pt idx="1008">
                  <c:v>49.465000000000003</c:v>
                </c:pt>
                <c:pt idx="1009">
                  <c:v>49.283099999999997</c:v>
                </c:pt>
                <c:pt idx="1010">
                  <c:v>50.393799999999999</c:v>
                </c:pt>
                <c:pt idx="1011">
                  <c:v>49.928899999999999</c:v>
                </c:pt>
                <c:pt idx="1012">
                  <c:v>48.701300000000003</c:v>
                </c:pt>
                <c:pt idx="1013">
                  <c:v>47.761600000000001</c:v>
                </c:pt>
                <c:pt idx="1014">
                  <c:v>48.227400000000003</c:v>
                </c:pt>
                <c:pt idx="1015">
                  <c:v>47.8065</c:v>
                </c:pt>
                <c:pt idx="1016">
                  <c:v>48.125399999999999</c:v>
                </c:pt>
                <c:pt idx="1017">
                  <c:v>46.755899999999997</c:v>
                </c:pt>
                <c:pt idx="1018">
                  <c:v>46.750900000000001</c:v>
                </c:pt>
                <c:pt idx="1019">
                  <c:v>45.496200000000002</c:v>
                </c:pt>
                <c:pt idx="1020">
                  <c:v>46.555999999999997</c:v>
                </c:pt>
                <c:pt idx="1021">
                  <c:v>45.493200000000002</c:v>
                </c:pt>
                <c:pt idx="1022">
                  <c:v>46.585999999999999</c:v>
                </c:pt>
                <c:pt idx="1023">
                  <c:v>47.495800000000003</c:v>
                </c:pt>
                <c:pt idx="1024">
                  <c:v>46.616999999999997</c:v>
                </c:pt>
                <c:pt idx="1025">
                  <c:v>47.646799999999999</c:v>
                </c:pt>
                <c:pt idx="1026">
                  <c:v>48.0777</c:v>
                </c:pt>
                <c:pt idx="1027">
                  <c:v>48.339599999999997</c:v>
                </c:pt>
                <c:pt idx="1028">
                  <c:v>48.8795</c:v>
                </c:pt>
                <c:pt idx="1029">
                  <c:v>50.066299999999998</c:v>
                </c:pt>
                <c:pt idx="1030">
                  <c:v>49.593400000000003</c:v>
                </c:pt>
                <c:pt idx="1031">
                  <c:v>48.100700000000003</c:v>
                </c:pt>
                <c:pt idx="1032">
                  <c:v>48.979500000000002</c:v>
                </c:pt>
                <c:pt idx="1033">
                  <c:v>48.819499999999998</c:v>
                </c:pt>
                <c:pt idx="1034">
                  <c:v>49.2684</c:v>
                </c:pt>
                <c:pt idx="1035">
                  <c:v>49.406399999999998</c:v>
                </c:pt>
                <c:pt idx="1036">
                  <c:v>49.511400000000002</c:v>
                </c:pt>
                <c:pt idx="1037">
                  <c:v>49.511400000000002</c:v>
                </c:pt>
                <c:pt idx="1038">
                  <c:v>48.157699999999998</c:v>
                </c:pt>
                <c:pt idx="1039">
                  <c:v>47.558799999999998</c:v>
                </c:pt>
                <c:pt idx="1040">
                  <c:v>47.987699999999997</c:v>
                </c:pt>
                <c:pt idx="1041">
                  <c:v>49.086500000000001</c:v>
                </c:pt>
                <c:pt idx="1042">
                  <c:v>52.241799999999998</c:v>
                </c:pt>
                <c:pt idx="1043">
                  <c:v>53.128599999999999</c:v>
                </c:pt>
                <c:pt idx="1044">
                  <c:v>54.338299999999997</c:v>
                </c:pt>
                <c:pt idx="1045">
                  <c:v>54.810200000000002</c:v>
                </c:pt>
                <c:pt idx="1046">
                  <c:v>54.698300000000003</c:v>
                </c:pt>
                <c:pt idx="1047">
                  <c:v>56.369900000000001</c:v>
                </c:pt>
                <c:pt idx="1048">
                  <c:v>56.040999999999997</c:v>
                </c:pt>
                <c:pt idx="1049">
                  <c:v>57.094700000000003</c:v>
                </c:pt>
                <c:pt idx="1050">
                  <c:v>59.478200000000001</c:v>
                </c:pt>
                <c:pt idx="1051">
                  <c:v>59.641199999999998</c:v>
                </c:pt>
                <c:pt idx="1052">
                  <c:v>59.860199999999999</c:v>
                </c:pt>
                <c:pt idx="1053">
                  <c:v>61.348799999999997</c:v>
                </c:pt>
                <c:pt idx="1054">
                  <c:v>61.6038</c:v>
                </c:pt>
                <c:pt idx="1055">
                  <c:v>61.017899999999997</c:v>
                </c:pt>
                <c:pt idx="1056">
                  <c:v>62.451599999999999</c:v>
                </c:pt>
                <c:pt idx="1057">
                  <c:v>62.7605</c:v>
                </c:pt>
                <c:pt idx="1058">
                  <c:v>61.513800000000003</c:v>
                </c:pt>
                <c:pt idx="1059">
                  <c:v>63.013500000000001</c:v>
                </c:pt>
                <c:pt idx="1060">
                  <c:v>66.145799999999994</c:v>
                </c:pt>
                <c:pt idx="1061">
                  <c:v>69.317099999999996</c:v>
                </c:pt>
                <c:pt idx="1062">
                  <c:v>68.208399999999997</c:v>
                </c:pt>
                <c:pt idx="1063">
                  <c:v>70.084000000000003</c:v>
                </c:pt>
                <c:pt idx="1064">
                  <c:v>69.626099999999994</c:v>
                </c:pt>
                <c:pt idx="1065">
                  <c:v>72.117500000000007</c:v>
                </c:pt>
                <c:pt idx="1066">
                  <c:v>72.232500000000002</c:v>
                </c:pt>
                <c:pt idx="1067">
                  <c:v>72.112499999999997</c:v>
                </c:pt>
                <c:pt idx="1068">
                  <c:v>73.884100000000004</c:v>
                </c:pt>
                <c:pt idx="1069">
                  <c:v>72.642399999999995</c:v>
                </c:pt>
                <c:pt idx="1070">
                  <c:v>72.597399999999993</c:v>
                </c:pt>
                <c:pt idx="1071">
                  <c:v>69.437100000000001</c:v>
                </c:pt>
                <c:pt idx="1072">
                  <c:v>67.457499999999996</c:v>
                </c:pt>
                <c:pt idx="1073">
                  <c:v>78.521100000000004</c:v>
                </c:pt>
                <c:pt idx="1074">
                  <c:v>78.8001</c:v>
                </c:pt>
                <c:pt idx="1075">
                  <c:v>79.075000000000003</c:v>
                </c:pt>
                <c:pt idx="1076">
                  <c:v>78.684100000000001</c:v>
                </c:pt>
                <c:pt idx="1077">
                  <c:v>77.646299999999997</c:v>
                </c:pt>
                <c:pt idx="1078">
                  <c:v>79.094999999999999</c:v>
                </c:pt>
                <c:pt idx="1079">
                  <c:v>82.261300000000006</c:v>
                </c:pt>
                <c:pt idx="1080">
                  <c:v>85.218699999999998</c:v>
                </c:pt>
                <c:pt idx="1081">
                  <c:v>85.949600000000004</c:v>
                </c:pt>
                <c:pt idx="1082">
                  <c:v>88.685100000000006</c:v>
                </c:pt>
                <c:pt idx="1083">
                  <c:v>92.653499999999994</c:v>
                </c:pt>
                <c:pt idx="1084">
                  <c:v>87.513300000000001</c:v>
                </c:pt>
                <c:pt idx="1085">
                  <c:v>85.759600000000006</c:v>
                </c:pt>
                <c:pt idx="1086">
                  <c:v>91.897599999999997</c:v>
                </c:pt>
                <c:pt idx="1087">
                  <c:v>90.872799999999998</c:v>
                </c:pt>
                <c:pt idx="1088">
                  <c:v>87.929299999999998</c:v>
                </c:pt>
                <c:pt idx="1089">
                  <c:v>87.822299999999998</c:v>
                </c:pt>
                <c:pt idx="1090">
                  <c:v>88.440200000000004</c:v>
                </c:pt>
                <c:pt idx="1091">
                  <c:v>89.382999999999996</c:v>
                </c:pt>
                <c:pt idx="1092">
                  <c:v>90.356800000000007</c:v>
                </c:pt>
                <c:pt idx="1093">
                  <c:v>91.419700000000006</c:v>
                </c:pt>
                <c:pt idx="1094">
                  <c:v>94.273200000000003</c:v>
                </c:pt>
                <c:pt idx="1095">
                  <c:v>94.986099999999993</c:v>
                </c:pt>
                <c:pt idx="1096">
                  <c:v>92.545500000000004</c:v>
                </c:pt>
                <c:pt idx="1097">
                  <c:v>90.234899999999996</c:v>
                </c:pt>
                <c:pt idx="1098">
                  <c:v>90.340900000000005</c:v>
                </c:pt>
                <c:pt idx="1099">
                  <c:v>90.347800000000007</c:v>
                </c:pt>
                <c:pt idx="1100">
                  <c:v>89.436999999999998</c:v>
                </c:pt>
                <c:pt idx="1101">
                  <c:v>88.949100000000001</c:v>
                </c:pt>
                <c:pt idx="1102">
                  <c:v>85.890600000000006</c:v>
                </c:pt>
                <c:pt idx="1103">
                  <c:v>87.993200000000002</c:v>
                </c:pt>
                <c:pt idx="1104">
                  <c:v>87.118399999999994</c:v>
                </c:pt>
                <c:pt idx="1105">
                  <c:v>85.339699999999993</c:v>
                </c:pt>
                <c:pt idx="1106">
                  <c:v>87.0244</c:v>
                </c:pt>
                <c:pt idx="1107">
                  <c:v>90.600800000000007</c:v>
                </c:pt>
                <c:pt idx="1108">
                  <c:v>88.171199999999999</c:v>
                </c:pt>
                <c:pt idx="1109">
                  <c:v>85.986599999999996</c:v>
                </c:pt>
                <c:pt idx="1110">
                  <c:v>87.400300000000001</c:v>
                </c:pt>
                <c:pt idx="1111">
                  <c:v>84.020899999999997</c:v>
                </c:pt>
                <c:pt idx="1112">
                  <c:v>84.656800000000004</c:v>
                </c:pt>
                <c:pt idx="1113">
                  <c:v>76.187200000000004</c:v>
                </c:pt>
                <c:pt idx="1114">
                  <c:v>79.5047</c:v>
                </c:pt>
                <c:pt idx="1115">
                  <c:v>82.409199999999998</c:v>
                </c:pt>
                <c:pt idx="1116">
                  <c:v>79.663600000000002</c:v>
                </c:pt>
                <c:pt idx="1117">
                  <c:v>82.618099999999998</c:v>
                </c:pt>
                <c:pt idx="1118">
                  <c:v>87.720299999999995</c:v>
                </c:pt>
                <c:pt idx="1119">
                  <c:v>87.7423</c:v>
                </c:pt>
                <c:pt idx="1120">
                  <c:v>86.387500000000003</c:v>
                </c:pt>
                <c:pt idx="1121">
                  <c:v>83.027100000000004</c:v>
                </c:pt>
                <c:pt idx="1122">
                  <c:v>85.802599999999998</c:v>
                </c:pt>
                <c:pt idx="1123">
                  <c:v>88.774100000000004</c:v>
                </c:pt>
                <c:pt idx="1124">
                  <c:v>92.124499999999998</c:v>
                </c:pt>
                <c:pt idx="1125">
                  <c:v>90.538799999999995</c:v>
                </c:pt>
                <c:pt idx="1126">
                  <c:v>90.396799999999999</c:v>
                </c:pt>
                <c:pt idx="1127">
                  <c:v>88.732100000000003</c:v>
                </c:pt>
                <c:pt idx="1128">
                  <c:v>89.862899999999996</c:v>
                </c:pt>
                <c:pt idx="1129">
                  <c:v>90.383899999999997</c:v>
                </c:pt>
                <c:pt idx="1130">
                  <c:v>91.340699999999998</c:v>
                </c:pt>
                <c:pt idx="1131">
                  <c:v>94.614099999999993</c:v>
                </c:pt>
                <c:pt idx="1132">
                  <c:v>94.343199999999996</c:v>
                </c:pt>
                <c:pt idx="1133">
                  <c:v>92.463499999999996</c:v>
                </c:pt>
                <c:pt idx="1134">
                  <c:v>94.764099999999999</c:v>
                </c:pt>
                <c:pt idx="1135">
                  <c:v>95.37</c:v>
                </c:pt>
                <c:pt idx="1136">
                  <c:v>94.934100000000001</c:v>
                </c:pt>
                <c:pt idx="1137">
                  <c:v>103.7816</c:v>
                </c:pt>
                <c:pt idx="1138">
                  <c:v>106.4511</c:v>
                </c:pt>
                <c:pt idx="1139">
                  <c:v>113.8819</c:v>
                </c:pt>
                <c:pt idx="1140">
                  <c:v>114.8057</c:v>
                </c:pt>
                <c:pt idx="1141">
                  <c:v>110.4815</c:v>
                </c:pt>
                <c:pt idx="1142">
                  <c:v>109.6146</c:v>
                </c:pt>
                <c:pt idx="1143">
                  <c:v>114.9807</c:v>
                </c:pt>
                <c:pt idx="1144">
                  <c:v>116.4175</c:v>
                </c:pt>
                <c:pt idx="1145">
                  <c:v>122.4195</c:v>
                </c:pt>
                <c:pt idx="1146">
                  <c:v>120.9777</c:v>
                </c:pt>
                <c:pt idx="1147">
                  <c:v>120.8677</c:v>
                </c:pt>
                <c:pt idx="1148">
                  <c:v>121.7696</c:v>
                </c:pt>
                <c:pt idx="1149">
                  <c:v>120.8997</c:v>
                </c:pt>
                <c:pt idx="1150">
                  <c:v>125.1893</c:v>
                </c:pt>
                <c:pt idx="1151">
                  <c:v>129.59889999999999</c:v>
                </c:pt>
                <c:pt idx="1152">
                  <c:v>131.86869999999999</c:v>
                </c:pt>
                <c:pt idx="1153">
                  <c:v>130.96879999999999</c:v>
                </c:pt>
                <c:pt idx="1154">
                  <c:v>135.5684</c:v>
                </c:pt>
                <c:pt idx="1155">
                  <c:v>130.7688</c:v>
                </c:pt>
                <c:pt idx="1156">
                  <c:v>126.5592</c:v>
                </c:pt>
                <c:pt idx="1157">
                  <c:v>118.09990000000001</c:v>
                </c:pt>
                <c:pt idx="1158">
                  <c:v>126.0792</c:v>
                </c:pt>
                <c:pt idx="1159">
                  <c:v>126.3892</c:v>
                </c:pt>
                <c:pt idx="1160">
                  <c:v>123.9794</c:v>
                </c:pt>
                <c:pt idx="1161">
                  <c:v>123.5294</c:v>
                </c:pt>
                <c:pt idx="1162">
                  <c:v>124.2894</c:v>
                </c:pt>
                <c:pt idx="1163">
                  <c:v>122.65949999999999</c:v>
                </c:pt>
                <c:pt idx="1164">
                  <c:v>128.26900000000001</c:v>
                </c:pt>
                <c:pt idx="1165">
                  <c:v>125.8192</c:v>
                </c:pt>
                <c:pt idx="1166">
                  <c:v>128.18899999999999</c:v>
                </c:pt>
                <c:pt idx="1167">
                  <c:v>131.36879999999999</c:v>
                </c:pt>
                <c:pt idx="1168">
                  <c:v>134.89850000000001</c:v>
                </c:pt>
                <c:pt idx="1169">
                  <c:v>127.3891</c:v>
                </c:pt>
                <c:pt idx="1170">
                  <c:v>129.22900000000001</c:v>
                </c:pt>
                <c:pt idx="1171">
                  <c:v>128.429</c:v>
                </c:pt>
                <c:pt idx="1172">
                  <c:v>126.3492</c:v>
                </c:pt>
                <c:pt idx="1173">
                  <c:v>117.9799</c:v>
                </c:pt>
                <c:pt idx="1174">
                  <c:v>121.0796</c:v>
                </c:pt>
                <c:pt idx="1175">
                  <c:v>117.9199</c:v>
                </c:pt>
                <c:pt idx="1176">
                  <c:v>123.5294</c:v>
                </c:pt>
                <c:pt idx="1177">
                  <c:v>122.5795</c:v>
                </c:pt>
                <c:pt idx="1178">
                  <c:v>114.2402</c:v>
                </c:pt>
                <c:pt idx="1179">
                  <c:v>112.2704</c:v>
                </c:pt>
                <c:pt idx="1180">
                  <c:v>113.05029999999999</c:v>
                </c:pt>
                <c:pt idx="1181">
                  <c:v>111.5805</c:v>
                </c:pt>
                <c:pt idx="1182">
                  <c:v>103.72110000000001</c:v>
                </c:pt>
                <c:pt idx="1183">
                  <c:v>117.01</c:v>
                </c:pt>
                <c:pt idx="1184">
                  <c:v>109.2007</c:v>
                </c:pt>
                <c:pt idx="1185">
                  <c:v>107.2608</c:v>
                </c:pt>
                <c:pt idx="1186">
                  <c:v>100.4414</c:v>
                </c:pt>
                <c:pt idx="1187">
                  <c:v>104.2411</c:v>
                </c:pt>
                <c:pt idx="1188">
                  <c:v>98.901499999999999</c:v>
                </c:pt>
                <c:pt idx="1189">
                  <c:v>104.961</c:v>
                </c:pt>
                <c:pt idx="1190">
                  <c:v>104.741</c:v>
                </c:pt>
                <c:pt idx="1191">
                  <c:v>109.0107</c:v>
                </c:pt>
                <c:pt idx="1192">
                  <c:v>116.1301</c:v>
                </c:pt>
                <c:pt idx="1193">
                  <c:v>118.0699</c:v>
                </c:pt>
                <c:pt idx="1194">
                  <c:v>122.84950000000001</c:v>
                </c:pt>
                <c:pt idx="1195">
                  <c:v>124.5693</c:v>
                </c:pt>
                <c:pt idx="1196">
                  <c:v>129.9889</c:v>
                </c:pt>
                <c:pt idx="1197">
                  <c:v>127.23909999999999</c:v>
                </c:pt>
                <c:pt idx="1198">
                  <c:v>128.489</c:v>
                </c:pt>
                <c:pt idx="1199">
                  <c:v>123.7294</c:v>
                </c:pt>
                <c:pt idx="1200">
                  <c:v>129.35890000000001</c:v>
                </c:pt>
                <c:pt idx="1201">
                  <c:v>126.4492</c:v>
                </c:pt>
                <c:pt idx="1202">
                  <c:v>128.28899999999999</c:v>
                </c:pt>
                <c:pt idx="1203">
                  <c:v>125.5993</c:v>
                </c:pt>
                <c:pt idx="1204">
                  <c:v>117.57989999999999</c:v>
                </c:pt>
                <c:pt idx="1205">
                  <c:v>119.35980000000001</c:v>
                </c:pt>
                <c:pt idx="1206">
                  <c:v>107.99079999999999</c:v>
                </c:pt>
                <c:pt idx="1207">
                  <c:v>106.2009</c:v>
                </c:pt>
                <c:pt idx="1208">
                  <c:v>107.2008</c:v>
                </c:pt>
                <c:pt idx="1209">
                  <c:v>102.8212</c:v>
                </c:pt>
                <c:pt idx="1210">
                  <c:v>106.4609</c:v>
                </c:pt>
                <c:pt idx="1211">
                  <c:v>108.0908</c:v>
                </c:pt>
                <c:pt idx="1212">
                  <c:v>116.9</c:v>
                </c:pt>
                <c:pt idx="1213">
                  <c:v>119.14</c:v>
                </c:pt>
                <c:pt idx="1214">
                  <c:v>119.1</c:v>
                </c:pt>
                <c:pt idx="1215">
                  <c:v>116.78</c:v>
                </c:pt>
                <c:pt idx="1216">
                  <c:v>115.59</c:v>
                </c:pt>
                <c:pt idx="1217">
                  <c:v>113.37</c:v>
                </c:pt>
                <c:pt idx="1218">
                  <c:v>117.87</c:v>
                </c:pt>
                <c:pt idx="1219">
                  <c:v>116</c:v>
                </c:pt>
                <c:pt idx="1220">
                  <c:v>116.26</c:v>
                </c:pt>
                <c:pt idx="1221">
                  <c:v>120.87</c:v>
                </c:pt>
                <c:pt idx="1222">
                  <c:v>123.51</c:v>
                </c:pt>
                <c:pt idx="1223">
                  <c:v>124.04</c:v>
                </c:pt>
                <c:pt idx="1224">
                  <c:v>121.4</c:v>
                </c:pt>
                <c:pt idx="1225">
                  <c:v>121.44</c:v>
                </c:pt>
                <c:pt idx="1226">
                  <c:v>117</c:v>
                </c:pt>
                <c:pt idx="1227">
                  <c:v>118.85</c:v>
                </c:pt>
                <c:pt idx="1228">
                  <c:v>122.85</c:v>
                </c:pt>
                <c:pt idx="1229">
                  <c:v>124.92</c:v>
                </c:pt>
                <c:pt idx="1230">
                  <c:v>127.72</c:v>
                </c:pt>
                <c:pt idx="1231">
                  <c:v>132.88999999999999</c:v>
                </c:pt>
                <c:pt idx="1232">
                  <c:v>132.65</c:v>
                </c:pt>
                <c:pt idx="1233">
                  <c:v>134.81</c:v>
                </c:pt>
                <c:pt idx="1234">
                  <c:v>134.80000000000001</c:v>
                </c:pt>
                <c:pt idx="1235">
                  <c:v>138.07</c:v>
                </c:pt>
                <c:pt idx="1236">
                  <c:v>131.6</c:v>
                </c:pt>
                <c:pt idx="1237">
                  <c:v>135.72</c:v>
                </c:pt>
                <c:pt idx="1238">
                  <c:v>136.93</c:v>
                </c:pt>
                <c:pt idx="1239">
                  <c:v>138</c:v>
                </c:pt>
                <c:pt idx="1240">
                  <c:v>143.71</c:v>
                </c:pt>
                <c:pt idx="1241">
                  <c:v>143.59</c:v>
                </c:pt>
                <c:pt idx="1242">
                  <c:v>139.56</c:v>
                </c:pt>
                <c:pt idx="1243">
                  <c:v>140.41</c:v>
                </c:pt>
                <c:pt idx="1244">
                  <c:v>141.54</c:v>
                </c:pt>
                <c:pt idx="1245">
                  <c:v>140.52000000000001</c:v>
                </c:pt>
                <c:pt idx="1246">
                  <c:v>141.25</c:v>
                </c:pt>
                <c:pt idx="1247">
                  <c:v>139.34</c:v>
                </c:pt>
                <c:pt idx="1248">
                  <c:v>132.76</c:v>
                </c:pt>
                <c:pt idx="1249">
                  <c:v>135.4</c:v>
                </c:pt>
                <c:pt idx="1250">
                  <c:v>136.05000000000001</c:v>
                </c:pt>
                <c:pt idx="1251">
                  <c:v>139.91</c:v>
                </c:pt>
                <c:pt idx="1252">
                  <c:v>145.61000000000001</c:v>
                </c:pt>
                <c:pt idx="1253">
                  <c:v>148.88</c:v>
                </c:pt>
                <c:pt idx="1254">
                  <c:v>147.63</c:v>
                </c:pt>
                <c:pt idx="1255">
                  <c:v>145.26</c:v>
                </c:pt>
                <c:pt idx="1256">
                  <c:v>148.29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DAB-9A7A-D2EF2EE7BC99}"/>
            </c:ext>
          </c:extLst>
        </c:ser>
        <c:ser>
          <c:idx val="2"/>
          <c:order val="2"/>
          <c:tx>
            <c:strRef>
              <c:f>'3a. Moving Average'!$I$2</c:f>
              <c:strCache>
                <c:ptCount val="1"/>
                <c:pt idx="0">
                  <c:v>3-MA</c:v>
                </c:pt>
              </c:strCache>
            </c:strRef>
          </c:tx>
          <c:spPr>
            <a:ln w="34925" cap="rnd">
              <a:solidFill>
                <a:schemeClr val="accent4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Average'!$I$3:$I$1263</c15:sqref>
                  </c15:fullRef>
                </c:ext>
              </c:extLst>
              <c:f>'3a. Moving Average'!$I$4:$I$1263</c:f>
              <c:numCache>
                <c:formatCode>General</c:formatCode>
                <c:ptCount val="1260"/>
                <c:pt idx="2" formatCode="_(&quot;$&quot;* #,##0.00_);_(&quot;$&quot;* \(#,##0.00\);_(&quot;$&quot;* &quot;-&quot;??_);_(@_)">
                  <c:v>5.1935666666666664</c:v>
                </c:pt>
                <c:pt idx="3" formatCode="_(&quot;$&quot;* #,##0.00_);_(&quot;$&quot;* \(#,##0.00\);_(&quot;$&quot;* &quot;-&quot;??_);_(@_)">
                  <c:v>5.178633333333333</c:v>
                </c:pt>
                <c:pt idx="4" formatCode="_(&quot;$&quot;* #,##0.00_);_(&quot;$&quot;* \(#,##0.00\);_(&quot;$&quot;* &quot;-&quot;??_);_(@_)">
                  <c:v>5.2366000000000001</c:v>
                </c:pt>
                <c:pt idx="5" formatCode="_(&quot;$&quot;* #,##0.00_);_(&quot;$&quot;* \(#,##0.00\);_(&quot;$&quot;* &quot;-&quot;??_);_(@_)">
                  <c:v>5.2191999999999998</c:v>
                </c:pt>
                <c:pt idx="6" formatCode="_(&quot;$&quot;* #,##0.00_);_(&quot;$&quot;* \(#,##0.00\);_(&quot;$&quot;* &quot;-&quot;??_);_(@_)">
                  <c:v>5.2432333333333334</c:v>
                </c:pt>
                <c:pt idx="7" formatCode="_(&quot;$&quot;* #,##0.00_);_(&quot;$&quot;* \(#,##0.00\);_(&quot;$&quot;* &quot;-&quot;??_);_(@_)">
                  <c:v>5.3264333333333331</c:v>
                </c:pt>
                <c:pt idx="8" formatCode="_(&quot;$&quot;* #,##0.00_);_(&quot;$&quot;* \(#,##0.00\);_(&quot;$&quot;* &quot;-&quot;??_);_(@_)">
                  <c:v>5.3829666666666656</c:v>
                </c:pt>
                <c:pt idx="9" formatCode="_(&quot;$&quot;* #,##0.00_);_(&quot;$&quot;* \(#,##0.00\);_(&quot;$&quot;* &quot;-&quot;??_);_(@_)">
                  <c:v>5.445266666666666</c:v>
                </c:pt>
                <c:pt idx="10" formatCode="_(&quot;$&quot;* #,##0.00_);_(&quot;$&quot;* \(#,##0.00\);_(&quot;$&quot;* &quot;-&quot;??_);_(@_)">
                  <c:v>5.4095333333333331</c:v>
                </c:pt>
                <c:pt idx="11" formatCode="_(&quot;$&quot;* #,##0.00_);_(&quot;$&quot;* \(#,##0.00\);_(&quot;$&quot;* &quot;-&quot;??_);_(@_)">
                  <c:v>5.3465666666666669</c:v>
                </c:pt>
                <c:pt idx="12" formatCode="_(&quot;$&quot;* #,##0.00_);_(&quot;$&quot;* \(#,##0.00\);_(&quot;$&quot;* &quot;-&quot;??_);_(@_)">
                  <c:v>5.2587666666666673</c:v>
                </c:pt>
                <c:pt idx="13" formatCode="_(&quot;$&quot;* #,##0.00_);_(&quot;$&quot;* \(#,##0.00\);_(&quot;$&quot;* &quot;-&quot;??_);_(@_)">
                  <c:v>5.1980000000000004</c:v>
                </c:pt>
                <c:pt idx="14" formatCode="_(&quot;$&quot;* #,##0.00_);_(&quot;$&quot;* \(#,##0.00\);_(&quot;$&quot;* &quot;-&quot;??_);_(@_)">
                  <c:v>5.193766666666666</c:v>
                </c:pt>
                <c:pt idx="15" formatCode="_(&quot;$&quot;* #,##0.00_);_(&quot;$&quot;* \(#,##0.00\);_(&quot;$&quot;* &quot;-&quot;??_);_(@_)">
                  <c:v>5.2312000000000003</c:v>
                </c:pt>
                <c:pt idx="16" formatCode="_(&quot;$&quot;* #,##0.00_);_(&quot;$&quot;* \(#,##0.00\);_(&quot;$&quot;* &quot;-&quot;??_);_(@_)">
                  <c:v>5.2540333333333331</c:v>
                </c:pt>
                <c:pt idx="17" formatCode="_(&quot;$&quot;* #,##0.00_);_(&quot;$&quot;* \(#,##0.00\);_(&quot;$&quot;* &quot;-&quot;??_);_(@_)">
                  <c:v>5.2974999999999994</c:v>
                </c:pt>
                <c:pt idx="18" formatCode="_(&quot;$&quot;* #,##0.00_);_(&quot;$&quot;* \(#,##0.00\);_(&quot;$&quot;* &quot;-&quot;??_);_(@_)">
                  <c:v>5.3403999999999998</c:v>
                </c:pt>
                <c:pt idx="19" formatCode="_(&quot;$&quot;* #,##0.00_);_(&quot;$&quot;* \(#,##0.00\);_(&quot;$&quot;* &quot;-&quot;??_);_(@_)">
                  <c:v>5.4391333333333334</c:v>
                </c:pt>
                <c:pt idx="20" formatCode="_(&quot;$&quot;* #,##0.00_);_(&quot;$&quot;* \(#,##0.00\);_(&quot;$&quot;* &quot;-&quot;??_);_(@_)">
                  <c:v>5.5222333333333333</c:v>
                </c:pt>
                <c:pt idx="21" formatCode="_(&quot;$&quot;* #,##0.00_);_(&quot;$&quot;* \(#,##0.00\);_(&quot;$&quot;* &quot;-&quot;??_);_(@_)">
                  <c:v>5.5870333333333333</c:v>
                </c:pt>
                <c:pt idx="22" formatCode="_(&quot;$&quot;* #,##0.00_);_(&quot;$&quot;* \(#,##0.00\);_(&quot;$&quot;* &quot;-&quot;??_);_(@_)">
                  <c:v>5.6220666666666661</c:v>
                </c:pt>
                <c:pt idx="23" formatCode="_(&quot;$&quot;* #,##0.00_);_(&quot;$&quot;* \(#,##0.00\);_(&quot;$&quot;* &quot;-&quot;??_);_(@_)">
                  <c:v>5.6678666666666659</c:v>
                </c:pt>
                <c:pt idx="24" formatCode="_(&quot;$&quot;* #,##0.00_);_(&quot;$&quot;* \(#,##0.00\);_(&quot;$&quot;* &quot;-&quot;??_);_(@_)">
                  <c:v>5.7534333333333336</c:v>
                </c:pt>
                <c:pt idx="25" formatCode="_(&quot;$&quot;* #,##0.00_);_(&quot;$&quot;* \(#,##0.00\);_(&quot;$&quot;* &quot;-&quot;??_);_(@_)">
                  <c:v>5.8454000000000006</c:v>
                </c:pt>
                <c:pt idx="26" formatCode="_(&quot;$&quot;* #,##0.00_);_(&quot;$&quot;* \(#,##0.00\);_(&quot;$&quot;* &quot;-&quot;??_);_(@_)">
                  <c:v>5.9226666666666672</c:v>
                </c:pt>
                <c:pt idx="27" formatCode="_(&quot;$&quot;* #,##0.00_);_(&quot;$&quot;* \(#,##0.00\);_(&quot;$&quot;* &quot;-&quot;??_);_(@_)">
                  <c:v>5.9488999999999992</c:v>
                </c:pt>
                <c:pt idx="28" formatCode="_(&quot;$&quot;* #,##0.00_);_(&quot;$&quot;* \(#,##0.00\);_(&quot;$&quot;* &quot;-&quot;??_);_(@_)">
                  <c:v>5.9473999999999991</c:v>
                </c:pt>
                <c:pt idx="29" formatCode="_(&quot;$&quot;* #,##0.00_);_(&quot;$&quot;* \(#,##0.00\);_(&quot;$&quot;* &quot;-&quot;??_);_(@_)">
                  <c:v>5.9312000000000005</c:v>
                </c:pt>
                <c:pt idx="30" formatCode="_(&quot;$&quot;* #,##0.00_);_(&quot;$&quot;* \(#,##0.00\);_(&quot;$&quot;* &quot;-&quot;??_);_(@_)">
                  <c:v>5.8789333333333333</c:v>
                </c:pt>
                <c:pt idx="31" formatCode="_(&quot;$&quot;* #,##0.00_);_(&quot;$&quot;* \(#,##0.00\);_(&quot;$&quot;* &quot;-&quot;??_);_(@_)">
                  <c:v>5.8466333333333331</c:v>
                </c:pt>
                <c:pt idx="32" formatCode="_(&quot;$&quot;* #,##0.00_);_(&quot;$&quot;* \(#,##0.00\);_(&quot;$&quot;* &quot;-&quot;??_);_(@_)">
                  <c:v>5.8718666666666666</c:v>
                </c:pt>
                <c:pt idx="33" formatCode="_(&quot;$&quot;* #,##0.00_);_(&quot;$&quot;* \(#,##0.00\);_(&quot;$&quot;* &quot;-&quot;??_);_(@_)">
                  <c:v>5.9029666666666669</c:v>
                </c:pt>
                <c:pt idx="34" formatCode="_(&quot;$&quot;* #,##0.00_);_(&quot;$&quot;* \(#,##0.00\);_(&quot;$&quot;* &quot;-&quot;??_);_(@_)">
                  <c:v>5.9176000000000002</c:v>
                </c:pt>
                <c:pt idx="35" formatCode="_(&quot;$&quot;* #,##0.00_);_(&quot;$&quot;* \(#,##0.00\);_(&quot;$&quot;* &quot;-&quot;??_);_(@_)">
                  <c:v>5.9177666666666662</c:v>
                </c:pt>
                <c:pt idx="36" formatCode="_(&quot;$&quot;* #,##0.00_);_(&quot;$&quot;* \(#,##0.00\);_(&quot;$&quot;* &quot;-&quot;??_);_(@_)">
                  <c:v>5.9535333333333327</c:v>
                </c:pt>
                <c:pt idx="37" formatCode="_(&quot;$&quot;* #,##0.00_);_(&quot;$&quot;* \(#,##0.00\);_(&quot;$&quot;* &quot;-&quot;??_);_(@_)">
                  <c:v>6.0030000000000001</c:v>
                </c:pt>
                <c:pt idx="38" formatCode="_(&quot;$&quot;* #,##0.00_);_(&quot;$&quot;* \(#,##0.00\);_(&quot;$&quot;* &quot;-&quot;??_);_(@_)">
                  <c:v>6.0394333333333323</c:v>
                </c:pt>
                <c:pt idx="39" formatCode="_(&quot;$&quot;* #,##0.00_);_(&quot;$&quot;* \(#,##0.00\);_(&quot;$&quot;* &quot;-&quot;??_);_(@_)">
                  <c:v>6.1356999999999999</c:v>
                </c:pt>
                <c:pt idx="40" formatCode="_(&quot;$&quot;* #,##0.00_);_(&quot;$&quot;* \(#,##0.00\);_(&quot;$&quot;* &quot;-&quot;??_);_(@_)">
                  <c:v>6.1710333333333338</c:v>
                </c:pt>
                <c:pt idx="41" formatCode="_(&quot;$&quot;* #,##0.00_);_(&quot;$&quot;* \(#,##0.00\);_(&quot;$&quot;* &quot;-&quot;??_);_(@_)">
                  <c:v>6.1814</c:v>
                </c:pt>
                <c:pt idx="42" formatCode="_(&quot;$&quot;* #,##0.00_);_(&quot;$&quot;* \(#,##0.00\);_(&quot;$&quot;* &quot;-&quot;??_);_(@_)">
                  <c:v>6.1560999999999995</c:v>
                </c:pt>
                <c:pt idx="43" formatCode="_(&quot;$&quot;* #,##0.00_);_(&quot;$&quot;* \(#,##0.00\);_(&quot;$&quot;* &quot;-&quot;??_);_(@_)">
                  <c:v>6.1726999999999999</c:v>
                </c:pt>
                <c:pt idx="44" formatCode="_(&quot;$&quot;* #,##0.00_);_(&quot;$&quot;* \(#,##0.00\);_(&quot;$&quot;* &quot;-&quot;??_);_(@_)">
                  <c:v>6.1923666666666675</c:v>
                </c:pt>
                <c:pt idx="45" formatCode="_(&quot;$&quot;* #,##0.00_);_(&quot;$&quot;* \(#,##0.00\);_(&quot;$&quot;* &quot;-&quot;??_);_(@_)">
                  <c:v>6.2021666666666668</c:v>
                </c:pt>
                <c:pt idx="46" formatCode="_(&quot;$&quot;* #,##0.00_);_(&quot;$&quot;* \(#,##0.00\);_(&quot;$&quot;* &quot;-&quot;??_);_(@_)">
                  <c:v>6.231866666666666</c:v>
                </c:pt>
                <c:pt idx="47" formatCode="_(&quot;$&quot;* #,##0.00_);_(&quot;$&quot;* \(#,##0.00\);_(&quot;$&quot;* &quot;-&quot;??_);_(@_)">
                  <c:v>6.2529666666666666</c:v>
                </c:pt>
                <c:pt idx="48" formatCode="_(&quot;$&quot;* #,##0.00_);_(&quot;$&quot;* \(#,##0.00\);_(&quot;$&quot;* &quot;-&quot;??_);_(@_)">
                  <c:v>6.1707000000000001</c:v>
                </c:pt>
                <c:pt idx="49" formatCode="_(&quot;$&quot;* #,##0.00_);_(&quot;$&quot;* \(#,##0.00\);_(&quot;$&quot;* &quot;-&quot;??_);_(@_)">
                  <c:v>6.1301333333333332</c:v>
                </c:pt>
                <c:pt idx="50" formatCode="_(&quot;$&quot;* #,##0.00_);_(&quot;$&quot;* \(#,##0.00\);_(&quot;$&quot;* &quot;-&quot;??_);_(@_)">
                  <c:v>6.0891333333333328</c:v>
                </c:pt>
                <c:pt idx="51" formatCode="_(&quot;$&quot;* #,##0.00_);_(&quot;$&quot;* \(#,##0.00\);_(&quot;$&quot;* &quot;-&quot;??_);_(@_)">
                  <c:v>6.1356999999999999</c:v>
                </c:pt>
                <c:pt idx="52" formatCode="_(&quot;$&quot;* #,##0.00_);_(&quot;$&quot;* \(#,##0.00\);_(&quot;$&quot;* &quot;-&quot;??_);_(@_)">
                  <c:v>6.0399333333333329</c:v>
                </c:pt>
                <c:pt idx="53" formatCode="_(&quot;$&quot;* #,##0.00_);_(&quot;$&quot;* \(#,##0.00\);_(&quot;$&quot;* &quot;-&quot;??_);_(@_)">
                  <c:v>5.9966999999999997</c:v>
                </c:pt>
                <c:pt idx="54" formatCode="_(&quot;$&quot;* #,##0.00_);_(&quot;$&quot;* \(#,##0.00\);_(&quot;$&quot;* &quot;-&quot;??_);_(@_)">
                  <c:v>6.0076666666666663</c:v>
                </c:pt>
                <c:pt idx="55" formatCode="_(&quot;$&quot;* #,##0.00_);_(&quot;$&quot;* \(#,##0.00\);_(&quot;$&quot;* &quot;-&quot;??_);_(@_)">
                  <c:v>6.1265999999999998</c:v>
                </c:pt>
                <c:pt idx="56" formatCode="_(&quot;$&quot;* #,##0.00_);_(&quot;$&quot;* \(#,##0.00\);_(&quot;$&quot;* &quot;-&quot;??_);_(@_)">
                  <c:v>6.2421000000000006</c:v>
                </c:pt>
                <c:pt idx="57" formatCode="_(&quot;$&quot;* #,##0.00_);_(&quot;$&quot;* \(#,##0.00\);_(&quot;$&quot;* &quot;-&quot;??_);_(@_)">
                  <c:v>6.2790999999999997</c:v>
                </c:pt>
                <c:pt idx="58" formatCode="_(&quot;$&quot;* #,##0.00_);_(&quot;$&quot;* \(#,##0.00\);_(&quot;$&quot;* &quot;-&quot;??_);_(@_)">
                  <c:v>6.3804333333333334</c:v>
                </c:pt>
                <c:pt idx="59" formatCode="_(&quot;$&quot;* #,##0.00_);_(&quot;$&quot;* \(#,##0.00\);_(&quot;$&quot;* &quot;-&quot;??_);_(@_)">
                  <c:v>6.4936333333333325</c:v>
                </c:pt>
                <c:pt idx="60" formatCode="_(&quot;$&quot;* #,##0.00_);_(&quot;$&quot;* \(#,##0.00\);_(&quot;$&quot;* &quot;-&quot;??_);_(@_)">
                  <c:v>6.6674999999999995</c:v>
                </c:pt>
                <c:pt idx="61" formatCode="_(&quot;$&quot;* #,##0.00_);_(&quot;$&quot;* \(#,##0.00\);_(&quot;$&quot;* &quot;-&quot;??_);_(@_)">
                  <c:v>6.7322999999999995</c:v>
                </c:pt>
                <c:pt idx="62" formatCode="_(&quot;$&quot;* #,##0.00_);_(&quot;$&quot;* \(#,##0.00\);_(&quot;$&quot;* &quot;-&quot;??_);_(@_)">
                  <c:v>6.9140666666666668</c:v>
                </c:pt>
                <c:pt idx="63" formatCode="_(&quot;$&quot;* #,##0.00_);_(&quot;$&quot;* \(#,##0.00\);_(&quot;$&quot;* &quot;-&quot;??_);_(@_)">
                  <c:v>7.1134999999999993</c:v>
                </c:pt>
                <c:pt idx="64" formatCode="_(&quot;$&quot;* #,##0.00_);_(&quot;$&quot;* \(#,##0.00\);_(&quot;$&quot;* &quot;-&quot;??_);_(@_)">
                  <c:v>7.4780000000000006</c:v>
                </c:pt>
                <c:pt idx="65" formatCode="_(&quot;$&quot;* #,##0.00_);_(&quot;$&quot;* \(#,##0.00\);_(&quot;$&quot;* &quot;-&quot;??_);_(@_)">
                  <c:v>7.6349333333333336</c:v>
                </c:pt>
                <c:pt idx="66" formatCode="_(&quot;$&quot;* #,##0.00_);_(&quot;$&quot;* \(#,##0.00\);_(&quot;$&quot;* &quot;-&quot;??_);_(@_)">
                  <c:v>7.6142000000000003</c:v>
                </c:pt>
                <c:pt idx="67" formatCode="_(&quot;$&quot;* #,##0.00_);_(&quot;$&quot;* \(#,##0.00\);_(&quot;$&quot;* &quot;-&quot;??_);_(@_)">
                  <c:v>7.2704333333333331</c:v>
                </c:pt>
                <c:pt idx="68" formatCode="_(&quot;$&quot;* #,##0.00_);_(&quot;$&quot;* \(#,##0.00\);_(&quot;$&quot;* &quot;-&quot;??_);_(@_)">
                  <c:v>6.8832666666666666</c:v>
                </c:pt>
                <c:pt idx="69" formatCode="_(&quot;$&quot;* #,##0.00_);_(&quot;$&quot;* \(#,##0.00\);_(&quot;$&quot;* &quot;-&quot;??_);_(@_)">
                  <c:v>6.6639999999999988</c:v>
                </c:pt>
                <c:pt idx="70" formatCode="_(&quot;$&quot;* #,##0.00_);_(&quot;$&quot;* \(#,##0.00\);_(&quot;$&quot;* &quot;-&quot;??_);_(@_)">
                  <c:v>6.4936333333333325</c:v>
                </c:pt>
                <c:pt idx="71" formatCode="_(&quot;$&quot;* #,##0.00_);_(&quot;$&quot;* \(#,##0.00\);_(&quot;$&quot;* &quot;-&quot;??_);_(@_)">
                  <c:v>6.5615333333333332</c:v>
                </c:pt>
                <c:pt idx="72" formatCode="_(&quot;$&quot;* #,##0.00_);_(&quot;$&quot;* \(#,##0.00\);_(&quot;$&quot;* &quot;-&quot;??_);_(@_)">
                  <c:v>6.6357666666666661</c:v>
                </c:pt>
                <c:pt idx="73" formatCode="_(&quot;$&quot;* #,##0.00_);_(&quot;$&quot;* \(#,##0.00\);_(&quot;$&quot;* &quot;-&quot;??_);_(@_)">
                  <c:v>6.7461333333333329</c:v>
                </c:pt>
                <c:pt idx="74" formatCode="_(&quot;$&quot;* #,##0.00_);_(&quot;$&quot;* \(#,##0.00\);_(&quot;$&quot;* &quot;-&quot;??_);_(@_)">
                  <c:v>6.8660666666666659</c:v>
                </c:pt>
                <c:pt idx="75" formatCode="_(&quot;$&quot;* #,##0.00_);_(&quot;$&quot;* \(#,##0.00\);_(&quot;$&quot;* &quot;-&quot;??_);_(@_)">
                  <c:v>6.84</c:v>
                </c:pt>
                <c:pt idx="76" formatCode="_(&quot;$&quot;* #,##0.00_);_(&quot;$&quot;* \(#,##0.00\);_(&quot;$&quot;* &quot;-&quot;??_);_(@_)">
                  <c:v>6.8412666666666668</c:v>
                </c:pt>
                <c:pt idx="77" formatCode="_(&quot;$&quot;* #,##0.00_);_(&quot;$&quot;* \(#,##0.00\);_(&quot;$&quot;* &quot;-&quot;??_);_(@_)">
                  <c:v>6.5168333333333335</c:v>
                </c:pt>
                <c:pt idx="78" formatCode="_(&quot;$&quot;* #,##0.00_);_(&quot;$&quot;* \(#,##0.00\);_(&quot;$&quot;* &quot;-&quot;??_);_(@_)">
                  <c:v>6.4154333333333335</c:v>
                </c:pt>
                <c:pt idx="79" formatCode="_(&quot;$&quot;* #,##0.00_);_(&quot;$&quot;* \(#,##0.00\);_(&quot;$&quot;* &quot;-&quot;??_);_(@_)">
                  <c:v>6.2529000000000003</c:v>
                </c:pt>
                <c:pt idx="80" formatCode="_(&quot;$&quot;* #,##0.00_);_(&quot;$&quot;* \(#,##0.00\);_(&quot;$&quot;* &quot;-&quot;??_);_(@_)">
                  <c:v>6.0110000000000001</c:v>
                </c:pt>
                <c:pt idx="81" formatCode="_(&quot;$&quot;* #,##0.00_);_(&quot;$&quot;* \(#,##0.00\);_(&quot;$&quot;* &quot;-&quot;??_);_(@_)">
                  <c:v>5.8429333333333338</c:v>
                </c:pt>
                <c:pt idx="82" formatCode="_(&quot;$&quot;* #,##0.00_);_(&quot;$&quot;* \(#,##0.00\);_(&quot;$&quot;* &quot;-&quot;??_);_(@_)">
                  <c:v>5.4271666666666674</c:v>
                </c:pt>
                <c:pt idx="83" formatCode="_(&quot;$&quot;* #,##0.00_);_(&quot;$&quot;* \(#,##0.00\);_(&quot;$&quot;* &quot;-&quot;??_);_(@_)">
                  <c:v>5.4351333333333338</c:v>
                </c:pt>
                <c:pt idx="84" formatCode="_(&quot;$&quot;* #,##0.00_);_(&quot;$&quot;* \(#,##0.00\);_(&quot;$&quot;* &quot;-&quot;??_);_(@_)">
                  <c:v>5.1193999999999997</c:v>
                </c:pt>
                <c:pt idx="85" formatCode="_(&quot;$&quot;* #,##0.00_);_(&quot;$&quot;* \(#,##0.00\);_(&quot;$&quot;* &quot;-&quot;??_);_(@_)">
                  <c:v>5.2569999999999997</c:v>
                </c:pt>
                <c:pt idx="86" formatCode="_(&quot;$&quot;* #,##0.00_);_(&quot;$&quot;* \(#,##0.00\);_(&quot;$&quot;* &quot;-&quot;??_);_(@_)">
                  <c:v>5.1613333333333333</c:v>
                </c:pt>
                <c:pt idx="87" formatCode="_(&quot;$&quot;* #,##0.00_);_(&quot;$&quot;* \(#,##0.00\);_(&quot;$&quot;* &quot;-&quot;??_);_(@_)">
                  <c:v>5.2433000000000005</c:v>
                </c:pt>
                <c:pt idx="88" formatCode="_(&quot;$&quot;* #,##0.00_);_(&quot;$&quot;* \(#,##0.00\);_(&quot;$&quot;* &quot;-&quot;??_);_(@_)">
                  <c:v>5.5439666666666669</c:v>
                </c:pt>
                <c:pt idx="89" formatCode="_(&quot;$&quot;* #,##0.00_);_(&quot;$&quot;* \(#,##0.00\);_(&quot;$&quot;* &quot;-&quot;??_);_(@_)">
                  <c:v>5.8750333333333336</c:v>
                </c:pt>
                <c:pt idx="90" formatCode="_(&quot;$&quot;* #,##0.00_);_(&quot;$&quot;* \(#,##0.00\);_(&quot;$&quot;* &quot;-&quot;??_);_(@_)">
                  <c:v>6.2449666666666666</c:v>
                </c:pt>
                <c:pt idx="91" formatCode="_(&quot;$&quot;* #,##0.00_);_(&quot;$&quot;* \(#,##0.00\);_(&quot;$&quot;* &quot;-&quot;??_);_(@_)">
                  <c:v>6.2744666666666662</c:v>
                </c:pt>
                <c:pt idx="92" formatCode="_(&quot;$&quot;* #,##0.00_);_(&quot;$&quot;* \(#,##0.00\);_(&quot;$&quot;* &quot;-&quot;??_);_(@_)">
                  <c:v>6.4402999999999997</c:v>
                </c:pt>
                <c:pt idx="93" formatCode="_(&quot;$&quot;* #,##0.00_);_(&quot;$&quot;* \(#,##0.00\);_(&quot;$&quot;* &quot;-&quot;??_);_(@_)">
                  <c:v>6.4931333333333328</c:v>
                </c:pt>
                <c:pt idx="94" formatCode="_(&quot;$&quot;* #,##0.00_);_(&quot;$&quot;* \(#,##0.00\);_(&quot;$&quot;* &quot;-&quot;??_);_(@_)">
                  <c:v>6.4128999999999996</c:v>
                </c:pt>
                <c:pt idx="95" formatCode="_(&quot;$&quot;* #,##0.00_);_(&quot;$&quot;* \(#,##0.00\);_(&quot;$&quot;* &quot;-&quot;??_);_(@_)">
                  <c:v>6.3288666666666664</c:v>
                </c:pt>
                <c:pt idx="96" formatCode="_(&quot;$&quot;* #,##0.00_);_(&quot;$&quot;* \(#,##0.00\);_(&quot;$&quot;* &quot;-&quot;??_);_(@_)">
                  <c:v>6.1653333333333329</c:v>
                </c:pt>
                <c:pt idx="97" formatCode="_(&quot;$&quot;* #,##0.00_);_(&quot;$&quot;* \(#,##0.00\);_(&quot;$&quot;* &quot;-&quot;??_);_(@_)">
                  <c:v>6.3756666666666666</c:v>
                </c:pt>
                <c:pt idx="98" formatCode="_(&quot;$&quot;* #,##0.00_);_(&quot;$&quot;* \(#,##0.00\);_(&quot;$&quot;* &quot;-&quot;??_);_(@_)">
                  <c:v>6.4052333333333324</c:v>
                </c:pt>
                <c:pt idx="99" formatCode="_(&quot;$&quot;* #,##0.00_);_(&quot;$&quot;* \(#,##0.00\);_(&quot;$&quot;* &quot;-&quot;??_);_(@_)">
                  <c:v>6.5965666666666669</c:v>
                </c:pt>
                <c:pt idx="100" formatCode="_(&quot;$&quot;* #,##0.00_);_(&quot;$&quot;* \(#,##0.00\);_(&quot;$&quot;* &quot;-&quot;??_);_(@_)">
                  <c:v>6.551333333333333</c:v>
                </c:pt>
                <c:pt idx="101" formatCode="_(&quot;$&quot;* #,##0.00_);_(&quot;$&quot;* \(#,##0.00\);_(&quot;$&quot;* &quot;-&quot;??_);_(@_)">
                  <c:v>6.6412000000000004</c:v>
                </c:pt>
                <c:pt idx="102" formatCode="_(&quot;$&quot;* #,##0.00_);_(&quot;$&quot;* \(#,##0.00\);_(&quot;$&quot;* &quot;-&quot;??_);_(@_)">
                  <c:v>6.7823666666666655</c:v>
                </c:pt>
                <c:pt idx="103" formatCode="_(&quot;$&quot;* #,##0.00_);_(&quot;$&quot;* \(#,##0.00\);_(&quot;$&quot;* &quot;-&quot;??_);_(@_)">
                  <c:v>6.9309333333333329</c:v>
                </c:pt>
                <c:pt idx="104" formatCode="_(&quot;$&quot;* #,##0.00_);_(&quot;$&quot;* \(#,##0.00\);_(&quot;$&quot;* &quot;-&quot;??_);_(@_)">
                  <c:v>7.1372666666666662</c:v>
                </c:pt>
                <c:pt idx="105" formatCode="_(&quot;$&quot;* #,##0.00_);_(&quot;$&quot;* \(#,##0.00\);_(&quot;$&quot;* &quot;-&quot;??_);_(@_)">
                  <c:v>7.2067666666666668</c:v>
                </c:pt>
                <c:pt idx="106" formatCode="_(&quot;$&quot;* #,##0.00_);_(&quot;$&quot;* \(#,##0.00\);_(&quot;$&quot;* &quot;-&quot;??_);_(@_)">
                  <c:v>7.2583333333333329</c:v>
                </c:pt>
                <c:pt idx="107" formatCode="_(&quot;$&quot;* #,##0.00_);_(&quot;$&quot;* \(#,##0.00\);_(&quot;$&quot;* &quot;-&quot;??_);_(@_)">
                  <c:v>7.0491666666666672</c:v>
                </c:pt>
                <c:pt idx="108" formatCode="_(&quot;$&quot;* #,##0.00_);_(&quot;$&quot;* \(#,##0.00\);_(&quot;$&quot;* &quot;-&quot;??_);_(@_)">
                  <c:v>6.9979333333333331</c:v>
                </c:pt>
                <c:pt idx="109" formatCode="_(&quot;$&quot;* #,##0.00_);_(&quot;$&quot;* \(#,##0.00\);_(&quot;$&quot;* &quot;-&quot;??_);_(@_)">
                  <c:v>6.9726666666666661</c:v>
                </c:pt>
                <c:pt idx="110" formatCode="_(&quot;$&quot;* #,##0.00_);_(&quot;$&quot;* \(#,##0.00\);_(&quot;$&quot;* &quot;-&quot;??_);_(@_)">
                  <c:v>7.1393999999999993</c:v>
                </c:pt>
                <c:pt idx="111" formatCode="_(&quot;$&quot;* #,##0.00_);_(&quot;$&quot;* \(#,##0.00\);_(&quot;$&quot;* &quot;-&quot;??_);_(@_)">
                  <c:v>7.2301666666666664</c:v>
                </c:pt>
                <c:pt idx="112" formatCode="_(&quot;$&quot;* #,##0.00_);_(&quot;$&quot;* \(#,##0.00\);_(&quot;$&quot;* &quot;-&quot;??_);_(@_)">
                  <c:v>7.2911999999999999</c:v>
                </c:pt>
                <c:pt idx="113" formatCode="_(&quot;$&quot;* #,##0.00_);_(&quot;$&quot;* \(#,##0.00\);_(&quot;$&quot;* &quot;-&quot;??_);_(@_)">
                  <c:v>7.3648666666666669</c:v>
                </c:pt>
                <c:pt idx="114" formatCode="_(&quot;$&quot;* #,##0.00_);_(&quot;$&quot;* \(#,##0.00\);_(&quot;$&quot;* &quot;-&quot;??_);_(@_)">
                  <c:v>7.3250333333333328</c:v>
                </c:pt>
                <c:pt idx="115" formatCode="_(&quot;$&quot;* #,##0.00_);_(&quot;$&quot;* \(#,##0.00\);_(&quot;$&quot;* &quot;-&quot;??_);_(@_)">
                  <c:v>7.2537999999999991</c:v>
                </c:pt>
                <c:pt idx="116" formatCode="_(&quot;$&quot;* #,##0.00_);_(&quot;$&quot;* \(#,##0.00\);_(&quot;$&quot;* &quot;-&quot;??_);_(@_)">
                  <c:v>7.1942666666666666</c:v>
                </c:pt>
                <c:pt idx="117" formatCode="_(&quot;$&quot;* #,##0.00_);_(&quot;$&quot;* \(#,##0.00\);_(&quot;$&quot;* &quot;-&quot;??_);_(@_)">
                  <c:v>7.2063666666666677</c:v>
                </c:pt>
                <c:pt idx="118" formatCode="_(&quot;$&quot;* #,##0.00_);_(&quot;$&quot;* \(#,##0.00\);_(&quot;$&quot;* &quot;-&quot;??_);_(@_)">
                  <c:v>7.3310000000000004</c:v>
                </c:pt>
                <c:pt idx="119" formatCode="_(&quot;$&quot;* #,##0.00_);_(&quot;$&quot;* \(#,##0.00\);_(&quot;$&quot;* &quot;-&quot;??_);_(@_)">
                  <c:v>7.443766666666666</c:v>
                </c:pt>
                <c:pt idx="120" formatCode="_(&quot;$&quot;* #,##0.00_);_(&quot;$&quot;* \(#,##0.00\);_(&quot;$&quot;* &quot;-&quot;??_);_(@_)">
                  <c:v>7.599566666666667</c:v>
                </c:pt>
                <c:pt idx="121" formatCode="_(&quot;$&quot;* #,##0.00_);_(&quot;$&quot;* \(#,##0.00\);_(&quot;$&quot;* &quot;-&quot;??_);_(@_)">
                  <c:v>7.8057666666666661</c:v>
                </c:pt>
                <c:pt idx="122" formatCode="_(&quot;$&quot;* #,##0.00_);_(&quot;$&quot;* \(#,##0.00\);_(&quot;$&quot;* &quot;-&quot;??_);_(@_)">
                  <c:v>7.8658000000000001</c:v>
                </c:pt>
                <c:pt idx="123" formatCode="_(&quot;$&quot;* #,##0.00_);_(&quot;$&quot;* \(#,##0.00\);_(&quot;$&quot;* &quot;-&quot;??_);_(@_)">
                  <c:v>7.8550000000000004</c:v>
                </c:pt>
                <c:pt idx="124" formatCode="_(&quot;$&quot;* #,##0.00_);_(&quot;$&quot;* \(#,##0.00\);_(&quot;$&quot;* &quot;-&quot;??_);_(@_)">
                  <c:v>7.8433666666666655</c:v>
                </c:pt>
                <c:pt idx="125" formatCode="_(&quot;$&quot;* #,##0.00_);_(&quot;$&quot;* \(#,##0.00\);_(&quot;$&quot;* &quot;-&quot;??_);_(@_)">
                  <c:v>8.0719666666666665</c:v>
                </c:pt>
                <c:pt idx="126" formatCode="_(&quot;$&quot;* #,##0.00_);_(&quot;$&quot;* \(#,##0.00\);_(&quot;$&quot;* &quot;-&quot;??_);_(@_)">
                  <c:v>8.3942333333333341</c:v>
                </c:pt>
                <c:pt idx="127" formatCode="_(&quot;$&quot;* #,##0.00_);_(&quot;$&quot;* \(#,##0.00\);_(&quot;$&quot;* &quot;-&quot;??_);_(@_)">
                  <c:v>8.6516666666666655</c:v>
                </c:pt>
                <c:pt idx="128" formatCode="_(&quot;$&quot;* #,##0.00_);_(&quot;$&quot;* \(#,##0.00\);_(&quot;$&quot;* &quot;-&quot;??_);_(@_)">
                  <c:v>8.8108666666666675</c:v>
                </c:pt>
                <c:pt idx="129" formatCode="_(&quot;$&quot;* #,##0.00_);_(&quot;$&quot;* \(#,##0.00\);_(&quot;$&quot;* &quot;-&quot;??_);_(@_)">
                  <c:v>8.8191666666666659</c:v>
                </c:pt>
                <c:pt idx="130" formatCode="_(&quot;$&quot;* #,##0.00_);_(&quot;$&quot;* \(#,##0.00\);_(&quot;$&quot;* &quot;-&quot;??_);_(@_)">
                  <c:v>8.8925000000000001</c:v>
                </c:pt>
                <c:pt idx="131" formatCode="_(&quot;$&quot;* #,##0.00_);_(&quot;$&quot;* \(#,##0.00\);_(&quot;$&quot;* &quot;-&quot;??_);_(@_)">
                  <c:v>8.8087</c:v>
                </c:pt>
                <c:pt idx="132" formatCode="_(&quot;$&quot;* #,##0.00_);_(&quot;$&quot;* \(#,##0.00\);_(&quot;$&quot;* &quot;-&quot;??_);_(@_)">
                  <c:v>8.7256666666666671</c:v>
                </c:pt>
                <c:pt idx="133" formatCode="_(&quot;$&quot;* #,##0.00_);_(&quot;$&quot;* \(#,##0.00\);_(&quot;$&quot;* &quot;-&quot;??_);_(@_)">
                  <c:v>8.5465333333333344</c:v>
                </c:pt>
                <c:pt idx="134" formatCode="_(&quot;$&quot;* #,##0.00_);_(&quot;$&quot;* \(#,##0.00\);_(&quot;$&quot;* &quot;-&quot;??_);_(@_)">
                  <c:v>8.5989333333333331</c:v>
                </c:pt>
                <c:pt idx="135" formatCode="_(&quot;$&quot;* #,##0.00_);_(&quot;$&quot;* \(#,##0.00\);_(&quot;$&quot;* &quot;-&quot;??_);_(@_)">
                  <c:v>8.6922666666666668</c:v>
                </c:pt>
                <c:pt idx="136" formatCode="_(&quot;$&quot;* #,##0.00_);_(&quot;$&quot;* \(#,##0.00\);_(&quot;$&quot;* &quot;-&quot;??_);_(@_)">
                  <c:v>8.8046333333333333</c:v>
                </c:pt>
                <c:pt idx="137" formatCode="_(&quot;$&quot;* #,##0.00_);_(&quot;$&quot;* \(#,##0.00\);_(&quot;$&quot;* &quot;-&quot;??_);_(@_)">
                  <c:v>8.7694333333333336</c:v>
                </c:pt>
                <c:pt idx="138" formatCode="_(&quot;$&quot;* #,##0.00_);_(&quot;$&quot;* \(#,##0.00\);_(&quot;$&quot;* &quot;-&quot;??_);_(@_)">
                  <c:v>8.7575666666666674</c:v>
                </c:pt>
                <c:pt idx="139" formatCode="_(&quot;$&quot;* #,##0.00_);_(&quot;$&quot;* \(#,##0.00\);_(&quot;$&quot;* &quot;-&quot;??_);_(@_)">
                  <c:v>8.7903666666666656</c:v>
                </c:pt>
                <c:pt idx="140" formatCode="_(&quot;$&quot;* #,##0.00_);_(&quot;$&quot;* \(#,##0.00\);_(&quot;$&quot;* &quot;-&quot;??_);_(@_)">
                  <c:v>8.8034999999999997</c:v>
                </c:pt>
                <c:pt idx="141" formatCode="_(&quot;$&quot;* #,##0.00_);_(&quot;$&quot;* \(#,##0.00\);_(&quot;$&quot;* &quot;-&quot;??_);_(@_)">
                  <c:v>8.8963999999999999</c:v>
                </c:pt>
                <c:pt idx="142" formatCode="_(&quot;$&quot;* #,##0.00_);_(&quot;$&quot;* \(#,##0.00\);_(&quot;$&quot;* &quot;-&quot;??_);_(@_)">
                  <c:v>9.0448666666666675</c:v>
                </c:pt>
                <c:pt idx="143" formatCode="_(&quot;$&quot;* #,##0.00_);_(&quot;$&quot;* \(#,##0.00\);_(&quot;$&quot;* &quot;-&quot;??_);_(@_)">
                  <c:v>9.0419666666666672</c:v>
                </c:pt>
                <c:pt idx="144" formatCode="_(&quot;$&quot;* #,##0.00_);_(&quot;$&quot;* \(#,##0.00\);_(&quot;$&quot;* &quot;-&quot;??_);_(@_)">
                  <c:v>9.0042333333333335</c:v>
                </c:pt>
                <c:pt idx="145" formatCode="_(&quot;$&quot;* #,##0.00_);_(&quot;$&quot;* \(#,##0.00\);_(&quot;$&quot;* &quot;-&quot;??_);_(@_)">
                  <c:v>8.9400999999999993</c:v>
                </c:pt>
                <c:pt idx="146" formatCode="_(&quot;$&quot;* #,##0.00_);_(&quot;$&quot;* \(#,##0.00\);_(&quot;$&quot;* &quot;-&quot;??_);_(@_)">
                  <c:v>9.0305666666666671</c:v>
                </c:pt>
                <c:pt idx="147" formatCode="_(&quot;$&quot;* #,##0.00_);_(&quot;$&quot;* \(#,##0.00\);_(&quot;$&quot;* &quot;-&quot;??_);_(@_)">
                  <c:v>9.1314333333333337</c:v>
                </c:pt>
                <c:pt idx="148" formatCode="_(&quot;$&quot;* #,##0.00_);_(&quot;$&quot;* \(#,##0.00\);_(&quot;$&quot;* &quot;-&quot;??_);_(@_)">
                  <c:v>9.1461333333333332</c:v>
                </c:pt>
                <c:pt idx="149" formatCode="_(&quot;$&quot;* #,##0.00_);_(&quot;$&quot;* \(#,##0.00\);_(&quot;$&quot;* &quot;-&quot;??_);_(@_)">
                  <c:v>9.2102000000000004</c:v>
                </c:pt>
                <c:pt idx="150" formatCode="_(&quot;$&quot;* #,##0.00_);_(&quot;$&quot;* \(#,##0.00\);_(&quot;$&quot;* &quot;-&quot;??_);_(@_)">
                  <c:v>9.3068000000000008</c:v>
                </c:pt>
                <c:pt idx="151" formatCode="_(&quot;$&quot;* #,##0.00_);_(&quot;$&quot;* \(#,##0.00\);_(&quot;$&quot;* &quot;-&quot;??_);_(@_)">
                  <c:v>9.3839000000000006</c:v>
                </c:pt>
                <c:pt idx="152" formatCode="_(&quot;$&quot;* #,##0.00_);_(&quot;$&quot;* \(#,##0.00\);_(&quot;$&quot;* &quot;-&quot;??_);_(@_)">
                  <c:v>9.3753333333333337</c:v>
                </c:pt>
                <c:pt idx="153" formatCode="_(&quot;$&quot;* #,##0.00_);_(&quot;$&quot;* \(#,##0.00\);_(&quot;$&quot;* &quot;-&quot;??_);_(@_)">
                  <c:v>9.363133333333332</c:v>
                </c:pt>
                <c:pt idx="154" formatCode="_(&quot;$&quot;* #,##0.00_);_(&quot;$&quot;* \(#,##0.00\);_(&quot;$&quot;* &quot;-&quot;??_);_(@_)">
                  <c:v>9.2651000000000021</c:v>
                </c:pt>
                <c:pt idx="155" formatCode="_(&quot;$&quot;* #,##0.00_);_(&quot;$&quot;* \(#,##0.00\);_(&quot;$&quot;* &quot;-&quot;??_);_(@_)">
                  <c:v>9.2533000000000012</c:v>
                </c:pt>
                <c:pt idx="156" formatCode="_(&quot;$&quot;* #,##0.00_);_(&quot;$&quot;* \(#,##0.00\);_(&quot;$&quot;* &quot;-&quot;??_);_(@_)">
                  <c:v>9.2558666666666678</c:v>
                </c:pt>
                <c:pt idx="157" formatCode="_(&quot;$&quot;* #,##0.00_);_(&quot;$&quot;* \(#,##0.00\);_(&quot;$&quot;* &quot;-&quot;??_);_(@_)">
                  <c:v>9.3804999999999996</c:v>
                </c:pt>
                <c:pt idx="158" formatCode="_(&quot;$&quot;* #,##0.00_);_(&quot;$&quot;* \(#,##0.00\);_(&quot;$&quot;* &quot;-&quot;??_);_(@_)">
                  <c:v>9.5175000000000001</c:v>
                </c:pt>
                <c:pt idx="159" formatCode="_(&quot;$&quot;* #,##0.00_);_(&quot;$&quot;* \(#,##0.00\);_(&quot;$&quot;* &quot;-&quot;??_);_(@_)">
                  <c:v>9.6310000000000002</c:v>
                </c:pt>
                <c:pt idx="160" formatCode="_(&quot;$&quot;* #,##0.00_);_(&quot;$&quot;* \(#,##0.00\);_(&quot;$&quot;* &quot;-&quot;??_);_(@_)">
                  <c:v>9.7445666666666657</c:v>
                </c:pt>
                <c:pt idx="161" formatCode="_(&quot;$&quot;* #,##0.00_);_(&quot;$&quot;* \(#,##0.00\);_(&quot;$&quot;* &quot;-&quot;??_);_(@_)">
                  <c:v>9.9451999999999998</c:v>
                </c:pt>
                <c:pt idx="162" formatCode="_(&quot;$&quot;* #,##0.00_);_(&quot;$&quot;* \(#,##0.00\);_(&quot;$&quot;* &quot;-&quot;??_);_(@_)">
                  <c:v>10.167766666666667</c:v>
                </c:pt>
                <c:pt idx="163" formatCode="_(&quot;$&quot;* #,##0.00_);_(&quot;$&quot;* \(#,##0.00\);_(&quot;$&quot;* &quot;-&quot;??_);_(@_)">
                  <c:v>10.369633333333333</c:v>
                </c:pt>
                <c:pt idx="164" formatCode="_(&quot;$&quot;* #,##0.00_);_(&quot;$&quot;* \(#,##0.00\);_(&quot;$&quot;* &quot;-&quot;??_);_(@_)">
                  <c:v>10.315200000000001</c:v>
                </c:pt>
                <c:pt idx="165" formatCode="_(&quot;$&quot;* #,##0.00_);_(&quot;$&quot;* \(#,##0.00\);_(&quot;$&quot;* &quot;-&quot;??_);_(@_)">
                  <c:v>10.271333333333333</c:v>
                </c:pt>
                <c:pt idx="166" formatCode="_(&quot;$&quot;* #,##0.00_);_(&quot;$&quot;* \(#,##0.00\);_(&quot;$&quot;* &quot;-&quot;??_);_(@_)">
                  <c:v>10.187599999999998</c:v>
                </c:pt>
                <c:pt idx="167" formatCode="_(&quot;$&quot;* #,##0.00_);_(&quot;$&quot;* \(#,##0.00\);_(&quot;$&quot;* &quot;-&quot;??_);_(@_)">
                  <c:v>10.215033333333333</c:v>
                </c:pt>
                <c:pt idx="168" formatCode="_(&quot;$&quot;* #,##0.00_);_(&quot;$&quot;* \(#,##0.00\);_(&quot;$&quot;* &quot;-&quot;??_);_(@_)">
                  <c:v>10.156699999999999</c:v>
                </c:pt>
                <c:pt idx="169" formatCode="_(&quot;$&quot;* #,##0.00_);_(&quot;$&quot;* \(#,##0.00\);_(&quot;$&quot;* &quot;-&quot;??_);_(@_)">
                  <c:v>10.2509</c:v>
                </c:pt>
                <c:pt idx="170" formatCode="_(&quot;$&quot;* #,##0.00_);_(&quot;$&quot;* \(#,##0.00\);_(&quot;$&quot;* &quot;-&quot;??_);_(@_)">
                  <c:v>10.315266666666666</c:v>
                </c:pt>
                <c:pt idx="171" formatCode="_(&quot;$&quot;* #,##0.00_);_(&quot;$&quot;* \(#,##0.00\);_(&quot;$&quot;* &quot;-&quot;??_);_(@_)">
                  <c:v>10.394133333333334</c:v>
                </c:pt>
                <c:pt idx="172" formatCode="_(&quot;$&quot;* #,##0.00_);_(&quot;$&quot;* \(#,##0.00\);_(&quot;$&quot;* &quot;-&quot;??_);_(@_)">
                  <c:v>10.267533333333335</c:v>
                </c:pt>
                <c:pt idx="173" formatCode="_(&quot;$&quot;* #,##0.00_);_(&quot;$&quot;* \(#,##0.00\);_(&quot;$&quot;* &quot;-&quot;??_);_(@_)">
                  <c:v>10.223000000000001</c:v>
                </c:pt>
                <c:pt idx="174" formatCode="_(&quot;$&quot;* #,##0.00_);_(&quot;$&quot;* \(#,##0.00\);_(&quot;$&quot;* &quot;-&quot;??_);_(@_)">
                  <c:v>10.217266666666667</c:v>
                </c:pt>
                <c:pt idx="175" formatCode="_(&quot;$&quot;* #,##0.00_);_(&quot;$&quot;* \(#,##0.00\);_(&quot;$&quot;* &quot;-&quot;??_);_(@_)">
                  <c:v>10.245766666666666</c:v>
                </c:pt>
                <c:pt idx="176" formatCode="_(&quot;$&quot;* #,##0.00_);_(&quot;$&quot;* \(#,##0.00\);_(&quot;$&quot;* &quot;-&quot;??_);_(@_)">
                  <c:v>10.335833333333333</c:v>
                </c:pt>
                <c:pt idx="177" formatCode="_(&quot;$&quot;* #,##0.00_);_(&quot;$&quot;* \(#,##0.00\);_(&quot;$&quot;* &quot;-&quot;??_);_(@_)">
                  <c:v>10.399800000000001</c:v>
                </c:pt>
                <c:pt idx="178" formatCode="_(&quot;$&quot;* #,##0.00_);_(&quot;$&quot;* \(#,##0.00\);_(&quot;$&quot;* &quot;-&quot;??_);_(@_)">
                  <c:v>10.532466666666666</c:v>
                </c:pt>
                <c:pt idx="179" formatCode="_(&quot;$&quot;* #,##0.00_);_(&quot;$&quot;* \(#,##0.00\);_(&quot;$&quot;* &quot;-&quot;??_);_(@_)">
                  <c:v>10.713499999999998</c:v>
                </c:pt>
                <c:pt idx="180" formatCode="_(&quot;$&quot;* #,##0.00_);_(&quot;$&quot;* \(#,##0.00\);_(&quot;$&quot;* &quot;-&quot;??_);_(@_)">
                  <c:v>10.917433333333335</c:v>
                </c:pt>
                <c:pt idx="181" formatCode="_(&quot;$&quot;* #,##0.00_);_(&quot;$&quot;* \(#,##0.00\);_(&quot;$&quot;* &quot;-&quot;??_);_(@_)">
                  <c:v>11.140766666666666</c:v>
                </c:pt>
                <c:pt idx="182" formatCode="_(&quot;$&quot;* #,##0.00_);_(&quot;$&quot;* \(#,##0.00\);_(&quot;$&quot;* &quot;-&quot;??_);_(@_)">
                  <c:v>11.248866666666666</c:v>
                </c:pt>
                <c:pt idx="183" formatCode="_(&quot;$&quot;* #,##0.00_);_(&quot;$&quot;* \(#,##0.00\);_(&quot;$&quot;* &quot;-&quot;??_);_(@_)">
                  <c:v>11.2395</c:v>
                </c:pt>
                <c:pt idx="184" formatCode="_(&quot;$&quot;* #,##0.00_);_(&quot;$&quot;* \(#,##0.00\);_(&quot;$&quot;* &quot;-&quot;??_);_(@_)">
                  <c:v>11.199033333333333</c:v>
                </c:pt>
                <c:pt idx="185" formatCode="_(&quot;$&quot;* #,##0.00_);_(&quot;$&quot;* \(#,##0.00\);_(&quot;$&quot;* &quot;-&quot;??_);_(@_)">
                  <c:v>11.037666666666667</c:v>
                </c:pt>
                <c:pt idx="186" formatCode="_(&quot;$&quot;* #,##0.00_);_(&quot;$&quot;* \(#,##0.00\);_(&quot;$&quot;* &quot;-&quot;??_);_(@_)">
                  <c:v>11.117666666666667</c:v>
                </c:pt>
                <c:pt idx="187" formatCode="_(&quot;$&quot;* #,##0.00_);_(&quot;$&quot;* \(#,##0.00\);_(&quot;$&quot;* &quot;-&quot;??_);_(@_)">
                  <c:v>11.210033333333334</c:v>
                </c:pt>
                <c:pt idx="188" formatCode="_(&quot;$&quot;* #,##0.00_);_(&quot;$&quot;* \(#,##0.00\);_(&quot;$&quot;* &quot;-&quot;??_);_(@_)">
                  <c:v>11.447333333333333</c:v>
                </c:pt>
                <c:pt idx="189" formatCode="_(&quot;$&quot;* #,##0.00_);_(&quot;$&quot;* \(#,##0.00\);_(&quot;$&quot;* &quot;-&quot;??_);_(@_)">
                  <c:v>11.745333333333335</c:v>
                </c:pt>
                <c:pt idx="190" formatCode="_(&quot;$&quot;* #,##0.00_);_(&quot;$&quot;* \(#,##0.00\);_(&quot;$&quot;* &quot;-&quot;??_);_(@_)">
                  <c:v>12.017100000000001</c:v>
                </c:pt>
                <c:pt idx="191" formatCode="_(&quot;$&quot;* #,##0.00_);_(&quot;$&quot;* \(#,##0.00\);_(&quot;$&quot;* &quot;-&quot;??_);_(@_)">
                  <c:v>12.208</c:v>
                </c:pt>
                <c:pt idx="192" formatCode="_(&quot;$&quot;* #,##0.00_);_(&quot;$&quot;* \(#,##0.00\);_(&quot;$&quot;* &quot;-&quot;??_);_(@_)">
                  <c:v>12.142866666666668</c:v>
                </c:pt>
                <c:pt idx="193" formatCode="_(&quot;$&quot;* #,##0.00_);_(&quot;$&quot;* \(#,##0.00\);_(&quot;$&quot;* &quot;-&quot;??_);_(@_)">
                  <c:v>12.283333333333333</c:v>
                </c:pt>
                <c:pt idx="194" formatCode="_(&quot;$&quot;* #,##0.00_);_(&quot;$&quot;* \(#,##0.00\);_(&quot;$&quot;* &quot;-&quot;??_);_(@_)">
                  <c:v>12.476666666666667</c:v>
                </c:pt>
                <c:pt idx="195" formatCode="_(&quot;$&quot;* #,##0.00_);_(&quot;$&quot;* \(#,##0.00\);_(&quot;$&quot;* &quot;-&quot;??_);_(@_)">
                  <c:v>12.679033333333335</c:v>
                </c:pt>
                <c:pt idx="196" formatCode="_(&quot;$&quot;* #,##0.00_);_(&quot;$&quot;* \(#,##0.00\);_(&quot;$&quot;* &quot;-&quot;??_);_(@_)">
                  <c:v>12.708800000000002</c:v>
                </c:pt>
                <c:pt idx="197" formatCode="_(&quot;$&quot;* #,##0.00_);_(&quot;$&quot;* \(#,##0.00\);_(&quot;$&quot;* &quot;-&quot;??_);_(@_)">
                  <c:v>12.678233333333333</c:v>
                </c:pt>
                <c:pt idx="198" formatCode="_(&quot;$&quot;* #,##0.00_);_(&quot;$&quot;* \(#,##0.00\);_(&quot;$&quot;* &quot;-&quot;??_);_(@_)">
                  <c:v>12.810433333333334</c:v>
                </c:pt>
                <c:pt idx="199" formatCode="_(&quot;$&quot;* #,##0.00_);_(&quot;$&quot;* \(#,##0.00\);_(&quot;$&quot;* &quot;-&quot;??_);_(@_)">
                  <c:v>13.010300000000001</c:v>
                </c:pt>
                <c:pt idx="200" formatCode="_(&quot;$&quot;* #,##0.00_);_(&quot;$&quot;* \(#,##0.00\);_(&quot;$&quot;* &quot;-&quot;??_);_(@_)">
                  <c:v>13.408033333333334</c:v>
                </c:pt>
                <c:pt idx="201" formatCode="_(&quot;$&quot;* #,##0.00_);_(&quot;$&quot;* \(#,##0.00\);_(&quot;$&quot;* &quot;-&quot;??_);_(@_)">
                  <c:v>13.8078</c:v>
                </c:pt>
                <c:pt idx="202" formatCode="_(&quot;$&quot;* #,##0.00_);_(&quot;$&quot;* \(#,##0.00\);_(&quot;$&quot;* &quot;-&quot;??_);_(@_)">
                  <c:v>13.6898</c:v>
                </c:pt>
                <c:pt idx="203" formatCode="_(&quot;$&quot;* #,##0.00_);_(&quot;$&quot;* \(#,##0.00\);_(&quot;$&quot;* &quot;-&quot;??_);_(@_)">
                  <c:v>13.291400000000001</c:v>
                </c:pt>
                <c:pt idx="204" formatCode="_(&quot;$&quot;* #,##0.00_);_(&quot;$&quot;* \(#,##0.00\);_(&quot;$&quot;* &quot;-&quot;??_);_(@_)">
                  <c:v>12.4825</c:v>
                </c:pt>
                <c:pt idx="205" formatCode="_(&quot;$&quot;* #,##0.00_);_(&quot;$&quot;* \(#,##0.00\);_(&quot;$&quot;* &quot;-&quot;??_);_(@_)">
                  <c:v>12.382600000000002</c:v>
                </c:pt>
                <c:pt idx="206" formatCode="_(&quot;$&quot;* #,##0.00_);_(&quot;$&quot;* \(#,##0.00\);_(&quot;$&quot;* &quot;-&quot;??_);_(@_)">
                  <c:v>12.279299999999999</c:v>
                </c:pt>
                <c:pt idx="207" formatCode="_(&quot;$&quot;* #,##0.00_);_(&quot;$&quot;* \(#,##0.00\);_(&quot;$&quot;* &quot;-&quot;??_);_(@_)">
                  <c:v>12.362900000000002</c:v>
                </c:pt>
                <c:pt idx="208" formatCode="_(&quot;$&quot;* #,##0.00_);_(&quot;$&quot;* \(#,##0.00\);_(&quot;$&quot;* &quot;-&quot;??_);_(@_)">
                  <c:v>12.415199999999999</c:v>
                </c:pt>
                <c:pt idx="209" formatCode="_(&quot;$&quot;* #,##0.00_);_(&quot;$&quot;* \(#,##0.00\);_(&quot;$&quot;* &quot;-&quot;??_);_(@_)">
                  <c:v>12.641</c:v>
                </c:pt>
                <c:pt idx="210" formatCode="_(&quot;$&quot;* #,##0.00_);_(&quot;$&quot;* \(#,##0.00\);_(&quot;$&quot;* &quot;-&quot;??_);_(@_)">
                  <c:v>12.757333333333335</c:v>
                </c:pt>
                <c:pt idx="211" formatCode="_(&quot;$&quot;* #,##0.00_);_(&quot;$&quot;* \(#,##0.00\);_(&quot;$&quot;* &quot;-&quot;??_);_(@_)">
                  <c:v>12.621433333333334</c:v>
                </c:pt>
                <c:pt idx="212" formatCode="_(&quot;$&quot;* #,##0.00_);_(&quot;$&quot;* \(#,##0.00\);_(&quot;$&quot;* &quot;-&quot;??_);_(@_)">
                  <c:v>12.354900000000001</c:v>
                </c:pt>
                <c:pt idx="213" formatCode="_(&quot;$&quot;* #,##0.00_);_(&quot;$&quot;* \(#,##0.00\);_(&quot;$&quot;* &quot;-&quot;??_);_(@_)">
                  <c:v>12.3558</c:v>
                </c:pt>
                <c:pt idx="214" formatCode="_(&quot;$&quot;* #,##0.00_);_(&quot;$&quot;* \(#,##0.00\);_(&quot;$&quot;* &quot;-&quot;??_);_(@_)">
                  <c:v>12.413733333333333</c:v>
                </c:pt>
                <c:pt idx="215" formatCode="_(&quot;$&quot;* #,##0.00_);_(&quot;$&quot;* \(#,##0.00\);_(&quot;$&quot;* &quot;-&quot;??_);_(@_)">
                  <c:v>12.391966666666667</c:v>
                </c:pt>
                <c:pt idx="216" formatCode="_(&quot;$&quot;* #,##0.00_);_(&quot;$&quot;* \(#,##0.00\);_(&quot;$&quot;* &quot;-&quot;??_);_(@_)">
                  <c:v>12.335733333333332</c:v>
                </c:pt>
                <c:pt idx="217" formatCode="_(&quot;$&quot;* #,##0.00_);_(&quot;$&quot;* \(#,##0.00\);_(&quot;$&quot;* &quot;-&quot;??_);_(@_)">
                  <c:v>12.414166666666667</c:v>
                </c:pt>
                <c:pt idx="218" formatCode="_(&quot;$&quot;* #,##0.00_);_(&quot;$&quot;* \(#,##0.00\);_(&quot;$&quot;* &quot;-&quot;??_);_(@_)">
                  <c:v>12.7171</c:v>
                </c:pt>
                <c:pt idx="219" formatCode="_(&quot;$&quot;* #,##0.00_);_(&quot;$&quot;* \(#,##0.00\);_(&quot;$&quot;* &quot;-&quot;??_);_(@_)">
                  <c:v>13.008866666666668</c:v>
                </c:pt>
                <c:pt idx="220" formatCode="_(&quot;$&quot;* #,##0.00_);_(&quot;$&quot;* \(#,##0.00\);_(&quot;$&quot;* &quot;-&quot;??_);_(@_)">
                  <c:v>13.227200000000002</c:v>
                </c:pt>
                <c:pt idx="221" formatCode="_(&quot;$&quot;* #,##0.00_);_(&quot;$&quot;* \(#,##0.00\);_(&quot;$&quot;* &quot;-&quot;??_);_(@_)">
                  <c:v>13.419833333333331</c:v>
                </c:pt>
                <c:pt idx="222" formatCode="_(&quot;$&quot;* #,##0.00_);_(&quot;$&quot;* \(#,##0.00\);_(&quot;$&quot;* &quot;-&quot;??_);_(@_)">
                  <c:v>13.365466666666668</c:v>
                </c:pt>
                <c:pt idx="223" formatCode="_(&quot;$&quot;* #,##0.00_);_(&quot;$&quot;* \(#,##0.00\);_(&quot;$&quot;* &quot;-&quot;??_);_(@_)">
                  <c:v>13.402700000000001</c:v>
                </c:pt>
                <c:pt idx="224" formatCode="_(&quot;$&quot;* #,##0.00_);_(&quot;$&quot;* \(#,##0.00\);_(&quot;$&quot;* &quot;-&quot;??_);_(@_)">
                  <c:v>13.443233333333334</c:v>
                </c:pt>
                <c:pt idx="225" formatCode="_(&quot;$&quot;* #,##0.00_);_(&quot;$&quot;* \(#,##0.00\);_(&quot;$&quot;* &quot;-&quot;??_);_(@_)">
                  <c:v>13.743</c:v>
                </c:pt>
                <c:pt idx="226" formatCode="_(&quot;$&quot;* #,##0.00_);_(&quot;$&quot;* \(#,##0.00\);_(&quot;$&quot;* &quot;-&quot;??_);_(@_)">
                  <c:v>13.808233333333334</c:v>
                </c:pt>
                <c:pt idx="227" formatCode="_(&quot;$&quot;* #,##0.00_);_(&quot;$&quot;* \(#,##0.00\);_(&quot;$&quot;* &quot;-&quot;??_);_(@_)">
                  <c:v>13.816966666666666</c:v>
                </c:pt>
                <c:pt idx="228" formatCode="_(&quot;$&quot;* #,##0.00_);_(&quot;$&quot;* \(#,##0.00\);_(&quot;$&quot;* &quot;-&quot;??_);_(@_)">
                  <c:v>13.904066666666665</c:v>
                </c:pt>
                <c:pt idx="229" formatCode="_(&quot;$&quot;* #,##0.00_);_(&quot;$&quot;* \(#,##0.00\);_(&quot;$&quot;* &quot;-&quot;??_);_(@_)">
                  <c:v>14.040199999999999</c:v>
                </c:pt>
                <c:pt idx="230" formatCode="_(&quot;$&quot;* #,##0.00_);_(&quot;$&quot;* \(#,##0.00\);_(&quot;$&quot;* &quot;-&quot;??_);_(@_)">
                  <c:v>14.150733333333335</c:v>
                </c:pt>
                <c:pt idx="231" formatCode="_(&quot;$&quot;* #,##0.00_);_(&quot;$&quot;* \(#,##0.00\);_(&quot;$&quot;* &quot;-&quot;??_);_(@_)">
                  <c:v>14.065633333333333</c:v>
                </c:pt>
                <c:pt idx="232" formatCode="_(&quot;$&quot;* #,##0.00_);_(&quot;$&quot;* \(#,##0.00\);_(&quot;$&quot;* &quot;-&quot;??_);_(@_)">
                  <c:v>13.920433333333333</c:v>
                </c:pt>
                <c:pt idx="233" formatCode="_(&quot;$&quot;* #,##0.00_);_(&quot;$&quot;* \(#,##0.00\);_(&quot;$&quot;* &quot;-&quot;??_);_(@_)">
                  <c:v>13.721800000000002</c:v>
                </c:pt>
                <c:pt idx="234" formatCode="_(&quot;$&quot;* #,##0.00_);_(&quot;$&quot;* \(#,##0.00\);_(&quot;$&quot;* &quot;-&quot;??_);_(@_)">
                  <c:v>13.613933333333334</c:v>
                </c:pt>
                <c:pt idx="235" formatCode="_(&quot;$&quot;* #,##0.00_);_(&quot;$&quot;* \(#,##0.00\);_(&quot;$&quot;* &quot;-&quot;??_);_(@_)">
                  <c:v>13.518633333333334</c:v>
                </c:pt>
                <c:pt idx="236" formatCode="_(&quot;$&quot;* #,##0.00_);_(&quot;$&quot;* \(#,##0.00\);_(&quot;$&quot;* &quot;-&quot;??_);_(@_)">
                  <c:v>13.4732</c:v>
                </c:pt>
                <c:pt idx="237" formatCode="_(&quot;$&quot;* #,##0.00_);_(&quot;$&quot;* \(#,##0.00\);_(&quot;$&quot;* &quot;-&quot;??_);_(@_)">
                  <c:v>13.454833333333333</c:v>
                </c:pt>
                <c:pt idx="238" formatCode="_(&quot;$&quot;* #,##0.00_);_(&quot;$&quot;* \(#,##0.00\);_(&quot;$&quot;* &quot;-&quot;??_);_(@_)">
                  <c:v>13.327333333333334</c:v>
                </c:pt>
                <c:pt idx="239" formatCode="_(&quot;$&quot;* #,##0.00_);_(&quot;$&quot;* \(#,##0.00\);_(&quot;$&quot;* &quot;-&quot;??_);_(@_)">
                  <c:v>13.3392</c:v>
                </c:pt>
                <c:pt idx="240" formatCode="_(&quot;$&quot;* #,##0.00_);_(&quot;$&quot;* \(#,##0.00\);_(&quot;$&quot;* &quot;-&quot;??_);_(@_)">
                  <c:v>13.019</c:v>
                </c:pt>
                <c:pt idx="241" formatCode="_(&quot;$&quot;* #,##0.00_);_(&quot;$&quot;* \(#,##0.00\);_(&quot;$&quot;* &quot;-&quot;??_);_(@_)">
                  <c:v>12.980033333333333</c:v>
                </c:pt>
                <c:pt idx="242" formatCode="_(&quot;$&quot;* #,##0.00_);_(&quot;$&quot;* \(#,##0.00\);_(&quot;$&quot;* &quot;-&quot;??_);_(@_)">
                  <c:v>12.693233333333334</c:v>
                </c:pt>
                <c:pt idx="243" formatCode="_(&quot;$&quot;* #,##0.00_);_(&quot;$&quot;* \(#,##0.00\);_(&quot;$&quot;* &quot;-&quot;??_);_(@_)">
                  <c:v>12.677866666666665</c:v>
                </c:pt>
                <c:pt idx="244" formatCode="_(&quot;$&quot;* #,##0.00_);_(&quot;$&quot;* \(#,##0.00\);_(&quot;$&quot;* &quot;-&quot;??_);_(@_)">
                  <c:v>12.676366666666667</c:v>
                </c:pt>
                <c:pt idx="245" formatCode="_(&quot;$&quot;* #,##0.00_);_(&quot;$&quot;* \(#,##0.00\);_(&quot;$&quot;* &quot;-&quot;??_);_(@_)">
                  <c:v>13.0953</c:v>
                </c:pt>
                <c:pt idx="246" formatCode="_(&quot;$&quot;* #,##0.00_);_(&quot;$&quot;* \(#,##0.00\);_(&quot;$&quot;* &quot;-&quot;??_);_(@_)">
                  <c:v>13.620266666666666</c:v>
                </c:pt>
                <c:pt idx="247" formatCode="_(&quot;$&quot;* #,##0.00_);_(&quot;$&quot;* \(#,##0.00\);_(&quot;$&quot;* &quot;-&quot;??_);_(@_)">
                  <c:v>14.133000000000001</c:v>
                </c:pt>
                <c:pt idx="248" formatCode="_(&quot;$&quot;* #,##0.00_);_(&quot;$&quot;* \(#,##0.00\);_(&quot;$&quot;* &quot;-&quot;??_);_(@_)">
                  <c:v>14.078666666666669</c:v>
                </c:pt>
                <c:pt idx="249" formatCode="_(&quot;$&quot;* #,##0.00_);_(&quot;$&quot;* \(#,##0.00\);_(&quot;$&quot;* &quot;-&quot;??_);_(@_)">
                  <c:v>13.6166</c:v>
                </c:pt>
                <c:pt idx="250" formatCode="_(&quot;$&quot;* #,##0.00_);_(&quot;$&quot;* \(#,##0.00\);_(&quot;$&quot;* &quot;-&quot;??_);_(@_)">
                  <c:v>13.236333333333334</c:v>
                </c:pt>
                <c:pt idx="251" formatCode="_(&quot;$&quot;* #,##0.00_);_(&quot;$&quot;* \(#,##0.00\);_(&quot;$&quot;* &quot;-&quot;??_);_(@_)">
                  <c:v>13.178466666666667</c:v>
                </c:pt>
                <c:pt idx="252" formatCode="_(&quot;$&quot;* #,##0.00_);_(&quot;$&quot;* \(#,##0.00\);_(&quot;$&quot;* &quot;-&quot;??_);_(@_)">
                  <c:v>13.353633333333335</c:v>
                </c:pt>
                <c:pt idx="253" formatCode="_(&quot;$&quot;* #,##0.00_);_(&quot;$&quot;* \(#,##0.00\);_(&quot;$&quot;* &quot;-&quot;??_);_(@_)">
                  <c:v>13.385966666666668</c:v>
                </c:pt>
                <c:pt idx="254" formatCode="_(&quot;$&quot;* #,##0.00_);_(&quot;$&quot;* \(#,##0.00\);_(&quot;$&quot;* &quot;-&quot;??_);_(@_)">
                  <c:v>13.374499999999999</c:v>
                </c:pt>
                <c:pt idx="255" formatCode="_(&quot;$&quot;* #,##0.00_);_(&quot;$&quot;* \(#,##0.00\);_(&quot;$&quot;* &quot;-&quot;??_);_(@_)">
                  <c:v>13.4183</c:v>
                </c:pt>
                <c:pt idx="256" formatCode="_(&quot;$&quot;* #,##0.00_);_(&quot;$&quot;* \(#,##0.00\);_(&quot;$&quot;* &quot;-&quot;??_);_(@_)">
                  <c:v>13.393366666666665</c:v>
                </c:pt>
                <c:pt idx="257" formatCode="_(&quot;$&quot;* #,##0.00_);_(&quot;$&quot;* \(#,##0.00\);_(&quot;$&quot;* &quot;-&quot;??_);_(@_)">
                  <c:v>13.282199999999998</c:v>
                </c:pt>
                <c:pt idx="258" formatCode="_(&quot;$&quot;* #,##0.00_);_(&quot;$&quot;* \(#,##0.00\);_(&quot;$&quot;* &quot;-&quot;??_);_(@_)">
                  <c:v>13.186233333333334</c:v>
                </c:pt>
                <c:pt idx="259" formatCode="_(&quot;$&quot;* #,##0.00_);_(&quot;$&quot;* \(#,##0.00\);_(&quot;$&quot;* &quot;-&quot;??_);_(@_)">
                  <c:v>13.025833333333333</c:v>
                </c:pt>
                <c:pt idx="260" formatCode="_(&quot;$&quot;* #,##0.00_);_(&quot;$&quot;* \(#,##0.00\);_(&quot;$&quot;* &quot;-&quot;??_);_(@_)">
                  <c:v>13.0747</c:v>
                </c:pt>
                <c:pt idx="261" formatCode="_(&quot;$&quot;* #,##0.00_);_(&quot;$&quot;* \(#,##0.00\);_(&quot;$&quot;* &quot;-&quot;??_);_(@_)">
                  <c:v>13.115</c:v>
                </c:pt>
                <c:pt idx="262" formatCode="_(&quot;$&quot;* #,##0.00_);_(&quot;$&quot;* \(#,##0.00\);_(&quot;$&quot;* &quot;-&quot;??_);_(@_)">
                  <c:v>13.262500000000001</c:v>
                </c:pt>
                <c:pt idx="263" formatCode="_(&quot;$&quot;* #,##0.00_);_(&quot;$&quot;* \(#,##0.00\);_(&quot;$&quot;* &quot;-&quot;??_);_(@_)">
                  <c:v>13.314099999999998</c:v>
                </c:pt>
                <c:pt idx="264" formatCode="_(&quot;$&quot;* #,##0.00_);_(&quot;$&quot;* \(#,##0.00\);_(&quot;$&quot;* &quot;-&quot;??_);_(@_)">
                  <c:v>13.408266666666664</c:v>
                </c:pt>
                <c:pt idx="265" formatCode="_(&quot;$&quot;* #,##0.00_);_(&quot;$&quot;* \(#,##0.00\);_(&quot;$&quot;* &quot;-&quot;??_);_(@_)">
                  <c:v>13.407766666666666</c:v>
                </c:pt>
                <c:pt idx="266" formatCode="_(&quot;$&quot;* #,##0.00_);_(&quot;$&quot;* \(#,##0.00\);_(&quot;$&quot;* &quot;-&quot;??_);_(@_)">
                  <c:v>13.465033333333333</c:v>
                </c:pt>
                <c:pt idx="267" formatCode="_(&quot;$&quot;* #,##0.00_);_(&quot;$&quot;* \(#,##0.00\);_(&quot;$&quot;* &quot;-&quot;??_);_(@_)">
                  <c:v>13.487033333333335</c:v>
                </c:pt>
                <c:pt idx="268" formatCode="_(&quot;$&quot;* #,##0.00_);_(&quot;$&quot;* \(#,##0.00\);_(&quot;$&quot;* &quot;-&quot;??_);_(@_)">
                  <c:v>13.471733333333333</c:v>
                </c:pt>
                <c:pt idx="269" formatCode="_(&quot;$&quot;* #,##0.00_);_(&quot;$&quot;* \(#,##0.00\);_(&quot;$&quot;* &quot;-&quot;??_);_(@_)">
                  <c:v>13.263066666666667</c:v>
                </c:pt>
                <c:pt idx="270" formatCode="_(&quot;$&quot;* #,##0.00_);_(&quot;$&quot;* \(#,##0.00\);_(&quot;$&quot;* &quot;-&quot;??_);_(@_)">
                  <c:v>13.052100000000001</c:v>
                </c:pt>
                <c:pt idx="271" formatCode="_(&quot;$&quot;* #,##0.00_);_(&quot;$&quot;* \(#,##0.00\);_(&quot;$&quot;* &quot;-&quot;??_);_(@_)">
                  <c:v>12.940133333333334</c:v>
                </c:pt>
                <c:pt idx="272" formatCode="_(&quot;$&quot;* #,##0.00_);_(&quot;$&quot;* \(#,##0.00\);_(&quot;$&quot;* &quot;-&quot;??_);_(@_)">
                  <c:v>13.065833333333336</c:v>
                </c:pt>
                <c:pt idx="273" formatCode="_(&quot;$&quot;* #,##0.00_);_(&quot;$&quot;* \(#,##0.00\);_(&quot;$&quot;* &quot;-&quot;??_);_(@_)">
                  <c:v>13.194933333333333</c:v>
                </c:pt>
                <c:pt idx="274" formatCode="_(&quot;$&quot;* #,##0.00_);_(&quot;$&quot;* \(#,##0.00\);_(&quot;$&quot;* &quot;-&quot;??_);_(@_)">
                  <c:v>13.271166666666666</c:v>
                </c:pt>
                <c:pt idx="275" formatCode="_(&quot;$&quot;* #,##0.00_);_(&quot;$&quot;* \(#,##0.00\);_(&quot;$&quot;* &quot;-&quot;??_);_(@_)">
                  <c:v>13.281966666666667</c:v>
                </c:pt>
                <c:pt idx="276" formatCode="_(&quot;$&quot;* #,##0.00_);_(&quot;$&quot;* \(#,##0.00\);_(&quot;$&quot;* &quot;-&quot;??_);_(@_)">
                  <c:v>13.252533333333332</c:v>
                </c:pt>
                <c:pt idx="277" formatCode="_(&quot;$&quot;* #,##0.00_);_(&quot;$&quot;* \(#,##0.00\);_(&quot;$&quot;* &quot;-&quot;??_);_(@_)">
                  <c:v>13.282366666666666</c:v>
                </c:pt>
                <c:pt idx="278" formatCode="_(&quot;$&quot;* #,##0.00_);_(&quot;$&quot;* \(#,##0.00\);_(&quot;$&quot;* &quot;-&quot;??_);_(@_)">
                  <c:v>13.2614</c:v>
                </c:pt>
                <c:pt idx="279" formatCode="_(&quot;$&quot;* #,##0.00_);_(&quot;$&quot;* \(#,##0.00\);_(&quot;$&quot;* &quot;-&quot;??_);_(@_)">
                  <c:v>13.174033333333332</c:v>
                </c:pt>
                <c:pt idx="280" formatCode="_(&quot;$&quot;* #,##0.00_);_(&quot;$&quot;* \(#,##0.00\);_(&quot;$&quot;* &quot;-&quot;??_);_(@_)">
                  <c:v>13.061466666666666</c:v>
                </c:pt>
                <c:pt idx="281" formatCode="_(&quot;$&quot;* #,##0.00_);_(&quot;$&quot;* \(#,##0.00\);_(&quot;$&quot;* &quot;-&quot;??_);_(@_)">
                  <c:v>12.935699999999999</c:v>
                </c:pt>
                <c:pt idx="282" formatCode="_(&quot;$&quot;* #,##0.00_);_(&quot;$&quot;* \(#,##0.00\);_(&quot;$&quot;* &quot;-&quot;??_);_(@_)">
                  <c:v>12.913766666666668</c:v>
                </c:pt>
                <c:pt idx="283" formatCode="_(&quot;$&quot;* #,##0.00_);_(&quot;$&quot;* \(#,##0.00\);_(&quot;$&quot;* &quot;-&quot;??_);_(@_)">
                  <c:v>12.964333333333334</c:v>
                </c:pt>
                <c:pt idx="284" formatCode="_(&quot;$&quot;* #,##0.00_);_(&quot;$&quot;* \(#,##0.00\);_(&quot;$&quot;* &quot;-&quot;??_);_(@_)">
                  <c:v>13.015866666666668</c:v>
                </c:pt>
                <c:pt idx="285" formatCode="_(&quot;$&quot;* #,##0.00_);_(&quot;$&quot;* \(#,##0.00\);_(&quot;$&quot;* &quot;-&quot;??_);_(@_)">
                  <c:v>13.072466666666669</c:v>
                </c:pt>
                <c:pt idx="286" formatCode="_(&quot;$&quot;* #,##0.00_);_(&quot;$&quot;* \(#,##0.00\);_(&quot;$&quot;* &quot;-&quot;??_);_(@_)">
                  <c:v>13.158566666666667</c:v>
                </c:pt>
                <c:pt idx="287" formatCode="_(&quot;$&quot;* #,##0.00_);_(&quot;$&quot;* \(#,##0.00\);_(&quot;$&quot;* &quot;-&quot;??_);_(@_)">
                  <c:v>13.012099999999998</c:v>
                </c:pt>
                <c:pt idx="288" formatCode="_(&quot;$&quot;* #,##0.00_);_(&quot;$&quot;* \(#,##0.00\);_(&quot;$&quot;* &quot;-&quot;??_);_(@_)">
                  <c:v>13.088733333333332</c:v>
                </c:pt>
                <c:pt idx="289" formatCode="_(&quot;$&quot;* #,##0.00_);_(&quot;$&quot;* \(#,##0.00\);_(&quot;$&quot;* &quot;-&quot;??_);_(@_)">
                  <c:v>13.046199999999999</c:v>
                </c:pt>
                <c:pt idx="290" formatCode="_(&quot;$&quot;* #,##0.00_);_(&quot;$&quot;* \(#,##0.00\);_(&quot;$&quot;* &quot;-&quot;??_);_(@_)">
                  <c:v>13.381066666666667</c:v>
                </c:pt>
                <c:pt idx="291" formatCode="_(&quot;$&quot;* #,##0.00_);_(&quot;$&quot;* \(#,##0.00\);_(&quot;$&quot;* &quot;-&quot;??_);_(@_)">
                  <c:v>13.427866666666665</c:v>
                </c:pt>
                <c:pt idx="292" formatCode="_(&quot;$&quot;* #,##0.00_);_(&quot;$&quot;* \(#,##0.00\);_(&quot;$&quot;* &quot;-&quot;??_);_(@_)">
                  <c:v>13.512633333333332</c:v>
                </c:pt>
                <c:pt idx="293" formatCode="_(&quot;$&quot;* #,##0.00_);_(&quot;$&quot;* \(#,##0.00\);_(&quot;$&quot;* &quot;-&quot;??_);_(@_)">
                  <c:v>13.372533333333331</c:v>
                </c:pt>
                <c:pt idx="294" formatCode="_(&quot;$&quot;* #,##0.00_);_(&quot;$&quot;* \(#,##0.00\);_(&quot;$&quot;* &quot;-&quot;??_);_(@_)">
                  <c:v>13.164633333333333</c:v>
                </c:pt>
                <c:pt idx="295" formatCode="_(&quot;$&quot;* #,##0.00_);_(&quot;$&quot;* \(#,##0.00\);_(&quot;$&quot;* &quot;-&quot;??_);_(@_)">
                  <c:v>12.996233333333334</c:v>
                </c:pt>
                <c:pt idx="296" formatCode="_(&quot;$&quot;* #,##0.00_);_(&quot;$&quot;* \(#,##0.00\);_(&quot;$&quot;* &quot;-&quot;??_);_(@_)">
                  <c:v>13.051266666666665</c:v>
                </c:pt>
                <c:pt idx="297" formatCode="_(&quot;$&quot;* #,##0.00_);_(&quot;$&quot;* \(#,##0.00\);_(&quot;$&quot;* &quot;-&quot;??_);_(@_)">
                  <c:v>13.386433333333335</c:v>
                </c:pt>
                <c:pt idx="298" formatCode="_(&quot;$&quot;* #,##0.00_);_(&quot;$&quot;* \(#,##0.00\);_(&quot;$&quot;* &quot;-&quot;??_);_(@_)">
                  <c:v>13.614933333333333</c:v>
                </c:pt>
                <c:pt idx="299" formatCode="_(&quot;$&quot;* #,##0.00_);_(&quot;$&quot;* \(#,##0.00\);_(&quot;$&quot;* &quot;-&quot;??_);_(@_)">
                  <c:v>13.710533333333332</c:v>
                </c:pt>
                <c:pt idx="300" formatCode="_(&quot;$&quot;* #,##0.00_);_(&quot;$&quot;* \(#,##0.00\);_(&quot;$&quot;* &quot;-&quot;??_);_(@_)">
                  <c:v>13.566833333333333</c:v>
                </c:pt>
                <c:pt idx="301" formatCode="_(&quot;$&quot;* #,##0.00_);_(&quot;$&quot;* \(#,##0.00\);_(&quot;$&quot;* &quot;-&quot;??_);_(@_)">
                  <c:v>13.302566666666666</c:v>
                </c:pt>
                <c:pt idx="302" formatCode="_(&quot;$&quot;* #,##0.00_);_(&quot;$&quot;* \(#,##0.00\);_(&quot;$&quot;* &quot;-&quot;??_);_(@_)">
                  <c:v>13.102333333333334</c:v>
                </c:pt>
                <c:pt idx="303" formatCode="_(&quot;$&quot;* #,##0.00_);_(&quot;$&quot;* \(#,##0.00\);_(&quot;$&quot;* &quot;-&quot;??_);_(@_)">
                  <c:v>12.9542</c:v>
                </c:pt>
                <c:pt idx="304" formatCode="_(&quot;$&quot;* #,##0.00_);_(&quot;$&quot;* \(#,##0.00\);_(&quot;$&quot;* &quot;-&quot;??_);_(@_)">
                  <c:v>13.060366666666667</c:v>
                </c:pt>
                <c:pt idx="305" formatCode="_(&quot;$&quot;* #,##0.00_);_(&quot;$&quot;* \(#,##0.00\);_(&quot;$&quot;* &quot;-&quot;??_);_(@_)">
                  <c:v>13.228533333333333</c:v>
                </c:pt>
                <c:pt idx="306" formatCode="_(&quot;$&quot;* #,##0.00_);_(&quot;$&quot;* \(#,##0.00\);_(&quot;$&quot;* &quot;-&quot;??_);_(@_)">
                  <c:v>13.408333333333333</c:v>
                </c:pt>
                <c:pt idx="307" formatCode="_(&quot;$&quot;* #,##0.00_);_(&quot;$&quot;* \(#,##0.00\);_(&quot;$&quot;* &quot;-&quot;??_);_(@_)">
                  <c:v>13.550400000000002</c:v>
                </c:pt>
                <c:pt idx="308" formatCode="_(&quot;$&quot;* #,##0.00_);_(&quot;$&quot;* \(#,##0.00\);_(&quot;$&quot;* &quot;-&quot;??_);_(@_)">
                  <c:v>13.561766666666665</c:v>
                </c:pt>
                <c:pt idx="309" formatCode="_(&quot;$&quot;* #,##0.00_);_(&quot;$&quot;* \(#,##0.00\);_(&quot;$&quot;* &quot;-&quot;??_);_(@_)">
                  <c:v>13.863766666666665</c:v>
                </c:pt>
                <c:pt idx="310" formatCode="_(&quot;$&quot;* #,##0.00_);_(&quot;$&quot;* \(#,##0.00\);_(&quot;$&quot;* &quot;-&quot;??_);_(@_)">
                  <c:v>14.062933333333334</c:v>
                </c:pt>
                <c:pt idx="311" formatCode="_(&quot;$&quot;* #,##0.00_);_(&quot;$&quot;* \(#,##0.00\);_(&quot;$&quot;* &quot;-&quot;??_);_(@_)">
                  <c:v>14.453066666666667</c:v>
                </c:pt>
                <c:pt idx="312" formatCode="_(&quot;$&quot;* #,##0.00_);_(&quot;$&quot;* \(#,##0.00\);_(&quot;$&quot;* &quot;-&quot;??_);_(@_)">
                  <c:v>14.723066666666668</c:v>
                </c:pt>
                <c:pt idx="313" formatCode="_(&quot;$&quot;* #,##0.00_);_(&quot;$&quot;* \(#,##0.00\);_(&quot;$&quot;* &quot;-&quot;??_);_(@_)">
                  <c:v>14.955166666666665</c:v>
                </c:pt>
                <c:pt idx="314" formatCode="_(&quot;$&quot;* #,##0.00_);_(&quot;$&quot;* \(#,##0.00\);_(&quot;$&quot;* &quot;-&quot;??_);_(@_)">
                  <c:v>15.143366666666665</c:v>
                </c:pt>
                <c:pt idx="315" formatCode="_(&quot;$&quot;* #,##0.00_);_(&quot;$&quot;* \(#,##0.00\);_(&quot;$&quot;* &quot;-&quot;??_);_(@_)">
                  <c:v>15.028733333333335</c:v>
                </c:pt>
                <c:pt idx="316" formatCode="_(&quot;$&quot;* #,##0.00_);_(&quot;$&quot;* \(#,##0.00\);_(&quot;$&quot;* &quot;-&quot;??_);_(@_)">
                  <c:v>14.984766666666667</c:v>
                </c:pt>
                <c:pt idx="317" formatCode="_(&quot;$&quot;* #,##0.00_);_(&quot;$&quot;* \(#,##0.00\);_(&quot;$&quot;* &quot;-&quot;??_);_(@_)">
                  <c:v>14.850499999999998</c:v>
                </c:pt>
                <c:pt idx="318" formatCode="_(&quot;$&quot;* #,##0.00_);_(&quot;$&quot;* \(#,##0.00\);_(&quot;$&quot;* &quot;-&quot;??_);_(@_)">
                  <c:v>14.667533333333333</c:v>
                </c:pt>
                <c:pt idx="319" formatCode="_(&quot;$&quot;* #,##0.00_);_(&quot;$&quot;* \(#,##0.00\);_(&quot;$&quot;* &quot;-&quot;??_);_(@_)">
                  <c:v>14.439099999999998</c:v>
                </c:pt>
                <c:pt idx="320" formatCode="_(&quot;$&quot;* #,##0.00_);_(&quot;$&quot;* \(#,##0.00\);_(&quot;$&quot;* &quot;-&quot;??_);_(@_)">
                  <c:v>14.296966666666668</c:v>
                </c:pt>
                <c:pt idx="321" formatCode="_(&quot;$&quot;* #,##0.00_);_(&quot;$&quot;* \(#,##0.00\);_(&quot;$&quot;* &quot;-&quot;??_);_(@_)">
                  <c:v>13.948400000000001</c:v>
                </c:pt>
                <c:pt idx="322" formatCode="_(&quot;$&quot;* #,##0.00_);_(&quot;$&quot;* \(#,##0.00\);_(&quot;$&quot;* &quot;-&quot;??_);_(@_)">
                  <c:v>13.806233333333333</c:v>
                </c:pt>
                <c:pt idx="323" formatCode="_(&quot;$&quot;* #,##0.00_);_(&quot;$&quot;* \(#,##0.00\);_(&quot;$&quot;* &quot;-&quot;??_);_(@_)">
                  <c:v>13.587699999999998</c:v>
                </c:pt>
                <c:pt idx="324" formatCode="_(&quot;$&quot;* #,##0.00_);_(&quot;$&quot;* \(#,##0.00\);_(&quot;$&quot;* &quot;-&quot;??_);_(@_)">
                  <c:v>13.620533333333332</c:v>
                </c:pt>
                <c:pt idx="325" formatCode="_(&quot;$&quot;* #,##0.00_);_(&quot;$&quot;* \(#,##0.00\);_(&quot;$&quot;* &quot;-&quot;??_);_(@_)">
                  <c:v>13.318033333333332</c:v>
                </c:pt>
                <c:pt idx="326" formatCode="_(&quot;$&quot;* #,##0.00_);_(&quot;$&quot;* \(#,##0.00\);_(&quot;$&quot;* &quot;-&quot;??_);_(@_)">
                  <c:v>12.828733333333332</c:v>
                </c:pt>
                <c:pt idx="327" formatCode="_(&quot;$&quot;* #,##0.00_);_(&quot;$&quot;* \(#,##0.00\);_(&quot;$&quot;* &quot;-&quot;??_);_(@_)">
                  <c:v>12.5146</c:v>
                </c:pt>
                <c:pt idx="328" formatCode="_(&quot;$&quot;* #,##0.00_);_(&quot;$&quot;* \(#,##0.00\);_(&quot;$&quot;* &quot;-&quot;??_);_(@_)">
                  <c:v>12.111766666666668</c:v>
                </c:pt>
                <c:pt idx="329" formatCode="_(&quot;$&quot;* #,##0.00_);_(&quot;$&quot;* \(#,##0.00\);_(&quot;$&quot;* &quot;-&quot;??_);_(@_)">
                  <c:v>12.163066666666666</c:v>
                </c:pt>
                <c:pt idx="330" formatCode="_(&quot;$&quot;* #,##0.00_);_(&quot;$&quot;* \(#,##0.00\);_(&quot;$&quot;* &quot;-&quot;??_);_(@_)">
                  <c:v>12.166733333333333</c:v>
                </c:pt>
                <c:pt idx="331" formatCode="_(&quot;$&quot;* #,##0.00_);_(&quot;$&quot;* \(#,##0.00\);_(&quot;$&quot;* &quot;-&quot;??_);_(@_)">
                  <c:v>12.633833333333333</c:v>
                </c:pt>
                <c:pt idx="332" formatCode="_(&quot;$&quot;* #,##0.00_);_(&quot;$&quot;* \(#,##0.00\);_(&quot;$&quot;* &quot;-&quot;??_);_(@_)">
                  <c:v>12.745533333333334</c:v>
                </c:pt>
                <c:pt idx="333" formatCode="_(&quot;$&quot;* #,##0.00_);_(&quot;$&quot;* \(#,##0.00\);_(&quot;$&quot;* &quot;-&quot;??_);_(@_)">
                  <c:v>12.986033333333333</c:v>
                </c:pt>
                <c:pt idx="334" formatCode="_(&quot;$&quot;* #,##0.00_);_(&quot;$&quot;* \(#,##0.00\);_(&quot;$&quot;* &quot;-&quot;??_);_(@_)">
                  <c:v>13.085066666666668</c:v>
                </c:pt>
                <c:pt idx="335" formatCode="_(&quot;$&quot;* #,##0.00_);_(&quot;$&quot;* \(#,##0.00\);_(&quot;$&quot;* &quot;-&quot;??_);_(@_)">
                  <c:v>13.246466666666668</c:v>
                </c:pt>
                <c:pt idx="336" formatCode="_(&quot;$&quot;* #,##0.00_);_(&quot;$&quot;* \(#,##0.00\);_(&quot;$&quot;* &quot;-&quot;??_);_(@_)">
                  <c:v>13.090533333333333</c:v>
                </c:pt>
                <c:pt idx="337" formatCode="_(&quot;$&quot;* #,##0.00_);_(&quot;$&quot;* \(#,##0.00\);_(&quot;$&quot;* &quot;-&quot;??_);_(@_)">
                  <c:v>12.942333333333332</c:v>
                </c:pt>
                <c:pt idx="338" formatCode="_(&quot;$&quot;* #,##0.00_);_(&quot;$&quot;* \(#,##0.00\);_(&quot;$&quot;* &quot;-&quot;??_);_(@_)">
                  <c:v>12.890766666666666</c:v>
                </c:pt>
                <c:pt idx="339" formatCode="_(&quot;$&quot;* #,##0.00_);_(&quot;$&quot;* \(#,##0.00\);_(&quot;$&quot;* &quot;-&quot;??_);_(@_)">
                  <c:v>13.006633333333333</c:v>
                </c:pt>
                <c:pt idx="340" formatCode="_(&quot;$&quot;* #,##0.00_);_(&quot;$&quot;* \(#,##0.00\);_(&quot;$&quot;* &quot;-&quot;??_);_(@_)">
                  <c:v>12.9392</c:v>
                </c:pt>
                <c:pt idx="341" formatCode="_(&quot;$&quot;* #,##0.00_);_(&quot;$&quot;* \(#,##0.00\);_(&quot;$&quot;* &quot;-&quot;??_);_(@_)">
                  <c:v>12.722666666666667</c:v>
                </c:pt>
                <c:pt idx="342" formatCode="_(&quot;$&quot;* #,##0.00_);_(&quot;$&quot;* \(#,##0.00\);_(&quot;$&quot;* &quot;-&quot;??_);_(@_)">
                  <c:v>12.645633333333331</c:v>
                </c:pt>
                <c:pt idx="343" formatCode="_(&quot;$&quot;* #,##0.00_);_(&quot;$&quot;* \(#,##0.00\);_(&quot;$&quot;* &quot;-&quot;??_);_(@_)">
                  <c:v>12.747166666666667</c:v>
                </c:pt>
                <c:pt idx="344" formatCode="_(&quot;$&quot;* #,##0.00_);_(&quot;$&quot;* \(#,##0.00\);_(&quot;$&quot;* &quot;-&quot;??_);_(@_)">
                  <c:v>12.859099999999998</c:v>
                </c:pt>
                <c:pt idx="345" formatCode="_(&quot;$&quot;* #,##0.00_);_(&quot;$&quot;* \(#,##0.00\);_(&quot;$&quot;* &quot;-&quot;??_);_(@_)">
                  <c:v>13.028433333333334</c:v>
                </c:pt>
                <c:pt idx="346" formatCode="_(&quot;$&quot;* #,##0.00_);_(&quot;$&quot;* \(#,##0.00\);_(&quot;$&quot;* &quot;-&quot;??_);_(@_)">
                  <c:v>13.315666666666667</c:v>
                </c:pt>
                <c:pt idx="347" formatCode="_(&quot;$&quot;* #,##0.00_);_(&quot;$&quot;* \(#,##0.00\);_(&quot;$&quot;* &quot;-&quot;??_);_(@_)">
                  <c:v>13.6868</c:v>
                </c:pt>
                <c:pt idx="348" formatCode="_(&quot;$&quot;* #,##0.00_);_(&quot;$&quot;* \(#,##0.00\);_(&quot;$&quot;* &quot;-&quot;??_);_(@_)">
                  <c:v>13.857500000000002</c:v>
                </c:pt>
                <c:pt idx="349" formatCode="_(&quot;$&quot;* #,##0.00_);_(&quot;$&quot;* \(#,##0.00\);_(&quot;$&quot;* &quot;-&quot;??_);_(@_)">
                  <c:v>13.967833333333333</c:v>
                </c:pt>
                <c:pt idx="350" formatCode="_(&quot;$&quot;* #,##0.00_);_(&quot;$&quot;* \(#,##0.00\);_(&quot;$&quot;* &quot;-&quot;??_);_(@_)">
                  <c:v>14.077433333333332</c:v>
                </c:pt>
                <c:pt idx="351" formatCode="_(&quot;$&quot;* #,##0.00_);_(&quot;$&quot;* \(#,##0.00\);_(&quot;$&quot;* &quot;-&quot;??_);_(@_)">
                  <c:v>14.256566666666666</c:v>
                </c:pt>
                <c:pt idx="352" formatCode="_(&quot;$&quot;* #,##0.00_);_(&quot;$&quot;* \(#,##0.00\);_(&quot;$&quot;* &quot;-&quot;??_);_(@_)">
                  <c:v>14.610999999999999</c:v>
                </c:pt>
                <c:pt idx="353" formatCode="_(&quot;$&quot;* #,##0.00_);_(&quot;$&quot;* \(#,##0.00\);_(&quot;$&quot;* &quot;-&quot;??_);_(@_)">
                  <c:v>15.0642</c:v>
                </c:pt>
                <c:pt idx="354" formatCode="_(&quot;$&quot;* #,##0.00_);_(&quot;$&quot;* \(#,##0.00\);_(&quot;$&quot;* &quot;-&quot;??_);_(@_)">
                  <c:v>15.3559</c:v>
                </c:pt>
                <c:pt idx="355" formatCode="_(&quot;$&quot;* #,##0.00_);_(&quot;$&quot;* \(#,##0.00\);_(&quot;$&quot;* &quot;-&quot;??_);_(@_)">
                  <c:v>15.664666666666667</c:v>
                </c:pt>
                <c:pt idx="356" formatCode="_(&quot;$&quot;* #,##0.00_);_(&quot;$&quot;* \(#,##0.00\);_(&quot;$&quot;* &quot;-&quot;??_);_(@_)">
                  <c:v>15.742166666666668</c:v>
                </c:pt>
                <c:pt idx="357" formatCode="_(&quot;$&quot;* #,##0.00_);_(&quot;$&quot;* \(#,##0.00\);_(&quot;$&quot;* &quot;-&quot;??_);_(@_)">
                  <c:v>15.770366666666668</c:v>
                </c:pt>
                <c:pt idx="358" formatCode="_(&quot;$&quot;* #,##0.00_);_(&quot;$&quot;* \(#,##0.00\);_(&quot;$&quot;* &quot;-&quot;??_);_(@_)">
                  <c:v>15.449033333333333</c:v>
                </c:pt>
                <c:pt idx="359" formatCode="_(&quot;$&quot;* #,##0.00_);_(&quot;$&quot;* \(#,##0.00\);_(&quot;$&quot;* &quot;-&quot;??_);_(@_)">
                  <c:v>15.265433333333334</c:v>
                </c:pt>
                <c:pt idx="360" formatCode="_(&quot;$&quot;* #,##0.00_);_(&quot;$&quot;* \(#,##0.00\);_(&quot;$&quot;* &quot;-&quot;??_);_(@_)">
                  <c:v>15.0953</c:v>
                </c:pt>
                <c:pt idx="361" formatCode="_(&quot;$&quot;* #,##0.00_);_(&quot;$&quot;* \(#,##0.00\);_(&quot;$&quot;* &quot;-&quot;??_);_(@_)">
                  <c:v>15.126566666666667</c:v>
                </c:pt>
                <c:pt idx="362" formatCode="_(&quot;$&quot;* #,##0.00_);_(&quot;$&quot;* \(#,##0.00\);_(&quot;$&quot;* &quot;-&quot;??_);_(@_)">
                  <c:v>15.165633333333332</c:v>
                </c:pt>
                <c:pt idx="363" formatCode="_(&quot;$&quot;* #,##0.00_);_(&quot;$&quot;* \(#,##0.00\);_(&quot;$&quot;* &quot;-&quot;??_);_(@_)">
                  <c:v>15.342433333333332</c:v>
                </c:pt>
                <c:pt idx="364" formatCode="_(&quot;$&quot;* #,##0.00_);_(&quot;$&quot;* \(#,##0.00\);_(&quot;$&quot;* &quot;-&quot;??_);_(@_)">
                  <c:v>15.346266666666667</c:v>
                </c:pt>
                <c:pt idx="365" formatCode="_(&quot;$&quot;* #,##0.00_);_(&quot;$&quot;* \(#,##0.00\);_(&quot;$&quot;* &quot;-&quot;??_);_(@_)">
                  <c:v>15.295299999999999</c:v>
                </c:pt>
                <c:pt idx="366" formatCode="_(&quot;$&quot;* #,##0.00_);_(&quot;$&quot;* \(#,##0.00\);_(&quot;$&quot;* &quot;-&quot;??_);_(@_)">
                  <c:v>15.171466666666667</c:v>
                </c:pt>
                <c:pt idx="367" formatCode="_(&quot;$&quot;* #,##0.00_);_(&quot;$&quot;* \(#,##0.00\);_(&quot;$&quot;* &quot;-&quot;??_);_(@_)">
                  <c:v>15.0251</c:v>
                </c:pt>
                <c:pt idx="368" formatCode="_(&quot;$&quot;* #,##0.00_);_(&quot;$&quot;* \(#,##0.00\);_(&quot;$&quot;* &quot;-&quot;??_);_(@_)">
                  <c:v>14.701266666666667</c:v>
                </c:pt>
                <c:pt idx="369" formatCode="_(&quot;$&quot;* #,##0.00_);_(&quot;$&quot;* \(#,##0.00\);_(&quot;$&quot;* &quot;-&quot;??_);_(@_)">
                  <c:v>14.518000000000001</c:v>
                </c:pt>
                <c:pt idx="370" formatCode="_(&quot;$&quot;* #,##0.00_);_(&quot;$&quot;* \(#,##0.00\);_(&quot;$&quot;* &quot;-&quot;??_);_(@_)">
                  <c:v>14.413633333333332</c:v>
                </c:pt>
                <c:pt idx="371" formatCode="_(&quot;$&quot;* #,##0.00_);_(&quot;$&quot;* \(#,##0.00\);_(&quot;$&quot;* &quot;-&quot;??_);_(@_)">
                  <c:v>14.567</c:v>
                </c:pt>
                <c:pt idx="372" formatCode="_(&quot;$&quot;* #,##0.00_);_(&quot;$&quot;* \(#,##0.00\);_(&quot;$&quot;* &quot;-&quot;??_);_(@_)">
                  <c:v>14.502866666666668</c:v>
                </c:pt>
                <c:pt idx="373" formatCode="_(&quot;$&quot;* #,##0.00_);_(&quot;$&quot;* \(#,##0.00\);_(&quot;$&quot;* &quot;-&quot;??_);_(@_)">
                  <c:v>14.430766666666665</c:v>
                </c:pt>
                <c:pt idx="374" formatCode="_(&quot;$&quot;* #,##0.00_);_(&quot;$&quot;* \(#,##0.00\);_(&quot;$&quot;* &quot;-&quot;??_);_(@_)">
                  <c:v>14.080266666666667</c:v>
                </c:pt>
                <c:pt idx="375" formatCode="_(&quot;$&quot;* #,##0.00_);_(&quot;$&quot;* \(#,##0.00\);_(&quot;$&quot;* &quot;-&quot;??_);_(@_)">
                  <c:v>13.880533333333332</c:v>
                </c:pt>
                <c:pt idx="376" formatCode="_(&quot;$&quot;* #,##0.00_);_(&quot;$&quot;* \(#,##0.00\);_(&quot;$&quot;* &quot;-&quot;??_);_(@_)">
                  <c:v>13.859499999999999</c:v>
                </c:pt>
                <c:pt idx="377" formatCode="_(&quot;$&quot;* #,##0.00_);_(&quot;$&quot;* \(#,##0.00\);_(&quot;$&quot;* &quot;-&quot;??_);_(@_)">
                  <c:v>13.994866666666667</c:v>
                </c:pt>
                <c:pt idx="378" formatCode="_(&quot;$&quot;* #,##0.00_);_(&quot;$&quot;* \(#,##0.00\);_(&quot;$&quot;* &quot;-&quot;??_);_(@_)">
                  <c:v>14.111466666666667</c:v>
                </c:pt>
                <c:pt idx="379" formatCode="_(&quot;$&quot;* #,##0.00_);_(&quot;$&quot;* \(#,##0.00\);_(&quot;$&quot;* &quot;-&quot;??_);_(@_)">
                  <c:v>14.052533333333335</c:v>
                </c:pt>
                <c:pt idx="380" formatCode="_(&quot;$&quot;* #,##0.00_);_(&quot;$&quot;* \(#,##0.00\);_(&quot;$&quot;* &quot;-&quot;??_);_(@_)">
                  <c:v>14.2012</c:v>
                </c:pt>
                <c:pt idx="381" formatCode="_(&quot;$&quot;* #,##0.00_);_(&quot;$&quot;* \(#,##0.00\);_(&quot;$&quot;* &quot;-&quot;??_);_(@_)">
                  <c:v>14.525833333333333</c:v>
                </c:pt>
                <c:pt idx="382" formatCode="_(&quot;$&quot;* #,##0.00_);_(&quot;$&quot;* \(#,##0.00\);_(&quot;$&quot;* &quot;-&quot;??_);_(@_)">
                  <c:v>15.040133333333335</c:v>
                </c:pt>
                <c:pt idx="383" formatCode="_(&quot;$&quot;* #,##0.00_);_(&quot;$&quot;* \(#,##0.00\);_(&quot;$&quot;* &quot;-&quot;??_);_(@_)">
                  <c:v>15.384500000000001</c:v>
                </c:pt>
                <c:pt idx="384" formatCode="_(&quot;$&quot;* #,##0.00_);_(&quot;$&quot;* \(#,##0.00\);_(&quot;$&quot;* &quot;-&quot;??_);_(@_)">
                  <c:v>15.620066666666666</c:v>
                </c:pt>
                <c:pt idx="385" formatCode="_(&quot;$&quot;* #,##0.00_);_(&quot;$&quot;* \(#,##0.00\);_(&quot;$&quot;* &quot;-&quot;??_);_(@_)">
                  <c:v>15.578833333333334</c:v>
                </c:pt>
                <c:pt idx="386" formatCode="_(&quot;$&quot;* #,##0.00_);_(&quot;$&quot;* \(#,##0.00\);_(&quot;$&quot;* &quot;-&quot;??_);_(@_)">
                  <c:v>15.777333333333333</c:v>
                </c:pt>
                <c:pt idx="387" formatCode="_(&quot;$&quot;* #,##0.00_);_(&quot;$&quot;* \(#,##0.00\);_(&quot;$&quot;* &quot;-&quot;??_);_(@_)">
                  <c:v>15.965100000000001</c:v>
                </c:pt>
                <c:pt idx="388" formatCode="_(&quot;$&quot;* #,##0.00_);_(&quot;$&quot;* \(#,##0.00\);_(&quot;$&quot;* &quot;-&quot;??_);_(@_)">
                  <c:v>16.394266666666667</c:v>
                </c:pt>
                <c:pt idx="389" formatCode="_(&quot;$&quot;* #,##0.00_);_(&quot;$&quot;* \(#,##0.00\);_(&quot;$&quot;* &quot;-&quot;??_);_(@_)">
                  <c:v>16.635500000000004</c:v>
                </c:pt>
                <c:pt idx="390" formatCode="_(&quot;$&quot;* #,##0.00_);_(&quot;$&quot;* \(#,##0.00\);_(&quot;$&quot;* &quot;-&quot;??_);_(@_)">
                  <c:v>17.072500000000002</c:v>
                </c:pt>
                <c:pt idx="391" formatCode="_(&quot;$&quot;* #,##0.00_);_(&quot;$&quot;* \(#,##0.00\);_(&quot;$&quot;* &quot;-&quot;??_);_(@_)">
                  <c:v>17.352166666666665</c:v>
                </c:pt>
                <c:pt idx="392" formatCode="_(&quot;$&quot;* #,##0.00_);_(&quot;$&quot;* \(#,##0.00\);_(&quot;$&quot;* &quot;-&quot;??_);_(@_)">
                  <c:v>17.514233333333333</c:v>
                </c:pt>
                <c:pt idx="393" formatCode="_(&quot;$&quot;* #,##0.00_);_(&quot;$&quot;* \(#,##0.00\);_(&quot;$&quot;* &quot;-&quot;??_);_(@_)">
                  <c:v>17.442366666666668</c:v>
                </c:pt>
                <c:pt idx="394" formatCode="_(&quot;$&quot;* #,##0.00_);_(&quot;$&quot;* \(#,##0.00\);_(&quot;$&quot;* &quot;-&quot;??_);_(@_)">
                  <c:v>17.379166666666666</c:v>
                </c:pt>
                <c:pt idx="395" formatCode="_(&quot;$&quot;* #,##0.00_);_(&quot;$&quot;* \(#,##0.00\);_(&quot;$&quot;* &quot;-&quot;??_);_(@_)">
                  <c:v>17.503033333333335</c:v>
                </c:pt>
                <c:pt idx="396" formatCode="_(&quot;$&quot;* #,##0.00_);_(&quot;$&quot;* \(#,##0.00\);_(&quot;$&quot;* &quot;-&quot;??_);_(@_)">
                  <c:v>17.722800000000003</c:v>
                </c:pt>
                <c:pt idx="397" formatCode="_(&quot;$&quot;* #,##0.00_);_(&quot;$&quot;* \(#,##0.00\);_(&quot;$&quot;* &quot;-&quot;??_);_(@_)">
                  <c:v>17.843733333333333</c:v>
                </c:pt>
                <c:pt idx="398" formatCode="_(&quot;$&quot;* #,##0.00_);_(&quot;$&quot;* \(#,##0.00\);_(&quot;$&quot;* &quot;-&quot;??_);_(@_)">
                  <c:v>17.838733333333334</c:v>
                </c:pt>
                <c:pt idx="399" formatCode="_(&quot;$&quot;* #,##0.00_);_(&quot;$&quot;* \(#,##0.00\);_(&quot;$&quot;* &quot;-&quot;??_);_(@_)">
                  <c:v>18.051166666666663</c:v>
                </c:pt>
                <c:pt idx="400" formatCode="_(&quot;$&quot;* #,##0.00_);_(&quot;$&quot;* \(#,##0.00\);_(&quot;$&quot;* &quot;-&quot;??_);_(@_)">
                  <c:v>18.334033333333334</c:v>
                </c:pt>
                <c:pt idx="401" formatCode="_(&quot;$&quot;* #,##0.00_);_(&quot;$&quot;* \(#,##0.00\);_(&quot;$&quot;* &quot;-&quot;??_);_(@_)">
                  <c:v>18.539299999999997</c:v>
                </c:pt>
                <c:pt idx="402" formatCode="_(&quot;$&quot;* #,##0.00_);_(&quot;$&quot;* \(#,##0.00\);_(&quot;$&quot;* &quot;-&quot;??_);_(@_)">
                  <c:v>18.615666666666666</c:v>
                </c:pt>
                <c:pt idx="403" formatCode="_(&quot;$&quot;* #,##0.00_);_(&quot;$&quot;* \(#,##0.00\);_(&quot;$&quot;* &quot;-&quot;??_);_(@_)">
                  <c:v>18.754899999999999</c:v>
                </c:pt>
                <c:pt idx="404" formatCode="_(&quot;$&quot;* #,##0.00_);_(&quot;$&quot;* \(#,##0.00\);_(&quot;$&quot;* &quot;-&quot;??_);_(@_)">
                  <c:v>19.013833333333334</c:v>
                </c:pt>
                <c:pt idx="405" formatCode="_(&quot;$&quot;* #,##0.00_);_(&quot;$&quot;* \(#,##0.00\);_(&quot;$&quot;* &quot;-&quot;??_);_(@_)">
                  <c:v>19.061800000000002</c:v>
                </c:pt>
                <c:pt idx="406" formatCode="_(&quot;$&quot;* #,##0.00_);_(&quot;$&quot;* \(#,##0.00\);_(&quot;$&quot;* &quot;-&quot;??_);_(@_)">
                  <c:v>19.370466666666669</c:v>
                </c:pt>
                <c:pt idx="407" formatCode="_(&quot;$&quot;* #,##0.00_);_(&quot;$&quot;* \(#,##0.00\);_(&quot;$&quot;* &quot;-&quot;??_);_(@_)">
                  <c:v>19.643699999999999</c:v>
                </c:pt>
                <c:pt idx="408" formatCode="_(&quot;$&quot;* #,##0.00_);_(&quot;$&quot;* \(#,##0.00\);_(&quot;$&quot;* &quot;-&quot;??_);_(@_)">
                  <c:v>19.966933333333333</c:v>
                </c:pt>
                <c:pt idx="409" formatCode="_(&quot;$&quot;* #,##0.00_);_(&quot;$&quot;* \(#,##0.00\);_(&quot;$&quot;* &quot;-&quot;??_);_(@_)">
                  <c:v>20.042466666666666</c:v>
                </c:pt>
                <c:pt idx="410" formatCode="_(&quot;$&quot;* #,##0.00_);_(&quot;$&quot;* \(#,##0.00\);_(&quot;$&quot;* &quot;-&quot;??_);_(@_)">
                  <c:v>20.195599999999999</c:v>
                </c:pt>
                <c:pt idx="411" formatCode="_(&quot;$&quot;* #,##0.00_);_(&quot;$&quot;* \(#,##0.00\);_(&quot;$&quot;* &quot;-&quot;??_);_(@_)">
                  <c:v>20.427166666666668</c:v>
                </c:pt>
                <c:pt idx="412" formatCode="_(&quot;$&quot;* #,##0.00_);_(&quot;$&quot;* \(#,##0.00\);_(&quot;$&quot;* &quot;-&quot;??_);_(@_)">
                  <c:v>20.480333333333334</c:v>
                </c:pt>
                <c:pt idx="413" formatCode="_(&quot;$&quot;* #,##0.00_);_(&quot;$&quot;* \(#,##0.00\);_(&quot;$&quot;* &quot;-&quot;??_);_(@_)">
                  <c:v>20.285933333333332</c:v>
                </c:pt>
                <c:pt idx="414" formatCode="_(&quot;$&quot;* #,##0.00_);_(&quot;$&quot;* \(#,##0.00\);_(&quot;$&quot;* &quot;-&quot;??_);_(@_)">
                  <c:v>20.070266666666669</c:v>
                </c:pt>
                <c:pt idx="415" formatCode="_(&quot;$&quot;* #,##0.00_);_(&quot;$&quot;* \(#,##0.00\);_(&quot;$&quot;* &quot;-&quot;??_);_(@_)">
                  <c:v>20.117066666666666</c:v>
                </c:pt>
                <c:pt idx="416" formatCode="_(&quot;$&quot;* #,##0.00_);_(&quot;$&quot;* \(#,##0.00\);_(&quot;$&quot;* &quot;-&quot;??_);_(@_)">
                  <c:v>20.232600000000001</c:v>
                </c:pt>
                <c:pt idx="417" formatCode="_(&quot;$&quot;* #,##0.00_);_(&quot;$&quot;* \(#,##0.00\);_(&quot;$&quot;* &quot;-&quot;??_);_(@_)">
                  <c:v>20.163133333333334</c:v>
                </c:pt>
                <c:pt idx="418" formatCode="_(&quot;$&quot;* #,##0.00_);_(&quot;$&quot;* \(#,##0.00\);_(&quot;$&quot;* &quot;-&quot;??_);_(@_)">
                  <c:v>19.648699999999998</c:v>
                </c:pt>
                <c:pt idx="419" formatCode="_(&quot;$&quot;* #,##0.00_);_(&quot;$&quot;* \(#,##0.00\);_(&quot;$&quot;* &quot;-&quot;??_);_(@_)">
                  <c:v>18.953699999999998</c:v>
                </c:pt>
                <c:pt idx="420" formatCode="_(&quot;$&quot;* #,##0.00_);_(&quot;$&quot;* \(#,##0.00\);_(&quot;$&quot;* &quot;-&quot;??_);_(@_)">
                  <c:v>18.600466666666666</c:v>
                </c:pt>
                <c:pt idx="421" formatCode="_(&quot;$&quot;* #,##0.00_);_(&quot;$&quot;* \(#,##0.00\);_(&quot;$&quot;* &quot;-&quot;??_);_(@_)">
                  <c:v>18.482599999999998</c:v>
                </c:pt>
                <c:pt idx="422" formatCode="_(&quot;$&quot;* #,##0.00_);_(&quot;$&quot;* \(#,##0.00\);_(&quot;$&quot;* &quot;-&quot;??_);_(@_)">
                  <c:v>18.898133333333334</c:v>
                </c:pt>
                <c:pt idx="423" formatCode="_(&quot;$&quot;* #,##0.00_);_(&quot;$&quot;* \(#,##0.00\);_(&quot;$&quot;* &quot;-&quot;??_);_(@_)">
                  <c:v>19.169033333333331</c:v>
                </c:pt>
                <c:pt idx="424" formatCode="_(&quot;$&quot;* #,##0.00_);_(&quot;$&quot;* \(#,##0.00\);_(&quot;$&quot;* &quot;-&quot;??_);_(@_)">
                  <c:v>19.483766666666668</c:v>
                </c:pt>
                <c:pt idx="425" formatCode="_(&quot;$&quot;* #,##0.00_);_(&quot;$&quot;* \(#,##0.00\);_(&quot;$&quot;* &quot;-&quot;??_);_(@_)">
                  <c:v>19.445166666666669</c:v>
                </c:pt>
                <c:pt idx="426" formatCode="_(&quot;$&quot;* #,##0.00_);_(&quot;$&quot;* \(#,##0.00\);_(&quot;$&quot;* &quot;-&quot;??_);_(@_)">
                  <c:v>19.316733333333335</c:v>
                </c:pt>
                <c:pt idx="427" formatCode="_(&quot;$&quot;* #,##0.00_);_(&quot;$&quot;* \(#,##0.00\);_(&quot;$&quot;* &quot;-&quot;??_);_(@_)">
                  <c:v>19.298433333333335</c:v>
                </c:pt>
                <c:pt idx="428" formatCode="_(&quot;$&quot;* #,##0.00_);_(&quot;$&quot;* \(#,##0.00\);_(&quot;$&quot;* &quot;-&quot;??_);_(@_)">
                  <c:v>19.420866666666665</c:v>
                </c:pt>
                <c:pt idx="429" formatCode="_(&quot;$&quot;* #,##0.00_);_(&quot;$&quot;* \(#,##0.00\);_(&quot;$&quot;* &quot;-&quot;??_);_(@_)">
                  <c:v>19.517666666666667</c:v>
                </c:pt>
                <c:pt idx="430" formatCode="_(&quot;$&quot;* #,##0.00_);_(&quot;$&quot;* \(#,##0.00\);_(&quot;$&quot;* &quot;-&quot;??_);_(@_)">
                  <c:v>19.599866666666667</c:v>
                </c:pt>
                <c:pt idx="431" formatCode="_(&quot;$&quot;* #,##0.00_);_(&quot;$&quot;* \(#,##0.00\);_(&quot;$&quot;* &quot;-&quot;??_);_(@_)">
                  <c:v>19.6508</c:v>
                </c:pt>
                <c:pt idx="432" formatCode="_(&quot;$&quot;* #,##0.00_);_(&quot;$&quot;* \(#,##0.00\);_(&quot;$&quot;* &quot;-&quot;??_);_(@_)">
                  <c:v>19.908666666666669</c:v>
                </c:pt>
                <c:pt idx="433" formatCode="_(&quot;$&quot;* #,##0.00_);_(&quot;$&quot;* \(#,##0.00\);_(&quot;$&quot;* &quot;-&quot;??_);_(@_)">
                  <c:v>20.203766666666667</c:v>
                </c:pt>
                <c:pt idx="434" formatCode="_(&quot;$&quot;* #,##0.00_);_(&quot;$&quot;* \(#,##0.00\);_(&quot;$&quot;* &quot;-&quot;??_);_(@_)">
                  <c:v>20.387066666666666</c:v>
                </c:pt>
                <c:pt idx="435" formatCode="_(&quot;$&quot;* #,##0.00_);_(&quot;$&quot;* \(#,##0.00\);_(&quot;$&quot;* &quot;-&quot;??_);_(@_)">
                  <c:v>20.394033333333333</c:v>
                </c:pt>
                <c:pt idx="436" formatCode="_(&quot;$&quot;* #,##0.00_);_(&quot;$&quot;* \(#,##0.00\);_(&quot;$&quot;* &quot;-&quot;??_);_(@_)">
                  <c:v>20.160799999999998</c:v>
                </c:pt>
                <c:pt idx="437" formatCode="_(&quot;$&quot;* #,##0.00_);_(&quot;$&quot;* \(#,##0.00\);_(&quot;$&quot;* &quot;-&quot;??_);_(@_)">
                  <c:v>19.9389</c:v>
                </c:pt>
                <c:pt idx="438" formatCode="_(&quot;$&quot;* #,##0.00_);_(&quot;$&quot;* \(#,##0.00\);_(&quot;$&quot;* &quot;-&quot;??_);_(@_)">
                  <c:v>19.809166666666666</c:v>
                </c:pt>
                <c:pt idx="439" formatCode="_(&quot;$&quot;* #,##0.00_);_(&quot;$&quot;* \(#,##0.00\);_(&quot;$&quot;* &quot;-&quot;??_);_(@_)">
                  <c:v>19.893000000000001</c:v>
                </c:pt>
                <c:pt idx="440" formatCode="_(&quot;$&quot;* #,##0.00_);_(&quot;$&quot;* \(#,##0.00\);_(&quot;$&quot;* &quot;-&quot;??_);_(@_)">
                  <c:v>19.976500000000001</c:v>
                </c:pt>
                <c:pt idx="441" formatCode="_(&quot;$&quot;* #,##0.00_);_(&quot;$&quot;* \(#,##0.00\);_(&quot;$&quot;* &quot;-&quot;??_);_(@_)">
                  <c:v>19.827766666666665</c:v>
                </c:pt>
                <c:pt idx="442" formatCode="_(&quot;$&quot;* #,##0.00_);_(&quot;$&quot;* \(#,##0.00\);_(&quot;$&quot;* &quot;-&quot;??_);_(@_)">
                  <c:v>19.445833333333336</c:v>
                </c:pt>
                <c:pt idx="443" formatCode="_(&quot;$&quot;* #,##0.00_);_(&quot;$&quot;* \(#,##0.00\);_(&quot;$&quot;* &quot;-&quot;??_);_(@_)">
                  <c:v>19.395266666666668</c:v>
                </c:pt>
                <c:pt idx="444" formatCode="_(&quot;$&quot;* #,##0.00_);_(&quot;$&quot;* \(#,##0.00\);_(&quot;$&quot;* &quot;-&quot;??_);_(@_)">
                  <c:v>19.847100000000001</c:v>
                </c:pt>
                <c:pt idx="445" formatCode="_(&quot;$&quot;* #,##0.00_);_(&quot;$&quot;* \(#,##0.00\);_(&quot;$&quot;* &quot;-&quot;??_);_(@_)">
                  <c:v>20.817933333333333</c:v>
                </c:pt>
                <c:pt idx="446" formatCode="_(&quot;$&quot;* #,##0.00_);_(&quot;$&quot;* \(#,##0.00\);_(&quot;$&quot;* &quot;-&quot;??_);_(@_)">
                  <c:v>21.481666666666669</c:v>
                </c:pt>
                <c:pt idx="447" formatCode="_(&quot;$&quot;* #,##0.00_);_(&quot;$&quot;* \(#,##0.00\);_(&quot;$&quot;* &quot;-&quot;??_);_(@_)">
                  <c:v>21.946433333333335</c:v>
                </c:pt>
                <c:pt idx="448" formatCode="_(&quot;$&quot;* #,##0.00_);_(&quot;$&quot;* \(#,##0.00\);_(&quot;$&quot;* &quot;-&quot;??_);_(@_)">
                  <c:v>21.983033333333328</c:v>
                </c:pt>
                <c:pt idx="449" formatCode="_(&quot;$&quot;* #,##0.00_);_(&quot;$&quot;* \(#,##0.00\);_(&quot;$&quot;* &quot;-&quot;??_);_(@_)">
                  <c:v>22.263499999999997</c:v>
                </c:pt>
                <c:pt idx="450" formatCode="_(&quot;$&quot;* #,##0.00_);_(&quot;$&quot;* \(#,##0.00\);_(&quot;$&quot;* &quot;-&quot;??_);_(@_)">
                  <c:v>22.421533333333333</c:v>
                </c:pt>
                <c:pt idx="451" formatCode="_(&quot;$&quot;* #,##0.00_);_(&quot;$&quot;* \(#,##0.00\);_(&quot;$&quot;* &quot;-&quot;??_);_(@_)">
                  <c:v>22.528299999999998</c:v>
                </c:pt>
                <c:pt idx="452" formatCode="_(&quot;$&quot;* #,##0.00_);_(&quot;$&quot;* \(#,##0.00\);_(&quot;$&quot;* &quot;-&quot;??_);_(@_)">
                  <c:v>22.464733333333331</c:v>
                </c:pt>
                <c:pt idx="453" formatCode="_(&quot;$&quot;* #,##0.00_);_(&quot;$&quot;* \(#,##0.00\);_(&quot;$&quot;* &quot;-&quot;??_);_(@_)">
                  <c:v>22.3689</c:v>
                </c:pt>
                <c:pt idx="454" formatCode="_(&quot;$&quot;* #,##0.00_);_(&quot;$&quot;* \(#,##0.00\);_(&quot;$&quot;* &quot;-&quot;??_);_(@_)">
                  <c:v>22.521333333333331</c:v>
                </c:pt>
                <c:pt idx="455" formatCode="_(&quot;$&quot;* #,##0.00_);_(&quot;$&quot;* \(#,##0.00\);_(&quot;$&quot;* &quot;-&quot;??_);_(@_)">
                  <c:v>22.594899999999999</c:v>
                </c:pt>
                <c:pt idx="456" formatCode="_(&quot;$&quot;* #,##0.00_);_(&quot;$&quot;* \(#,##0.00\);_(&quot;$&quot;* &quot;-&quot;??_);_(@_)">
                  <c:v>22.575933333333335</c:v>
                </c:pt>
                <c:pt idx="457" formatCode="_(&quot;$&quot;* #,##0.00_);_(&quot;$&quot;* \(#,##0.00\);_(&quot;$&quot;* &quot;-&quot;??_);_(@_)">
                  <c:v>22.354299999999999</c:v>
                </c:pt>
                <c:pt idx="458" formatCode="_(&quot;$&quot;* #,##0.00_);_(&quot;$&quot;* \(#,##0.00\);_(&quot;$&quot;* &quot;-&quot;??_);_(@_)">
                  <c:v>22.293066666666665</c:v>
                </c:pt>
                <c:pt idx="459" formatCode="_(&quot;$&quot;* #,##0.00_);_(&quot;$&quot;* \(#,##0.00\);_(&quot;$&quot;* &quot;-&quot;??_);_(@_)">
                  <c:v>22.230833333333333</c:v>
                </c:pt>
                <c:pt idx="460" formatCode="_(&quot;$&quot;* #,##0.00_);_(&quot;$&quot;* \(#,##0.00\);_(&quot;$&quot;* &quot;-&quot;??_);_(@_)">
                  <c:v>22.252466666666667</c:v>
                </c:pt>
                <c:pt idx="461" formatCode="_(&quot;$&quot;* #,##0.00_);_(&quot;$&quot;* \(#,##0.00\);_(&quot;$&quot;* &quot;-&quot;??_);_(@_)">
                  <c:v>22.206866666666667</c:v>
                </c:pt>
                <c:pt idx="462" formatCode="_(&quot;$&quot;* #,##0.00_);_(&quot;$&quot;* \(#,##0.00\);_(&quot;$&quot;* &quot;-&quot;??_);_(@_)">
                  <c:v>22.236833333333337</c:v>
                </c:pt>
                <c:pt idx="463" formatCode="_(&quot;$&quot;* #,##0.00_);_(&quot;$&quot;* \(#,##0.00\);_(&quot;$&quot;* &quot;-&quot;??_);_(@_)">
                  <c:v>22.123033333333336</c:v>
                </c:pt>
                <c:pt idx="464" formatCode="_(&quot;$&quot;* #,##0.00_);_(&quot;$&quot;* \(#,##0.00\);_(&quot;$&quot;* &quot;-&quot;??_);_(@_)">
                  <c:v>21.714400000000001</c:v>
                </c:pt>
                <c:pt idx="465" formatCode="_(&quot;$&quot;* #,##0.00_);_(&quot;$&quot;* \(#,##0.00\);_(&quot;$&quot;* &quot;-&quot;??_);_(@_)">
                  <c:v>21.382966666666665</c:v>
                </c:pt>
                <c:pt idx="466" formatCode="_(&quot;$&quot;* #,##0.00_);_(&quot;$&quot;* \(#,##0.00\);_(&quot;$&quot;* &quot;-&quot;??_);_(@_)">
                  <c:v>21.396600000000003</c:v>
                </c:pt>
                <c:pt idx="467" formatCode="_(&quot;$&quot;* #,##0.00_);_(&quot;$&quot;* \(#,##0.00\);_(&quot;$&quot;* &quot;-&quot;??_);_(@_)">
                  <c:v>21.852166666666665</c:v>
                </c:pt>
                <c:pt idx="468" formatCode="_(&quot;$&quot;* #,##0.00_);_(&quot;$&quot;* \(#,##0.00\);_(&quot;$&quot;* &quot;-&quot;??_);_(@_)">
                  <c:v>22.130033333333333</c:v>
                </c:pt>
                <c:pt idx="469" formatCode="_(&quot;$&quot;* #,##0.00_);_(&quot;$&quot;* \(#,##0.00\);_(&quot;$&quot;* &quot;-&quot;??_);_(@_)">
                  <c:v>22.036533333333335</c:v>
                </c:pt>
                <c:pt idx="470" formatCode="_(&quot;$&quot;* #,##0.00_);_(&quot;$&quot;* \(#,##0.00\);_(&quot;$&quot;* &quot;-&quot;??_);_(@_)">
                  <c:v>21.443200000000001</c:v>
                </c:pt>
                <c:pt idx="471" formatCode="_(&quot;$&quot;* #,##0.00_);_(&quot;$&quot;* \(#,##0.00\);_(&quot;$&quot;* &quot;-&quot;??_);_(@_)">
                  <c:v>20.922733333333333</c:v>
                </c:pt>
                <c:pt idx="472" formatCode="_(&quot;$&quot;* #,##0.00_);_(&quot;$&quot;* \(#,##0.00\);_(&quot;$&quot;* &quot;-&quot;??_);_(@_)">
                  <c:v>20.608599999999999</c:v>
                </c:pt>
                <c:pt idx="473" formatCode="_(&quot;$&quot;* #,##0.00_);_(&quot;$&quot;* \(#,##0.00\);_(&quot;$&quot;* &quot;-&quot;??_);_(@_)">
                  <c:v>20.622933333333332</c:v>
                </c:pt>
                <c:pt idx="474" formatCode="_(&quot;$&quot;* #,##0.00_);_(&quot;$&quot;* \(#,##0.00\);_(&quot;$&quot;* &quot;-&quot;??_);_(@_)">
                  <c:v>20.361733333333333</c:v>
                </c:pt>
                <c:pt idx="475" formatCode="_(&quot;$&quot;* #,##0.00_);_(&quot;$&quot;* \(#,##0.00\);_(&quot;$&quot;* &quot;-&quot;??_);_(@_)">
                  <c:v>20.273566666666667</c:v>
                </c:pt>
                <c:pt idx="476" formatCode="_(&quot;$&quot;* #,##0.00_);_(&quot;$&quot;* \(#,##0.00\);_(&quot;$&quot;* &quot;-&quot;??_);_(@_)">
                  <c:v>20.259566666666668</c:v>
                </c:pt>
                <c:pt idx="477" formatCode="_(&quot;$&quot;* #,##0.00_);_(&quot;$&quot;* \(#,##0.00\);_(&quot;$&quot;* &quot;-&quot;??_);_(@_)">
                  <c:v>20.706466666666667</c:v>
                </c:pt>
                <c:pt idx="478" formatCode="_(&quot;$&quot;* #,##0.00_);_(&quot;$&quot;* \(#,##0.00\);_(&quot;$&quot;* &quot;-&quot;??_);_(@_)">
                  <c:v>20.832899999999999</c:v>
                </c:pt>
                <c:pt idx="479" formatCode="_(&quot;$&quot;* #,##0.00_);_(&quot;$&quot;* \(#,##0.00\);_(&quot;$&quot;* &quot;-&quot;??_);_(@_)">
                  <c:v>20.831233333333333</c:v>
                </c:pt>
                <c:pt idx="480" formatCode="_(&quot;$&quot;* #,##0.00_);_(&quot;$&quot;* \(#,##0.00\);_(&quot;$&quot;* &quot;-&quot;??_);_(@_)">
                  <c:v>20.6968</c:v>
                </c:pt>
                <c:pt idx="481" formatCode="_(&quot;$&quot;* #,##0.00_);_(&quot;$&quot;* \(#,##0.00\);_(&quot;$&quot;* &quot;-&quot;??_);_(@_)">
                  <c:v>20.732733333333332</c:v>
                </c:pt>
                <c:pt idx="482" formatCode="_(&quot;$&quot;* #,##0.00_);_(&quot;$&quot;* \(#,##0.00\);_(&quot;$&quot;* &quot;-&quot;??_);_(@_)">
                  <c:v>21.082466666666665</c:v>
                </c:pt>
                <c:pt idx="483" formatCode="_(&quot;$&quot;* #,##0.00_);_(&quot;$&quot;* \(#,##0.00\);_(&quot;$&quot;* &quot;-&quot;??_);_(@_)">
                  <c:v>21.478766666666669</c:v>
                </c:pt>
                <c:pt idx="484" formatCode="_(&quot;$&quot;* #,##0.00_);_(&quot;$&quot;* \(#,##0.00\);_(&quot;$&quot;* &quot;-&quot;??_);_(@_)">
                  <c:v>21.9057</c:v>
                </c:pt>
                <c:pt idx="485" formatCode="_(&quot;$&quot;* #,##0.00_);_(&quot;$&quot;* \(#,##0.00\);_(&quot;$&quot;* &quot;-&quot;??_);_(@_)">
                  <c:v>22.086733333333331</c:v>
                </c:pt>
                <c:pt idx="486" formatCode="_(&quot;$&quot;* #,##0.00_);_(&quot;$&quot;* \(#,##0.00\);_(&quot;$&quot;* &quot;-&quot;??_);_(@_)">
                  <c:v>22.166933333333333</c:v>
                </c:pt>
                <c:pt idx="487" formatCode="_(&quot;$&quot;* #,##0.00_);_(&quot;$&quot;* \(#,##0.00\);_(&quot;$&quot;* &quot;-&quot;??_);_(@_)">
                  <c:v>22.323333333333334</c:v>
                </c:pt>
                <c:pt idx="488" formatCode="_(&quot;$&quot;* #,##0.00_);_(&quot;$&quot;* \(#,##0.00\);_(&quot;$&quot;* &quot;-&quot;??_);_(@_)">
                  <c:v>22.468433333333333</c:v>
                </c:pt>
                <c:pt idx="489" formatCode="_(&quot;$&quot;* #,##0.00_);_(&quot;$&quot;* \(#,##0.00\);_(&quot;$&quot;* &quot;-&quot;??_);_(@_)">
                  <c:v>22.822166666666664</c:v>
                </c:pt>
                <c:pt idx="490" formatCode="_(&quot;$&quot;* #,##0.00_);_(&quot;$&quot;* \(#,##0.00\);_(&quot;$&quot;* &quot;-&quot;??_);_(@_)">
                  <c:v>23.495999999999999</c:v>
                </c:pt>
                <c:pt idx="491" formatCode="_(&quot;$&quot;* #,##0.00_);_(&quot;$&quot;* \(#,##0.00\);_(&quot;$&quot;* &quot;-&quot;??_);_(@_)">
                  <c:v>24.069999999999997</c:v>
                </c:pt>
                <c:pt idx="492" formatCode="_(&quot;$&quot;* #,##0.00_);_(&quot;$&quot;* \(#,##0.00\);_(&quot;$&quot;* &quot;-&quot;??_);_(@_)">
                  <c:v>24.660666666666668</c:v>
                </c:pt>
                <c:pt idx="493" formatCode="_(&quot;$&quot;* #,##0.00_);_(&quot;$&quot;* \(#,##0.00\);_(&quot;$&quot;* &quot;-&quot;??_);_(@_)">
                  <c:v>24.943533333333335</c:v>
                </c:pt>
                <c:pt idx="494" formatCode="_(&quot;$&quot;* #,##0.00_);_(&quot;$&quot;* \(#,##0.00\);_(&quot;$&quot;* &quot;-&quot;??_);_(@_)">
                  <c:v>25.401399999999995</c:v>
                </c:pt>
                <c:pt idx="495" formatCode="_(&quot;$&quot;* #,##0.00_);_(&quot;$&quot;* \(#,##0.00\);_(&quot;$&quot;* &quot;-&quot;??_);_(@_)">
                  <c:v>25.887233333333331</c:v>
                </c:pt>
                <c:pt idx="496" formatCode="_(&quot;$&quot;* #,##0.00_);_(&quot;$&quot;* \(#,##0.00\);_(&quot;$&quot;* &quot;-&quot;??_);_(@_)">
                  <c:v>26.2303</c:v>
                </c:pt>
                <c:pt idx="497" formatCode="_(&quot;$&quot;* #,##0.00_);_(&quot;$&quot;* \(#,##0.00\);_(&quot;$&quot;* &quot;-&quot;??_);_(@_)">
                  <c:v>27.552699999999998</c:v>
                </c:pt>
                <c:pt idx="498" formatCode="_(&quot;$&quot;* #,##0.00_);_(&quot;$&quot;* \(#,##0.00\);_(&quot;$&quot;* &quot;-&quot;??_);_(@_)">
                  <c:v>28.667766666666665</c:v>
                </c:pt>
                <c:pt idx="499" formatCode="_(&quot;$&quot;* #,##0.00_);_(&quot;$&quot;* \(#,##0.00\);_(&quot;$&quot;* &quot;-&quot;??_);_(@_)">
                  <c:v>30.067366666666668</c:v>
                </c:pt>
                <c:pt idx="500" formatCode="_(&quot;$&quot;* #,##0.00_);_(&quot;$&quot;* \(#,##0.00\);_(&quot;$&quot;* &quot;-&quot;??_);_(@_)">
                  <c:v>30.352233333333334</c:v>
                </c:pt>
                <c:pt idx="501" formatCode="_(&quot;$&quot;* #,##0.00_);_(&quot;$&quot;* \(#,##0.00\);_(&quot;$&quot;* &quot;-&quot;??_);_(@_)">
                  <c:v>30.254733333333334</c:v>
                </c:pt>
                <c:pt idx="502" formatCode="_(&quot;$&quot;* #,##0.00_);_(&quot;$&quot;* \(#,##0.00\);_(&quot;$&quot;* &quot;-&quot;??_);_(@_)">
                  <c:v>30.11696666666667</c:v>
                </c:pt>
                <c:pt idx="503" formatCode="_(&quot;$&quot;* #,##0.00_);_(&quot;$&quot;* \(#,##0.00\);_(&quot;$&quot;* &quot;-&quot;??_);_(@_)">
                  <c:v>30.028099999999998</c:v>
                </c:pt>
                <c:pt idx="504" formatCode="_(&quot;$&quot;* #,##0.00_);_(&quot;$&quot;* \(#,##0.00\);_(&quot;$&quot;* &quot;-&quot;??_);_(@_)">
                  <c:v>30.216433333333338</c:v>
                </c:pt>
                <c:pt idx="505" formatCode="_(&quot;$&quot;* #,##0.00_);_(&quot;$&quot;* \(#,##0.00\);_(&quot;$&quot;* &quot;-&quot;??_);_(@_)">
                  <c:v>30.154200000000003</c:v>
                </c:pt>
                <c:pt idx="506" formatCode="_(&quot;$&quot;* #,##0.00_);_(&quot;$&quot;* \(#,##0.00\);_(&quot;$&quot;* &quot;-&quot;??_);_(@_)">
                  <c:v>29.778533333333332</c:v>
                </c:pt>
                <c:pt idx="507" formatCode="_(&quot;$&quot;* #,##0.00_);_(&quot;$&quot;* \(#,##0.00\);_(&quot;$&quot;* &quot;-&quot;??_);_(@_)">
                  <c:v>30.3276</c:v>
                </c:pt>
                <c:pt idx="508" formatCode="_(&quot;$&quot;* #,##0.00_);_(&quot;$&quot;* \(#,##0.00\);_(&quot;$&quot;* &quot;-&quot;??_);_(@_)">
                  <c:v>31.253366666666665</c:v>
                </c:pt>
                <c:pt idx="509" formatCode="_(&quot;$&quot;* #,##0.00_);_(&quot;$&quot;* \(#,##0.00\);_(&quot;$&quot;* &quot;-&quot;??_);_(@_)">
                  <c:v>32.150133333333336</c:v>
                </c:pt>
                <c:pt idx="510" formatCode="_(&quot;$&quot;* #,##0.00_);_(&quot;$&quot;* \(#,##0.00\);_(&quot;$&quot;* &quot;-&quot;??_);_(@_)">
                  <c:v>32.173766666666666</c:v>
                </c:pt>
                <c:pt idx="511" formatCode="_(&quot;$&quot;* #,##0.00_);_(&quot;$&quot;* \(#,##0.00\);_(&quot;$&quot;* &quot;-&quot;??_);_(@_)">
                  <c:v>32.070266666666669</c:v>
                </c:pt>
                <c:pt idx="512" formatCode="_(&quot;$&quot;* #,##0.00_);_(&quot;$&quot;* \(#,##0.00\);_(&quot;$&quot;* &quot;-&quot;??_);_(@_)">
                  <c:v>31.919533333333334</c:v>
                </c:pt>
                <c:pt idx="513" formatCode="_(&quot;$&quot;* #,##0.00_);_(&quot;$&quot;* \(#,##0.00\);_(&quot;$&quot;* &quot;-&quot;??_);_(@_)">
                  <c:v>32.461933333333342</c:v>
                </c:pt>
                <c:pt idx="514" formatCode="_(&quot;$&quot;* #,##0.00_);_(&quot;$&quot;* \(#,##0.00\);_(&quot;$&quot;* &quot;-&quot;??_);_(@_)">
                  <c:v>32.462600000000002</c:v>
                </c:pt>
                <c:pt idx="515" formatCode="_(&quot;$&quot;* #,##0.00_);_(&quot;$&quot;* \(#,##0.00\);_(&quot;$&quot;* &quot;-&quot;??_);_(@_)">
                  <c:v>32.441266666666671</c:v>
                </c:pt>
                <c:pt idx="516" formatCode="_(&quot;$&quot;* #,##0.00_);_(&quot;$&quot;* \(#,##0.00\);_(&quot;$&quot;* &quot;-&quot;??_);_(@_)">
                  <c:v>32.026633333333329</c:v>
                </c:pt>
                <c:pt idx="517" formatCode="_(&quot;$&quot;* #,##0.00_);_(&quot;$&quot;* \(#,##0.00\);_(&quot;$&quot;* &quot;-&quot;??_);_(@_)">
                  <c:v>31.368000000000006</c:v>
                </c:pt>
                <c:pt idx="518" formatCode="_(&quot;$&quot;* #,##0.00_);_(&quot;$&quot;* \(#,##0.00\);_(&quot;$&quot;* &quot;-&quot;??_);_(@_)">
                  <c:v>30.902733333333334</c:v>
                </c:pt>
                <c:pt idx="519" formatCode="_(&quot;$&quot;* #,##0.00_);_(&quot;$&quot;* \(#,##0.00\);_(&quot;$&quot;* &quot;-&quot;??_);_(@_)">
                  <c:v>31.0029</c:v>
                </c:pt>
                <c:pt idx="520" formatCode="_(&quot;$&quot;* #,##0.00_);_(&quot;$&quot;* \(#,##0.00\);_(&quot;$&quot;* &quot;-&quot;??_);_(@_)">
                  <c:v>31.38</c:v>
                </c:pt>
                <c:pt idx="521" formatCode="_(&quot;$&quot;* #,##0.00_);_(&quot;$&quot;* \(#,##0.00\);_(&quot;$&quot;* &quot;-&quot;??_);_(@_)">
                  <c:v>31.530766666666668</c:v>
                </c:pt>
                <c:pt idx="522" formatCode="_(&quot;$&quot;* #,##0.00_);_(&quot;$&quot;* \(#,##0.00\);_(&quot;$&quot;* &quot;-&quot;??_);_(@_)">
                  <c:v>30.788933333333333</c:v>
                </c:pt>
                <c:pt idx="523" formatCode="_(&quot;$&quot;* #,##0.00_);_(&quot;$&quot;* \(#,##0.00\);_(&quot;$&quot;* &quot;-&quot;??_);_(@_)">
                  <c:v>29.569199999999999</c:v>
                </c:pt>
                <c:pt idx="524" formatCode="_(&quot;$&quot;* #,##0.00_);_(&quot;$&quot;* \(#,##0.00\);_(&quot;$&quot;* &quot;-&quot;??_);_(@_)">
                  <c:v>28.852666666666664</c:v>
                </c:pt>
                <c:pt idx="525" formatCode="_(&quot;$&quot;* #,##0.00_);_(&quot;$&quot;* \(#,##0.00\);_(&quot;$&quot;* &quot;-&quot;??_);_(@_)">
                  <c:v>28.939533333333333</c:v>
                </c:pt>
                <c:pt idx="526" formatCode="_(&quot;$&quot;* #,##0.00_);_(&quot;$&quot;* \(#,##0.00\);_(&quot;$&quot;* &quot;-&quot;??_);_(@_)">
                  <c:v>29.014733333333329</c:v>
                </c:pt>
                <c:pt idx="527" formatCode="_(&quot;$&quot;* #,##0.00_);_(&quot;$&quot;* \(#,##0.00\);_(&quot;$&quot;* &quot;-&quot;??_);_(@_)">
                  <c:v>28.836366666666663</c:v>
                </c:pt>
                <c:pt idx="528" formatCode="_(&quot;$&quot;* #,##0.00_);_(&quot;$&quot;* \(#,##0.00\);_(&quot;$&quot;* &quot;-&quot;??_);_(@_)">
                  <c:v>27.924499999999998</c:v>
                </c:pt>
                <c:pt idx="529" formatCode="_(&quot;$&quot;* #,##0.00_);_(&quot;$&quot;* \(#,##0.00\);_(&quot;$&quot;* &quot;-&quot;??_);_(@_)">
                  <c:v>28.153466666666663</c:v>
                </c:pt>
                <c:pt idx="530" formatCode="_(&quot;$&quot;* #,##0.00_);_(&quot;$&quot;* \(#,##0.00\);_(&quot;$&quot;* &quot;-&quot;??_);_(@_)">
                  <c:v>28.685600000000004</c:v>
                </c:pt>
                <c:pt idx="531" formatCode="_(&quot;$&quot;* #,##0.00_);_(&quot;$&quot;* \(#,##0.00\);_(&quot;$&quot;* &quot;-&quot;??_);_(@_)">
                  <c:v>29.3249</c:v>
                </c:pt>
                <c:pt idx="532" formatCode="_(&quot;$&quot;* #,##0.00_);_(&quot;$&quot;* \(#,##0.00\);_(&quot;$&quot;* &quot;-&quot;??_);_(@_)">
                  <c:v>29.947266666666668</c:v>
                </c:pt>
                <c:pt idx="533" formatCode="_(&quot;$&quot;* #,##0.00_);_(&quot;$&quot;* \(#,##0.00\);_(&quot;$&quot;* &quot;-&quot;??_);_(@_)">
                  <c:v>30.254100000000005</c:v>
                </c:pt>
                <c:pt idx="534" formatCode="_(&quot;$&quot;* #,##0.00_);_(&quot;$&quot;* \(#,##0.00\);_(&quot;$&quot;* &quot;-&quot;??_);_(@_)">
                  <c:v>30.374266666666667</c:v>
                </c:pt>
                <c:pt idx="535" formatCode="_(&quot;$&quot;* #,##0.00_);_(&quot;$&quot;* \(#,##0.00\);_(&quot;$&quot;* &quot;-&quot;??_);_(@_)">
                  <c:v>29.921966666666666</c:v>
                </c:pt>
                <c:pt idx="536" formatCode="_(&quot;$&quot;* #,##0.00_);_(&quot;$&quot;* \(#,##0.00\);_(&quot;$&quot;* &quot;-&quot;??_);_(@_)">
                  <c:v>29.618799999999997</c:v>
                </c:pt>
                <c:pt idx="537" formatCode="_(&quot;$&quot;* #,##0.00_);_(&quot;$&quot;* \(#,##0.00\);_(&quot;$&quot;* &quot;-&quot;??_);_(@_)">
                  <c:v>29.658733333333334</c:v>
                </c:pt>
                <c:pt idx="538" formatCode="_(&quot;$&quot;* #,##0.00_);_(&quot;$&quot;* \(#,##0.00\);_(&quot;$&quot;* &quot;-&quot;??_);_(@_)">
                  <c:v>29.560233333333333</c:v>
                </c:pt>
                <c:pt idx="539" formatCode="_(&quot;$&quot;* #,##0.00_);_(&quot;$&quot;* \(#,##0.00\);_(&quot;$&quot;* &quot;-&quot;??_);_(@_)">
                  <c:v>28.958866666666665</c:v>
                </c:pt>
                <c:pt idx="540" formatCode="_(&quot;$&quot;* #,##0.00_);_(&quot;$&quot;* \(#,##0.00\);_(&quot;$&quot;* &quot;-&quot;??_);_(@_)">
                  <c:v>28.312233333333335</c:v>
                </c:pt>
                <c:pt idx="541" formatCode="_(&quot;$&quot;* #,##0.00_);_(&quot;$&quot;* \(#,##0.00\);_(&quot;$&quot;* &quot;-&quot;??_);_(@_)">
                  <c:v>27.632299999999997</c:v>
                </c:pt>
                <c:pt idx="542" formatCode="_(&quot;$&quot;* #,##0.00_);_(&quot;$&quot;* \(#,##0.00\);_(&quot;$&quot;* &quot;-&quot;??_);_(@_)">
                  <c:v>27.564399999999996</c:v>
                </c:pt>
                <c:pt idx="543" formatCode="_(&quot;$&quot;* #,##0.00_);_(&quot;$&quot;* \(#,##0.00\);_(&quot;$&quot;* &quot;-&quot;??_);_(@_)">
                  <c:v>27.444233333333333</c:v>
                </c:pt>
                <c:pt idx="544" formatCode="_(&quot;$&quot;* #,##0.00_);_(&quot;$&quot;* \(#,##0.00\);_(&quot;$&quot;* &quot;-&quot;??_);_(@_)">
                  <c:v>27.694500000000001</c:v>
                </c:pt>
                <c:pt idx="545" formatCode="_(&quot;$&quot;* #,##0.00_);_(&quot;$&quot;* \(#,##0.00\);_(&quot;$&quot;* &quot;-&quot;??_);_(@_)">
                  <c:v>27.419933333333333</c:v>
                </c:pt>
                <c:pt idx="546" formatCode="_(&quot;$&quot;* #,##0.00_);_(&quot;$&quot;* \(#,##0.00\);_(&quot;$&quot;* &quot;-&quot;??_);_(@_)">
                  <c:v>27.128733333333333</c:v>
                </c:pt>
                <c:pt idx="547" formatCode="_(&quot;$&quot;* #,##0.00_);_(&quot;$&quot;* \(#,##0.00\);_(&quot;$&quot;* &quot;-&quot;??_);_(@_)">
                  <c:v>26.4312</c:v>
                </c:pt>
                <c:pt idx="548" formatCode="_(&quot;$&quot;* #,##0.00_);_(&quot;$&quot;* \(#,##0.00\);_(&quot;$&quot;* &quot;-&quot;??_);_(@_)">
                  <c:v>25.929333333333332</c:v>
                </c:pt>
                <c:pt idx="549" formatCode="_(&quot;$&quot;* #,##0.00_);_(&quot;$&quot;* \(#,##0.00\);_(&quot;$&quot;* &quot;-&quot;??_);_(@_)">
                  <c:v>25.000166666666669</c:v>
                </c:pt>
                <c:pt idx="550" formatCode="_(&quot;$&quot;* #,##0.00_);_(&quot;$&quot;* \(#,##0.00\);_(&quot;$&quot;* &quot;-&quot;??_);_(@_)">
                  <c:v>24.1585</c:v>
                </c:pt>
                <c:pt idx="551" formatCode="_(&quot;$&quot;* #,##0.00_);_(&quot;$&quot;* \(#,##0.00\);_(&quot;$&quot;* &quot;-&quot;??_);_(@_)">
                  <c:v>23.594399999999997</c:v>
                </c:pt>
                <c:pt idx="552" formatCode="_(&quot;$&quot;* #,##0.00_);_(&quot;$&quot;* \(#,##0.00\);_(&quot;$&quot;* &quot;-&quot;??_);_(@_)">
                  <c:v>22.986699999999999</c:v>
                </c:pt>
                <c:pt idx="553" formatCode="_(&quot;$&quot;* #,##0.00_);_(&quot;$&quot;* \(#,##0.00\);_(&quot;$&quot;* &quot;-&quot;??_);_(@_)">
                  <c:v>22.786366666666666</c:v>
                </c:pt>
                <c:pt idx="554" formatCode="_(&quot;$&quot;* #,##0.00_);_(&quot;$&quot;* \(#,##0.00\);_(&quot;$&quot;* &quot;-&quot;??_);_(@_)">
                  <c:v>22.311133333333331</c:v>
                </c:pt>
                <c:pt idx="555" formatCode="_(&quot;$&quot;* #,##0.00_);_(&quot;$&quot;* \(#,##0.00\);_(&quot;$&quot;* &quot;-&quot;??_);_(@_)">
                  <c:v>22.482833333333332</c:v>
                </c:pt>
                <c:pt idx="556" formatCode="_(&quot;$&quot;* #,##0.00_);_(&quot;$&quot;* \(#,##0.00\);_(&quot;$&quot;* &quot;-&quot;??_);_(@_)">
                  <c:v>23.053233333333335</c:v>
                </c:pt>
                <c:pt idx="557" formatCode="_(&quot;$&quot;* #,##0.00_);_(&quot;$&quot;* \(#,##0.00\);_(&quot;$&quot;* &quot;-&quot;??_);_(@_)">
                  <c:v>23.9498</c:v>
                </c:pt>
                <c:pt idx="558" formatCode="_(&quot;$&quot;* #,##0.00_);_(&quot;$&quot;* \(#,##0.00\);_(&quot;$&quot;* &quot;-&quot;??_);_(@_)">
                  <c:v>24.749200000000002</c:v>
                </c:pt>
                <c:pt idx="559" formatCode="_(&quot;$&quot;* #,##0.00_);_(&quot;$&quot;* \(#,##0.00\);_(&quot;$&quot;* &quot;-&quot;??_);_(@_)">
                  <c:v>24.570166666666665</c:v>
                </c:pt>
                <c:pt idx="560" formatCode="_(&quot;$&quot;* #,##0.00_);_(&quot;$&quot;* \(#,##0.00\);_(&quot;$&quot;* &quot;-&quot;??_);_(@_)">
                  <c:v>24.463999999999999</c:v>
                </c:pt>
                <c:pt idx="561" formatCode="_(&quot;$&quot;* #,##0.00_);_(&quot;$&quot;* \(#,##0.00\);_(&quot;$&quot;* &quot;-&quot;??_);_(@_)">
                  <c:v>24.292933333333337</c:v>
                </c:pt>
                <c:pt idx="562" formatCode="_(&quot;$&quot;* #,##0.00_);_(&quot;$&quot;* \(#,##0.00\);_(&quot;$&quot;* &quot;-&quot;??_);_(@_)">
                  <c:v>24.678966666666668</c:v>
                </c:pt>
                <c:pt idx="563" formatCode="_(&quot;$&quot;* #,##0.00_);_(&quot;$&quot;* \(#,##0.00\);_(&quot;$&quot;* &quot;-&quot;??_);_(@_)">
                  <c:v>25.473033333333337</c:v>
                </c:pt>
                <c:pt idx="564" formatCode="_(&quot;$&quot;* #,##0.00_);_(&quot;$&quot;* \(#,##0.00\);_(&quot;$&quot;* &quot;-&quot;??_);_(@_)">
                  <c:v>25.837800000000001</c:v>
                </c:pt>
                <c:pt idx="565" formatCode="_(&quot;$&quot;* #,##0.00_);_(&quot;$&quot;* \(#,##0.00\);_(&quot;$&quot;* &quot;-&quot;??_);_(@_)">
                  <c:v>25.452100000000002</c:v>
                </c:pt>
                <c:pt idx="566" formatCode="_(&quot;$&quot;* #,##0.00_);_(&quot;$&quot;* \(#,##0.00\);_(&quot;$&quot;* &quot;-&quot;??_);_(@_)">
                  <c:v>24.640733333333333</c:v>
                </c:pt>
                <c:pt idx="567" formatCode="_(&quot;$&quot;* #,##0.00_);_(&quot;$&quot;* \(#,##0.00\);_(&quot;$&quot;* &quot;-&quot;??_);_(@_)">
                  <c:v>24.864033333333335</c:v>
                </c:pt>
                <c:pt idx="568" formatCode="_(&quot;$&quot;* #,##0.00_);_(&quot;$&quot;* \(#,##0.00\);_(&quot;$&quot;* &quot;-&quot;??_);_(@_)">
                  <c:v>25.716666666666669</c:v>
                </c:pt>
                <c:pt idx="569" formatCode="_(&quot;$&quot;* #,##0.00_);_(&quot;$&quot;* \(#,##0.00\);_(&quot;$&quot;* &quot;-&quot;??_);_(@_)">
                  <c:v>25.796533333333333</c:v>
                </c:pt>
                <c:pt idx="570" formatCode="_(&quot;$&quot;* #,##0.00_);_(&quot;$&quot;* \(#,##0.00\);_(&quot;$&quot;* &quot;-&quot;??_);_(@_)">
                  <c:v>24.847066666666667</c:v>
                </c:pt>
                <c:pt idx="571" formatCode="_(&quot;$&quot;* #,##0.00_);_(&quot;$&quot;* \(#,##0.00\);_(&quot;$&quot;* &quot;-&quot;??_);_(@_)">
                  <c:v>23.808400000000002</c:v>
                </c:pt>
                <c:pt idx="572" formatCode="_(&quot;$&quot;* #,##0.00_);_(&quot;$&quot;* \(#,##0.00\);_(&quot;$&quot;* &quot;-&quot;??_);_(@_)">
                  <c:v>23.102866666666667</c:v>
                </c:pt>
                <c:pt idx="573" formatCode="_(&quot;$&quot;* #,##0.00_);_(&quot;$&quot;* \(#,##0.00\);_(&quot;$&quot;* &quot;-&quot;??_);_(@_)">
                  <c:v>23.138133333333332</c:v>
                </c:pt>
                <c:pt idx="574" formatCode="_(&quot;$&quot;* #,##0.00_);_(&quot;$&quot;* \(#,##0.00\);_(&quot;$&quot;* &quot;-&quot;??_);_(@_)">
                  <c:v>23.3934</c:v>
                </c:pt>
                <c:pt idx="575" formatCode="_(&quot;$&quot;* #,##0.00_);_(&quot;$&quot;* \(#,##0.00\);_(&quot;$&quot;* &quot;-&quot;??_);_(@_)">
                  <c:v>24.058333333333334</c:v>
                </c:pt>
                <c:pt idx="576" formatCode="_(&quot;$&quot;* #,##0.00_);_(&quot;$&quot;* \(#,##0.00\);_(&quot;$&quot;* &quot;-&quot;??_);_(@_)">
                  <c:v>23.968133333333331</c:v>
                </c:pt>
                <c:pt idx="577" formatCode="_(&quot;$&quot;* #,##0.00_);_(&quot;$&quot;* \(#,##0.00\);_(&quot;$&quot;* &quot;-&quot;??_);_(@_)">
                  <c:v>23.990466666666663</c:v>
                </c:pt>
                <c:pt idx="578" formatCode="_(&quot;$&quot;* #,##0.00_);_(&quot;$&quot;* \(#,##0.00\);_(&quot;$&quot;* &quot;-&quot;??_);_(@_)">
                  <c:v>23.7685</c:v>
                </c:pt>
                <c:pt idx="579" formatCode="_(&quot;$&quot;* #,##0.00_);_(&quot;$&quot;* \(#,##0.00\);_(&quot;$&quot;* &quot;-&quot;??_);_(@_)">
                  <c:v>23.589766666666666</c:v>
                </c:pt>
                <c:pt idx="580" formatCode="_(&quot;$&quot;* #,##0.00_);_(&quot;$&quot;* \(#,##0.00\);_(&quot;$&quot;* &quot;-&quot;??_);_(@_)">
                  <c:v>22.635099999999998</c:v>
                </c:pt>
                <c:pt idx="581" formatCode="_(&quot;$&quot;* #,##0.00_);_(&quot;$&quot;* \(#,##0.00\);_(&quot;$&quot;* &quot;-&quot;??_);_(@_)">
                  <c:v>21.902799999999999</c:v>
                </c:pt>
                <c:pt idx="582" formatCode="_(&quot;$&quot;* #,##0.00_);_(&quot;$&quot;* \(#,##0.00\);_(&quot;$&quot;* &quot;-&quot;??_);_(@_)">
                  <c:v>21.928766666666665</c:v>
                </c:pt>
                <c:pt idx="583" formatCode="_(&quot;$&quot;* #,##0.00_);_(&quot;$&quot;* \(#,##0.00\);_(&quot;$&quot;* &quot;-&quot;??_);_(@_)">
                  <c:v>22.363500000000002</c:v>
                </c:pt>
                <c:pt idx="584" formatCode="_(&quot;$&quot;* #,##0.00_);_(&quot;$&quot;* \(#,##0.00\);_(&quot;$&quot;* &quot;-&quot;??_);_(@_)">
                  <c:v>22.558566666666668</c:v>
                </c:pt>
                <c:pt idx="585" formatCode="_(&quot;$&quot;* #,##0.00_);_(&quot;$&quot;* \(#,##0.00\);_(&quot;$&quot;* &quot;-&quot;??_);_(@_)">
                  <c:v>21.998033333333336</c:v>
                </c:pt>
                <c:pt idx="586" formatCode="_(&quot;$&quot;* #,##0.00_);_(&quot;$&quot;* \(#,##0.00\);_(&quot;$&quot;* &quot;-&quot;??_);_(@_)">
                  <c:v>22.102866666666671</c:v>
                </c:pt>
                <c:pt idx="587" formatCode="_(&quot;$&quot;* #,##0.00_);_(&quot;$&quot;* \(#,##0.00\);_(&quot;$&quot;* &quot;-&quot;??_);_(@_)">
                  <c:v>22.900400000000001</c:v>
                </c:pt>
                <c:pt idx="588" formatCode="_(&quot;$&quot;* #,##0.00_);_(&quot;$&quot;* \(#,##0.00\);_(&quot;$&quot;* &quot;-&quot;??_);_(@_)">
                  <c:v>24.0441</c:v>
                </c:pt>
                <c:pt idx="589" formatCode="_(&quot;$&quot;* #,##0.00_);_(&quot;$&quot;* \(#,##0.00\);_(&quot;$&quot;* &quot;-&quot;??_);_(@_)">
                  <c:v>25.202466666666666</c:v>
                </c:pt>
                <c:pt idx="590" formatCode="_(&quot;$&quot;* #,##0.00_);_(&quot;$&quot;* \(#,##0.00\);_(&quot;$&quot;* &quot;-&quot;??_);_(@_)">
                  <c:v>25.947400000000002</c:v>
                </c:pt>
                <c:pt idx="591" formatCode="_(&quot;$&quot;* #,##0.00_);_(&quot;$&quot;* \(#,##0.00\);_(&quot;$&quot;* &quot;-&quot;??_);_(@_)">
                  <c:v>26.532566666666668</c:v>
                </c:pt>
                <c:pt idx="592" formatCode="_(&quot;$&quot;* #,##0.00_);_(&quot;$&quot;* \(#,##0.00\);_(&quot;$&quot;* &quot;-&quot;??_);_(@_)">
                  <c:v>26.259966666666667</c:v>
                </c:pt>
                <c:pt idx="593" formatCode="_(&quot;$&quot;* #,##0.00_);_(&quot;$&quot;* \(#,##0.00\);_(&quot;$&quot;* &quot;-&quot;??_);_(@_)">
                  <c:v>26.731300000000001</c:v>
                </c:pt>
                <c:pt idx="594" formatCode="_(&quot;$&quot;* #,##0.00_);_(&quot;$&quot;* \(#,##0.00\);_(&quot;$&quot;* &quot;-&quot;??_);_(@_)">
                  <c:v>27.120066666666663</c:v>
                </c:pt>
                <c:pt idx="595" formatCode="_(&quot;$&quot;* #,##0.00_);_(&quot;$&quot;* \(#,##0.00\);_(&quot;$&quot;* &quot;-&quot;??_);_(@_)">
                  <c:v>27.980499999999996</c:v>
                </c:pt>
                <c:pt idx="596" formatCode="_(&quot;$&quot;* #,##0.00_);_(&quot;$&quot;* \(#,##0.00\);_(&quot;$&quot;* &quot;-&quot;??_);_(@_)">
                  <c:v>28.148933333333332</c:v>
                </c:pt>
                <c:pt idx="597" formatCode="_(&quot;$&quot;* #,##0.00_);_(&quot;$&quot;* \(#,##0.00\);_(&quot;$&quot;* &quot;-&quot;??_);_(@_)">
                  <c:v>28.148266666666668</c:v>
                </c:pt>
                <c:pt idx="598" formatCode="_(&quot;$&quot;* #,##0.00_);_(&quot;$&quot;* \(#,##0.00\);_(&quot;$&quot;* &quot;-&quot;??_);_(@_)">
                  <c:v>27.837700000000002</c:v>
                </c:pt>
                <c:pt idx="599" formatCode="_(&quot;$&quot;* #,##0.00_);_(&quot;$&quot;* \(#,##0.00\);_(&quot;$&quot;* &quot;-&quot;??_);_(@_)">
                  <c:v>27.1906</c:v>
                </c:pt>
                <c:pt idx="600" formatCode="_(&quot;$&quot;* #,##0.00_);_(&quot;$&quot;* \(#,##0.00\);_(&quot;$&quot;* &quot;-&quot;??_);_(@_)">
                  <c:v>27.080766666666666</c:v>
                </c:pt>
                <c:pt idx="601" formatCode="_(&quot;$&quot;* #,##0.00_);_(&quot;$&quot;* \(#,##0.00\);_(&quot;$&quot;* &quot;-&quot;??_);_(@_)">
                  <c:v>26.629733333333334</c:v>
                </c:pt>
                <c:pt idx="602" formatCode="_(&quot;$&quot;* #,##0.00_);_(&quot;$&quot;* \(#,##0.00\);_(&quot;$&quot;* &quot;-&quot;??_);_(@_)">
                  <c:v>25.862500000000001</c:v>
                </c:pt>
                <c:pt idx="603" formatCode="_(&quot;$&quot;* #,##0.00_);_(&quot;$&quot;* \(#,##0.00\);_(&quot;$&quot;* &quot;-&quot;??_);_(@_)">
                  <c:v>24.813333333333333</c:v>
                </c:pt>
                <c:pt idx="604" formatCode="_(&quot;$&quot;* #,##0.00_);_(&quot;$&quot;* \(#,##0.00\);_(&quot;$&quot;* &quot;-&quot;??_);_(@_)">
                  <c:v>23.877333333333336</c:v>
                </c:pt>
                <c:pt idx="605" formatCode="_(&quot;$&quot;* #,##0.00_);_(&quot;$&quot;* \(#,##0.00\);_(&quot;$&quot;* &quot;-&quot;??_);_(@_)">
                  <c:v>23.048500000000001</c:v>
                </c:pt>
                <c:pt idx="606" formatCode="_(&quot;$&quot;* #,##0.00_);_(&quot;$&quot;* \(#,##0.00\);_(&quot;$&quot;* &quot;-&quot;??_);_(@_)">
                  <c:v>22.148433333333333</c:v>
                </c:pt>
                <c:pt idx="607" formatCode="_(&quot;$&quot;* #,##0.00_);_(&quot;$&quot;* \(#,##0.00\);_(&quot;$&quot;* &quot;-&quot;??_);_(@_)">
                  <c:v>21.84353333333333</c:v>
                </c:pt>
                <c:pt idx="608" formatCode="_(&quot;$&quot;* #,##0.00_);_(&quot;$&quot;* \(#,##0.00\);_(&quot;$&quot;* &quot;-&quot;??_);_(@_)">
                  <c:v>21.624200000000002</c:v>
                </c:pt>
                <c:pt idx="609" formatCode="_(&quot;$&quot;* #,##0.00_);_(&quot;$&quot;* \(#,##0.00\);_(&quot;$&quot;* &quot;-&quot;??_);_(@_)">
                  <c:v>21.717066666666664</c:v>
                </c:pt>
                <c:pt idx="610" formatCode="_(&quot;$&quot;* #,##0.00_);_(&quot;$&quot;* \(#,##0.00\);_(&quot;$&quot;* &quot;-&quot;??_);_(@_)">
                  <c:v>21.715399999999999</c:v>
                </c:pt>
                <c:pt idx="611" formatCode="_(&quot;$&quot;* #,##0.00_);_(&quot;$&quot;* \(#,##0.00\);_(&quot;$&quot;* &quot;-&quot;??_);_(@_)">
                  <c:v>21.789966666666668</c:v>
                </c:pt>
                <c:pt idx="612" formatCode="_(&quot;$&quot;* #,##0.00_);_(&quot;$&quot;* \(#,##0.00\);_(&quot;$&quot;* &quot;-&quot;??_);_(@_)">
                  <c:v>21.257400000000001</c:v>
                </c:pt>
                <c:pt idx="613" formatCode="_(&quot;$&quot;* #,##0.00_);_(&quot;$&quot;* \(#,##0.00\);_(&quot;$&quot;* &quot;-&quot;??_);_(@_)">
                  <c:v>20.364366666666669</c:v>
                </c:pt>
                <c:pt idx="614" formatCode="_(&quot;$&quot;* #,##0.00_);_(&quot;$&quot;* \(#,##0.00\);_(&quot;$&quot;* &quot;-&quot;??_);_(@_)">
                  <c:v>19.838433333333331</c:v>
                </c:pt>
                <c:pt idx="615" formatCode="_(&quot;$&quot;* #,##0.00_);_(&quot;$&quot;* \(#,##0.00\);_(&quot;$&quot;* &quot;-&quot;??_);_(@_)">
                  <c:v>19.374100000000002</c:v>
                </c:pt>
                <c:pt idx="616" formatCode="_(&quot;$&quot;* #,##0.00_);_(&quot;$&quot;* \(#,##0.00\);_(&quot;$&quot;* &quot;-&quot;??_);_(@_)">
                  <c:v>19.00793333333333</c:v>
                </c:pt>
                <c:pt idx="617" formatCode="_(&quot;$&quot;* #,##0.00_);_(&quot;$&quot;* \(#,##0.00\);_(&quot;$&quot;* &quot;-&quot;??_);_(@_)">
                  <c:v>18.968</c:v>
                </c:pt>
                <c:pt idx="618" formatCode="_(&quot;$&quot;* #,##0.00_);_(&quot;$&quot;* \(#,##0.00\);_(&quot;$&quot;* &quot;-&quot;??_);_(@_)">
                  <c:v>18.887766666666668</c:v>
                </c:pt>
                <c:pt idx="619" formatCode="_(&quot;$&quot;* #,##0.00_);_(&quot;$&quot;* \(#,##0.00\);_(&quot;$&quot;* &quot;-&quot;??_);_(@_)">
                  <c:v>19.259900000000002</c:v>
                </c:pt>
                <c:pt idx="620" formatCode="_(&quot;$&quot;* #,##0.00_);_(&quot;$&quot;* \(#,##0.00\);_(&quot;$&quot;* &quot;-&quot;??_);_(@_)">
                  <c:v>19.199966666666668</c:v>
                </c:pt>
                <c:pt idx="621" formatCode="_(&quot;$&quot;* #,##0.00_);_(&quot;$&quot;* \(#,##0.00\);_(&quot;$&quot;* &quot;-&quot;??_);_(@_)">
                  <c:v>19.794799999999999</c:v>
                </c:pt>
                <c:pt idx="622" formatCode="_(&quot;$&quot;* #,##0.00_);_(&quot;$&quot;* \(#,##0.00\);_(&quot;$&quot;* &quot;-&quot;??_);_(@_)">
                  <c:v>19.565466666666666</c:v>
                </c:pt>
                <c:pt idx="623" formatCode="_(&quot;$&quot;* #,##0.00_);_(&quot;$&quot;* \(#,##0.00\);_(&quot;$&quot;* &quot;-&quot;??_);_(@_)">
                  <c:v>19.256933333333333</c:v>
                </c:pt>
                <c:pt idx="624" formatCode="_(&quot;$&quot;* #,##0.00_);_(&quot;$&quot;* \(#,##0.00\);_(&quot;$&quot;* &quot;-&quot;??_);_(@_)">
                  <c:v>18.130533333333332</c:v>
                </c:pt>
                <c:pt idx="625" formatCode="_(&quot;$&quot;* #,##0.00_);_(&quot;$&quot;* \(#,##0.00\);_(&quot;$&quot;* &quot;-&quot;??_);_(@_)">
                  <c:v>17.7148</c:v>
                </c:pt>
                <c:pt idx="626" formatCode="_(&quot;$&quot;* #,##0.00_);_(&quot;$&quot;* \(#,##0.00\);_(&quot;$&quot;* &quot;-&quot;??_);_(@_)">
                  <c:v>17.034099999999999</c:v>
                </c:pt>
                <c:pt idx="627" formatCode="_(&quot;$&quot;* #,##0.00_);_(&quot;$&quot;* \(#,##0.00\);_(&quot;$&quot;* &quot;-&quot;??_);_(@_)">
                  <c:v>16.776133333333334</c:v>
                </c:pt>
                <c:pt idx="628" formatCode="_(&quot;$&quot;* #,##0.00_);_(&quot;$&quot;* \(#,##0.00\);_(&quot;$&quot;* &quot;-&quot;??_);_(@_)">
                  <c:v>16.813066666666668</c:v>
                </c:pt>
                <c:pt idx="629" formatCode="_(&quot;$&quot;* #,##0.00_);_(&quot;$&quot;* \(#,##0.00\);_(&quot;$&quot;* &quot;-&quot;??_);_(@_)">
                  <c:v>17.024100000000001</c:v>
                </c:pt>
                <c:pt idx="630" formatCode="_(&quot;$&quot;* #,##0.00_);_(&quot;$&quot;* \(#,##0.00\);_(&quot;$&quot;* &quot;-&quot;??_);_(@_)">
                  <c:v>17.6905</c:v>
                </c:pt>
                <c:pt idx="631" formatCode="_(&quot;$&quot;* #,##0.00_);_(&quot;$&quot;* \(#,##0.00\);_(&quot;$&quot;* &quot;-&quot;??_);_(@_)">
                  <c:v>17.434866666666665</c:v>
                </c:pt>
                <c:pt idx="632" formatCode="_(&quot;$&quot;* #,##0.00_);_(&quot;$&quot;* \(#,##0.00\);_(&quot;$&quot;* &quot;-&quot;??_);_(@_)">
                  <c:v>17.388266666666667</c:v>
                </c:pt>
                <c:pt idx="633" formatCode="_(&quot;$&quot;* #,##0.00_);_(&quot;$&quot;* \(#,##0.00\);_(&quot;$&quot;* &quot;-&quot;??_);_(@_)">
                  <c:v>16.894633333333331</c:v>
                </c:pt>
                <c:pt idx="634" formatCode="_(&quot;$&quot;* #,##0.00_);_(&quot;$&quot;* \(#,##0.00\);_(&quot;$&quot;* &quot;-&quot;??_);_(@_)">
                  <c:v>16.88133333333333</c:v>
                </c:pt>
                <c:pt idx="635" formatCode="_(&quot;$&quot;* #,##0.00_);_(&quot;$&quot;* \(#,##0.00\);_(&quot;$&quot;* &quot;-&quot;??_);_(@_)">
                  <c:v>16.558433333333333</c:v>
                </c:pt>
                <c:pt idx="636" formatCode="_(&quot;$&quot;* #,##0.00_);_(&quot;$&quot;* \(#,##0.00\);_(&quot;$&quot;* &quot;-&quot;??_);_(@_)">
                  <c:v>16.651966666666667</c:v>
                </c:pt>
                <c:pt idx="637" formatCode="_(&quot;$&quot;* #,##0.00_);_(&quot;$&quot;* \(#,##0.00\);_(&quot;$&quot;* &quot;-&quot;??_);_(@_)">
                  <c:v>16.96916666666667</c:v>
                </c:pt>
                <c:pt idx="638" formatCode="_(&quot;$&quot;* #,##0.00_);_(&quot;$&quot;* \(#,##0.00\);_(&quot;$&quot;* &quot;-&quot;??_);_(@_)">
                  <c:v>17.8536</c:v>
                </c:pt>
                <c:pt idx="639" formatCode="_(&quot;$&quot;* #,##0.00_);_(&quot;$&quot;* \(#,##0.00\);_(&quot;$&quot;* &quot;-&quot;??_);_(@_)">
                  <c:v>18.418466666666667</c:v>
                </c:pt>
                <c:pt idx="640" formatCode="_(&quot;$&quot;* #,##0.00_);_(&quot;$&quot;* \(#,##0.00\);_(&quot;$&quot;* &quot;-&quot;??_);_(@_)">
                  <c:v>18.5746</c:v>
                </c:pt>
                <c:pt idx="641" formatCode="_(&quot;$&quot;* #,##0.00_);_(&quot;$&quot;* \(#,##0.00\);_(&quot;$&quot;* &quot;-&quot;??_);_(@_)">
                  <c:v>18.834533333333329</c:v>
                </c:pt>
                <c:pt idx="642" formatCode="_(&quot;$&quot;* #,##0.00_);_(&quot;$&quot;* \(#,##0.00\);_(&quot;$&quot;* &quot;-&quot;??_);_(@_)">
                  <c:v>18.8505</c:v>
                </c:pt>
                <c:pt idx="643" formatCode="_(&quot;$&quot;* #,##0.00_);_(&quot;$&quot;* \(#,##0.00\);_(&quot;$&quot;* &quot;-&quot;??_);_(@_)">
                  <c:v>19.005600000000001</c:v>
                </c:pt>
                <c:pt idx="644" formatCode="_(&quot;$&quot;* #,##0.00_);_(&quot;$&quot;* \(#,##0.00\);_(&quot;$&quot;* &quot;-&quot;??_);_(@_)">
                  <c:v>18.783933333333334</c:v>
                </c:pt>
                <c:pt idx="645" formatCode="_(&quot;$&quot;* #,##0.00_);_(&quot;$&quot;* \(#,##0.00\);_(&quot;$&quot;* &quot;-&quot;??_);_(@_)">
                  <c:v>18.761266666666668</c:v>
                </c:pt>
                <c:pt idx="646" formatCode="_(&quot;$&quot;* #,##0.00_);_(&quot;$&quot;* \(#,##0.00\);_(&quot;$&quot;* &quot;-&quot;??_);_(@_)">
                  <c:v>18.516900000000003</c:v>
                </c:pt>
                <c:pt idx="647" formatCode="_(&quot;$&quot;* #,##0.00_);_(&quot;$&quot;* \(#,##0.00\);_(&quot;$&quot;* &quot;-&quot;??_);_(@_)">
                  <c:v>17.868366666666667</c:v>
                </c:pt>
                <c:pt idx="648" formatCode="_(&quot;$&quot;* #,##0.00_);_(&quot;$&quot;* \(#,##0.00\);_(&quot;$&quot;* &quot;-&quot;??_);_(@_)">
                  <c:v>16.869266666666665</c:v>
                </c:pt>
                <c:pt idx="649" formatCode="_(&quot;$&quot;* #,##0.00_);_(&quot;$&quot;* \(#,##0.00\);_(&quot;$&quot;* &quot;-&quot;??_);_(@_)">
                  <c:v>16.1328</c:v>
                </c:pt>
                <c:pt idx="650" formatCode="_(&quot;$&quot;* #,##0.00_);_(&quot;$&quot;* \(#,##0.00\);_(&quot;$&quot;* &quot;-&quot;??_);_(@_)">
                  <c:v>15.983966666666667</c:v>
                </c:pt>
                <c:pt idx="651" formatCode="_(&quot;$&quot;* #,##0.00_);_(&quot;$&quot;* \(#,##0.00\);_(&quot;$&quot;* &quot;-&quot;??_);_(@_)">
                  <c:v>15.968633333333335</c:v>
                </c:pt>
                <c:pt idx="652" formatCode="_(&quot;$&quot;* #,##0.00_);_(&quot;$&quot;* \(#,##0.00\);_(&quot;$&quot;* &quot;-&quot;??_);_(@_)">
                  <c:v>15.9833</c:v>
                </c:pt>
                <c:pt idx="653" formatCode="_(&quot;$&quot;* #,##0.00_);_(&quot;$&quot;* \(#,##0.00\);_(&quot;$&quot;* &quot;-&quot;??_);_(@_)">
                  <c:v>15.996266666666665</c:v>
                </c:pt>
                <c:pt idx="654" formatCode="_(&quot;$&quot;* #,##0.00_);_(&quot;$&quot;* \(#,##0.00\);_(&quot;$&quot;* &quot;-&quot;??_);_(@_)">
                  <c:v>16.248966666666664</c:v>
                </c:pt>
                <c:pt idx="655" formatCode="_(&quot;$&quot;* #,##0.00_);_(&quot;$&quot;* \(#,##0.00\);_(&quot;$&quot;* &quot;-&quot;??_);_(@_)">
                  <c:v>16.363833333333332</c:v>
                </c:pt>
                <c:pt idx="656" formatCode="_(&quot;$&quot;* #,##0.00_);_(&quot;$&quot;* \(#,##0.00\);_(&quot;$&quot;* &quot;-&quot;??_);_(@_)">
                  <c:v>16.5503</c:v>
                </c:pt>
                <c:pt idx="657" formatCode="_(&quot;$&quot;* #,##0.00_);_(&quot;$&quot;* \(#,##0.00\);_(&quot;$&quot;* &quot;-&quot;??_);_(@_)">
                  <c:v>16.719766666666668</c:v>
                </c:pt>
                <c:pt idx="658" formatCode="_(&quot;$&quot;* #,##0.00_);_(&quot;$&quot;* \(#,##0.00\);_(&quot;$&quot;* &quot;-&quot;??_);_(@_)">
                  <c:v>16.638866666666669</c:v>
                </c:pt>
                <c:pt idx="659" formatCode="_(&quot;$&quot;* #,##0.00_);_(&quot;$&quot;* \(#,##0.00\);_(&quot;$&quot;* &quot;-&quot;??_);_(@_)">
                  <c:v>16.111500000000003</c:v>
                </c:pt>
                <c:pt idx="660" formatCode="_(&quot;$&quot;* #,##0.00_);_(&quot;$&quot;* \(#,##0.00\);_(&quot;$&quot;* &quot;-&quot;??_);_(@_)">
                  <c:v>15.542200000000001</c:v>
                </c:pt>
                <c:pt idx="661" formatCode="_(&quot;$&quot;* #,##0.00_);_(&quot;$&quot;* \(#,##0.00\);_(&quot;$&quot;* &quot;-&quot;??_);_(@_)">
                  <c:v>15.056433333333333</c:v>
                </c:pt>
                <c:pt idx="662" formatCode="_(&quot;$&quot;* #,##0.00_);_(&quot;$&quot;* \(#,##0.00\);_(&quot;$&quot;* &quot;-&quot;??_);_(@_)">
                  <c:v>14.863999999999999</c:v>
                </c:pt>
                <c:pt idx="663" formatCode="_(&quot;$&quot;* #,##0.00_);_(&quot;$&quot;* \(#,##0.00\);_(&quot;$&quot;* &quot;-&quot;??_);_(@_)">
                  <c:v>14.854333333333335</c:v>
                </c:pt>
                <c:pt idx="664" formatCode="_(&quot;$&quot;* #,##0.00_);_(&quot;$&quot;* \(#,##0.00\);_(&quot;$&quot;* &quot;-&quot;??_);_(@_)">
                  <c:v>15.2988</c:v>
                </c:pt>
                <c:pt idx="665" formatCode="_(&quot;$&quot;* #,##0.00_);_(&quot;$&quot;* \(#,##0.00\);_(&quot;$&quot;* &quot;-&quot;??_);_(@_)">
                  <c:v>15.589766666666668</c:v>
                </c:pt>
                <c:pt idx="666" formatCode="_(&quot;$&quot;* #,##0.00_);_(&quot;$&quot;* \(#,##0.00\);_(&quot;$&quot;* &quot;-&quot;??_);_(@_)">
                  <c:v>15.597099999999999</c:v>
                </c:pt>
                <c:pt idx="667" formatCode="_(&quot;$&quot;* #,##0.00_);_(&quot;$&quot;* \(#,##0.00\);_(&quot;$&quot;* &quot;-&quot;??_);_(@_)">
                  <c:v>15.338733333333332</c:v>
                </c:pt>
                <c:pt idx="668" formatCode="_(&quot;$&quot;* #,##0.00_);_(&quot;$&quot;* \(#,##0.00\);_(&quot;$&quot;* &quot;-&quot;??_);_(@_)">
                  <c:v>15.114333333333335</c:v>
                </c:pt>
                <c:pt idx="669" formatCode="_(&quot;$&quot;* #,##0.00_);_(&quot;$&quot;* \(#,##0.00\);_(&quot;$&quot;* &quot;-&quot;??_);_(@_)">
                  <c:v>15.187566666666667</c:v>
                </c:pt>
                <c:pt idx="670" formatCode="_(&quot;$&quot;* #,##0.00_);_(&quot;$&quot;* \(#,##0.00\);_(&quot;$&quot;* &quot;-&quot;??_);_(@_)">
                  <c:v>15.413966666666667</c:v>
                </c:pt>
                <c:pt idx="671" formatCode="_(&quot;$&quot;* #,##0.00_);_(&quot;$&quot;* \(#,##0.00\);_(&quot;$&quot;* &quot;-&quot;??_);_(@_)">
                  <c:v>15.725933333333332</c:v>
                </c:pt>
                <c:pt idx="672" formatCode="_(&quot;$&quot;* #,##0.00_);_(&quot;$&quot;* \(#,##0.00\);_(&quot;$&quot;* &quot;-&quot;??_);_(@_)">
                  <c:v>16.265266666666665</c:v>
                </c:pt>
                <c:pt idx="673" formatCode="_(&quot;$&quot;* #,##0.00_);_(&quot;$&quot;* \(#,##0.00\);_(&quot;$&quot;* &quot;-&quot;??_);_(@_)">
                  <c:v>16.946099999999998</c:v>
                </c:pt>
                <c:pt idx="674" formatCode="_(&quot;$&quot;* #,##0.00_);_(&quot;$&quot;* \(#,##0.00\);_(&quot;$&quot;* &quot;-&quot;??_);_(@_)">
                  <c:v>17.594999999999999</c:v>
                </c:pt>
                <c:pt idx="675" formatCode="_(&quot;$&quot;* #,##0.00_);_(&quot;$&quot;* \(#,##0.00\);_(&quot;$&quot;* &quot;-&quot;??_);_(@_)">
                  <c:v>17.703866666666666</c:v>
                </c:pt>
                <c:pt idx="676" formatCode="_(&quot;$&quot;* #,##0.00_);_(&quot;$&quot;* \(#,##0.00\);_(&quot;$&quot;* &quot;-&quot;??_);_(@_)">
                  <c:v>17.443200000000001</c:v>
                </c:pt>
                <c:pt idx="677" formatCode="_(&quot;$&quot;* #,##0.00_);_(&quot;$&quot;* \(#,##0.00\);_(&quot;$&quot;* &quot;-&quot;??_);_(@_)">
                  <c:v>16.938133333333337</c:v>
                </c:pt>
                <c:pt idx="678" formatCode="_(&quot;$&quot;* #,##0.00_);_(&quot;$&quot;* \(#,##0.00\);_(&quot;$&quot;* &quot;-&quot;??_);_(@_)">
                  <c:v>17.094966666666668</c:v>
                </c:pt>
                <c:pt idx="679" formatCode="_(&quot;$&quot;* #,##0.00_);_(&quot;$&quot;* \(#,##0.00\);_(&quot;$&quot;* &quot;-&quot;??_);_(@_)">
                  <c:v>17.414566666666669</c:v>
                </c:pt>
                <c:pt idx="680" formatCode="_(&quot;$&quot;* #,##0.00_);_(&quot;$&quot;* \(#,##0.00\);_(&quot;$&quot;* &quot;-&quot;??_);_(@_)">
                  <c:v>17.957233333333331</c:v>
                </c:pt>
                <c:pt idx="681" formatCode="_(&quot;$&quot;* #,##0.00_);_(&quot;$&quot;* \(#,##0.00\);_(&quot;$&quot;* &quot;-&quot;??_);_(@_)">
                  <c:v>18.173966666666669</c:v>
                </c:pt>
                <c:pt idx="682" formatCode="_(&quot;$&quot;* #,##0.00_);_(&quot;$&quot;* \(#,##0.00\);_(&quot;$&quot;* &quot;-&quot;??_);_(@_)">
                  <c:v>18.354433333333333</c:v>
                </c:pt>
                <c:pt idx="683" formatCode="_(&quot;$&quot;* #,##0.00_);_(&quot;$&quot;* \(#,##0.00\);_(&quot;$&quot;* &quot;-&quot;??_);_(@_)">
                  <c:v>18.597466666666666</c:v>
                </c:pt>
                <c:pt idx="684" formatCode="_(&quot;$&quot;* #,##0.00_);_(&quot;$&quot;* \(#,##0.00\);_(&quot;$&quot;* &quot;-&quot;??_);_(@_)">
                  <c:v>18.855133333333331</c:v>
                </c:pt>
                <c:pt idx="685" formatCode="_(&quot;$&quot;* #,##0.00_);_(&quot;$&quot;* \(#,##0.00\);_(&quot;$&quot;* &quot;-&quot;??_);_(@_)">
                  <c:v>19.009266666666669</c:v>
                </c:pt>
                <c:pt idx="686" formatCode="_(&quot;$&quot;* #,##0.00_);_(&quot;$&quot;* \(#,##0.00\);_(&quot;$&quot;* &quot;-&quot;??_);_(@_)">
                  <c:v>18.64306666666667</c:v>
                </c:pt>
                <c:pt idx="687" formatCode="_(&quot;$&quot;* #,##0.00_);_(&quot;$&quot;* \(#,##0.00\);_(&quot;$&quot;* &quot;-&quot;??_);_(@_)">
                  <c:v>17.934266666666666</c:v>
                </c:pt>
                <c:pt idx="688" formatCode="_(&quot;$&quot;* #,##0.00_);_(&quot;$&quot;* \(#,##0.00\);_(&quot;$&quot;* &quot;-&quot;??_);_(@_)">
                  <c:v>17.6373</c:v>
                </c:pt>
                <c:pt idx="689" formatCode="_(&quot;$&quot;* #,##0.00_);_(&quot;$&quot;* \(#,##0.00\);_(&quot;$&quot;* &quot;-&quot;??_);_(@_)">
                  <c:v>17.686899999999998</c:v>
                </c:pt>
                <c:pt idx="690" formatCode="_(&quot;$&quot;* #,##0.00_);_(&quot;$&quot;* \(#,##0.00\);_(&quot;$&quot;* &quot;-&quot;??_);_(@_)">
                  <c:v>18.227266666666669</c:v>
                </c:pt>
                <c:pt idx="691" formatCode="_(&quot;$&quot;* #,##0.00_);_(&quot;$&quot;* \(#,##0.00\);_(&quot;$&quot;* &quot;-&quot;??_);_(@_)">
                  <c:v>18.538566666666668</c:v>
                </c:pt>
                <c:pt idx="692" formatCode="_(&quot;$&quot;* #,##0.00_);_(&quot;$&quot;* \(#,##0.00\);_(&quot;$&quot;* &quot;-&quot;??_);_(@_)">
                  <c:v>18.850533333333335</c:v>
                </c:pt>
                <c:pt idx="693" formatCode="_(&quot;$&quot;* #,##0.00_);_(&quot;$&quot;* \(#,##0.00\);_(&quot;$&quot;* &quot;-&quot;??_);_(@_)">
                  <c:v>18.725999999999999</c:v>
                </c:pt>
                <c:pt idx="694" formatCode="_(&quot;$&quot;* #,##0.00_);_(&quot;$&quot;* \(#,##0.00\);_(&quot;$&quot;* &quot;-&quot;??_);_(@_)">
                  <c:v>18.639766666666663</c:v>
                </c:pt>
                <c:pt idx="695" formatCode="_(&quot;$&quot;* #,##0.00_);_(&quot;$&quot;* \(#,##0.00\);_(&quot;$&quot;* &quot;-&quot;??_);_(@_)">
                  <c:v>18.296833333333336</c:v>
                </c:pt>
                <c:pt idx="696" formatCode="_(&quot;$&quot;* #,##0.00_);_(&quot;$&quot;* \(#,##0.00\);_(&quot;$&quot;* &quot;-&quot;??_);_(@_)">
                  <c:v>17.863699999999998</c:v>
                </c:pt>
                <c:pt idx="697" formatCode="_(&quot;$&quot;* #,##0.00_);_(&quot;$&quot;* \(#,##0.00\);_(&quot;$&quot;* &quot;-&quot;??_);_(@_)">
                  <c:v>17.333666666666669</c:v>
                </c:pt>
                <c:pt idx="698" formatCode="_(&quot;$&quot;* #,##0.00_);_(&quot;$&quot;* \(#,##0.00\);_(&quot;$&quot;* &quot;-&quot;??_);_(@_)">
                  <c:v>17.124933333333335</c:v>
                </c:pt>
                <c:pt idx="699" formatCode="_(&quot;$&quot;* #,##0.00_);_(&quot;$&quot;* \(#,##0.00\);_(&quot;$&quot;* &quot;-&quot;??_);_(@_)">
                  <c:v>17.417566666666669</c:v>
                </c:pt>
                <c:pt idx="700" formatCode="_(&quot;$&quot;* #,##0.00_);_(&quot;$&quot;* \(#,##0.00\);_(&quot;$&quot;* &quot;-&quot;??_);_(@_)">
                  <c:v>17.110933333333335</c:v>
                </c:pt>
                <c:pt idx="701" formatCode="_(&quot;$&quot;* #,##0.00_);_(&quot;$&quot;* \(#,##0.00\);_(&quot;$&quot;* &quot;-&quot;??_);_(@_)">
                  <c:v>16.637833333333337</c:v>
                </c:pt>
                <c:pt idx="702" formatCode="_(&quot;$&quot;* #,##0.00_);_(&quot;$&quot;* \(#,##0.00\);_(&quot;$&quot;* &quot;-&quot;??_);_(@_)">
                  <c:v>15.823833333333333</c:v>
                </c:pt>
                <c:pt idx="703" formatCode="_(&quot;$&quot;* #,##0.00_);_(&quot;$&quot;* \(#,##0.00\);_(&quot;$&quot;* &quot;-&quot;??_);_(@_)">
                  <c:v>15.435633333333334</c:v>
                </c:pt>
                <c:pt idx="704" formatCode="_(&quot;$&quot;* #,##0.00_);_(&quot;$&quot;* \(#,##0.00\);_(&quot;$&quot;* &quot;-&quot;??_);_(@_)">
                  <c:v>14.815033333333332</c:v>
                </c:pt>
                <c:pt idx="705" formatCode="_(&quot;$&quot;* #,##0.00_);_(&quot;$&quot;* \(#,##0.00\);_(&quot;$&quot;* &quot;-&quot;??_);_(@_)">
                  <c:v>14.208766666666667</c:v>
                </c:pt>
                <c:pt idx="706" formatCode="_(&quot;$&quot;* #,##0.00_);_(&quot;$&quot;* \(#,##0.00\);_(&quot;$&quot;* &quot;-&quot;??_);_(@_)">
                  <c:v>13.666433333333332</c:v>
                </c:pt>
                <c:pt idx="707" formatCode="_(&quot;$&quot;* #,##0.00_);_(&quot;$&quot;* \(#,##0.00\);_(&quot;$&quot;* &quot;-&quot;??_);_(@_)">
                  <c:v>13.593566666666666</c:v>
                </c:pt>
                <c:pt idx="708" formatCode="_(&quot;$&quot;* #,##0.00_);_(&quot;$&quot;* \(#,##0.00\);_(&quot;$&quot;* &quot;-&quot;??_);_(@_)">
                  <c:v>13.709133333333332</c:v>
                </c:pt>
                <c:pt idx="709" formatCode="_(&quot;$&quot;* #,##0.00_);_(&quot;$&quot;* \(#,##0.00\);_(&quot;$&quot;* &quot;-&quot;??_);_(@_)">
                  <c:v>14.017533333333333</c:v>
                </c:pt>
                <c:pt idx="710" formatCode="_(&quot;$&quot;* #,##0.00_);_(&quot;$&quot;* \(#,##0.00\);_(&quot;$&quot;* &quot;-&quot;??_);_(@_)">
                  <c:v>14.280933333333335</c:v>
                </c:pt>
                <c:pt idx="711" formatCode="_(&quot;$&quot;* #,##0.00_);_(&quot;$&quot;* \(#,##0.00\);_(&quot;$&quot;* &quot;-&quot;??_);_(@_)">
                  <c:v>13.994866666666667</c:v>
                </c:pt>
                <c:pt idx="712" formatCode="_(&quot;$&quot;* #,##0.00_);_(&quot;$&quot;* \(#,##0.00\);_(&quot;$&quot;* &quot;-&quot;??_);_(@_)">
                  <c:v>13.575566666666667</c:v>
                </c:pt>
                <c:pt idx="713" formatCode="_(&quot;$&quot;* #,##0.00_);_(&quot;$&quot;* \(#,##0.00\);_(&quot;$&quot;* &quot;-&quot;??_);_(@_)">
                  <c:v>13.050733333333334</c:v>
                </c:pt>
                <c:pt idx="714" formatCode="_(&quot;$&quot;* #,##0.00_);_(&quot;$&quot;* \(#,##0.00\);_(&quot;$&quot;* &quot;-&quot;??_);_(@_)">
                  <c:v>13.073033333333333</c:v>
                </c:pt>
                <c:pt idx="715" formatCode="_(&quot;$&quot;* #,##0.00_);_(&quot;$&quot;* \(#,##0.00\);_(&quot;$&quot;* &quot;-&quot;??_);_(@_)">
                  <c:v>13.157633333333331</c:v>
                </c:pt>
                <c:pt idx="716" formatCode="_(&quot;$&quot;* #,##0.00_);_(&quot;$&quot;* \(#,##0.00\);_(&quot;$&quot;* &quot;-&quot;??_);_(@_)">
                  <c:v>13.2399</c:v>
                </c:pt>
                <c:pt idx="717" formatCode="_(&quot;$&quot;* #,##0.00_);_(&quot;$&quot;* \(#,##0.00\);_(&quot;$&quot;* &quot;-&quot;??_);_(@_)">
                  <c:v>13.260899999999999</c:v>
                </c:pt>
                <c:pt idx="718" formatCode="_(&quot;$&quot;* #,##0.00_);_(&quot;$&quot;* \(#,##0.00\);_(&quot;$&quot;* &quot;-&quot;??_);_(@_)">
                  <c:v>12.987466666666668</c:v>
                </c:pt>
                <c:pt idx="719" formatCode="_(&quot;$&quot;* #,##0.00_);_(&quot;$&quot;* \(#,##0.00\);_(&quot;$&quot;* &quot;-&quot;??_);_(@_)">
                  <c:v>12.767666666666665</c:v>
                </c:pt>
                <c:pt idx="720" formatCode="_(&quot;$&quot;* #,##0.00_);_(&quot;$&quot;* \(#,##0.00\);_(&quot;$&quot;* &quot;-&quot;??_);_(@_)">
                  <c:v>12.423633333333333</c:v>
                </c:pt>
                <c:pt idx="721" formatCode="_(&quot;$&quot;* #,##0.00_);_(&quot;$&quot;* \(#,##0.00\);_(&quot;$&quot;* &quot;-&quot;??_);_(@_)">
                  <c:v>12.374366666666667</c:v>
                </c:pt>
                <c:pt idx="722" formatCode="_(&quot;$&quot;* #,##0.00_);_(&quot;$&quot;* \(#,##0.00\);_(&quot;$&quot;* &quot;-&quot;??_);_(@_)">
                  <c:v>12.447633333333334</c:v>
                </c:pt>
                <c:pt idx="723" formatCode="_(&quot;$&quot;* #,##0.00_);_(&quot;$&quot;* \(#,##0.00\);_(&quot;$&quot;* &quot;-&quot;??_);_(@_)">
                  <c:v>12.444966666666668</c:v>
                </c:pt>
                <c:pt idx="724" formatCode="_(&quot;$&quot;* #,##0.00_);_(&quot;$&quot;* \(#,##0.00\);_(&quot;$&quot;* &quot;-&quot;??_);_(@_)">
                  <c:v>12.353699999999998</c:v>
                </c:pt>
                <c:pt idx="725" formatCode="_(&quot;$&quot;* #,##0.00_);_(&quot;$&quot;* \(#,##0.00\);_(&quot;$&quot;* &quot;-&quot;??_);_(@_)">
                  <c:v>12.2791</c:v>
                </c:pt>
                <c:pt idx="726" formatCode="_(&quot;$&quot;* #,##0.00_);_(&quot;$&quot;* \(#,##0.00\);_(&quot;$&quot;* &quot;-&quot;??_);_(@_)">
                  <c:v>12.594500000000002</c:v>
                </c:pt>
                <c:pt idx="727" formatCode="_(&quot;$&quot;* #,##0.00_);_(&quot;$&quot;* \(#,##0.00\);_(&quot;$&quot;* &quot;-&quot;??_);_(@_)">
                  <c:v>12.950833333333334</c:v>
                </c:pt>
                <c:pt idx="728" formatCode="_(&quot;$&quot;* #,##0.00_);_(&quot;$&quot;* \(#,##0.00\);_(&quot;$&quot;* &quot;-&quot;??_);_(@_)">
                  <c:v>13.156633333333334</c:v>
                </c:pt>
                <c:pt idx="729" formatCode="_(&quot;$&quot;* #,##0.00_);_(&quot;$&quot;* \(#,##0.00\);_(&quot;$&quot;* &quot;-&quot;??_);_(@_)">
                  <c:v>12.7933</c:v>
                </c:pt>
                <c:pt idx="730" formatCode="_(&quot;$&quot;* #,##0.00_);_(&quot;$&quot;* \(#,##0.00\);_(&quot;$&quot;* &quot;-&quot;??_);_(@_)">
                  <c:v>12.280766666666667</c:v>
                </c:pt>
                <c:pt idx="731" formatCode="_(&quot;$&quot;* #,##0.00_);_(&quot;$&quot;* \(#,##0.00\);_(&quot;$&quot;* &quot;-&quot;??_);_(@_)">
                  <c:v>11.766566666666668</c:v>
                </c:pt>
                <c:pt idx="732" formatCode="_(&quot;$&quot;* #,##0.00_);_(&quot;$&quot;* \(#,##0.00\);_(&quot;$&quot;* &quot;-&quot;??_);_(@_)">
                  <c:v>11.574733333333333</c:v>
                </c:pt>
                <c:pt idx="733" formatCode="_(&quot;$&quot;* #,##0.00_);_(&quot;$&quot;* \(#,##0.00\);_(&quot;$&quot;* &quot;-&quot;??_);_(@_)">
                  <c:v>11.671333333333335</c:v>
                </c:pt>
                <c:pt idx="734" formatCode="_(&quot;$&quot;* #,##0.00_);_(&quot;$&quot;* \(#,##0.00\);_(&quot;$&quot;* &quot;-&quot;??_);_(@_)">
                  <c:v>11.551766666666666</c:v>
                </c:pt>
                <c:pt idx="735" formatCode="_(&quot;$&quot;* #,##0.00_);_(&quot;$&quot;* \(#,##0.00\);_(&quot;$&quot;* &quot;-&quot;??_);_(@_)">
                  <c:v>11.680966666666665</c:v>
                </c:pt>
                <c:pt idx="736" formatCode="_(&quot;$&quot;* #,##0.00_);_(&quot;$&quot;* \(#,##0.00\);_(&quot;$&quot;* &quot;-&quot;??_);_(@_)">
                  <c:v>11.683300000000001</c:v>
                </c:pt>
                <c:pt idx="737" formatCode="_(&quot;$&quot;* #,##0.00_);_(&quot;$&quot;* \(#,##0.00\);_(&quot;$&quot;* &quot;-&quot;??_);_(@_)">
                  <c:v>11.957733333333332</c:v>
                </c:pt>
                <c:pt idx="738" formatCode="_(&quot;$&quot;* #,##0.00_);_(&quot;$&quot;* \(#,##0.00\);_(&quot;$&quot;* &quot;-&quot;??_);_(@_)">
                  <c:v>12.059666666666667</c:v>
                </c:pt>
                <c:pt idx="739" formatCode="_(&quot;$&quot;* #,##0.00_);_(&quot;$&quot;* \(#,##0.00\);_(&quot;$&quot;* &quot;-&quot;??_);_(@_)">
                  <c:v>12.225833333333332</c:v>
                </c:pt>
                <c:pt idx="740" formatCode="_(&quot;$&quot;* #,##0.00_);_(&quot;$&quot;* \(#,##0.00\);_(&quot;$&quot;* &quot;-&quot;??_);_(@_)">
                  <c:v>12.408333333333333</c:v>
                </c:pt>
                <c:pt idx="741" formatCode="_(&quot;$&quot;* #,##0.00_);_(&quot;$&quot;* \(#,##0.00\);_(&quot;$&quot;* &quot;-&quot;??_);_(@_)">
                  <c:v>12.763666666666666</c:v>
                </c:pt>
                <c:pt idx="742" formatCode="_(&quot;$&quot;* #,##0.00_);_(&quot;$&quot;* \(#,##0.00\);_(&quot;$&quot;* &quot;-&quot;??_);_(@_)">
                  <c:v>12.906866666666668</c:v>
                </c:pt>
                <c:pt idx="743" formatCode="_(&quot;$&quot;* #,##0.00_);_(&quot;$&quot;* \(#,##0.00\);_(&quot;$&quot;* &quot;-&quot;??_);_(@_)">
                  <c:v>13.099033333333333</c:v>
                </c:pt>
                <c:pt idx="744" formatCode="_(&quot;$&quot;* #,##0.00_);_(&quot;$&quot;* \(#,##0.00\);_(&quot;$&quot;* &quot;-&quot;??_);_(@_)">
                  <c:v>13.289866666666668</c:v>
                </c:pt>
                <c:pt idx="745" formatCode="_(&quot;$&quot;* #,##0.00_);_(&quot;$&quot;* \(#,##0.00\);_(&quot;$&quot;* &quot;-&quot;??_);_(@_)">
                  <c:v>13.490033333333335</c:v>
                </c:pt>
                <c:pt idx="746" formatCode="_(&quot;$&quot;* #,##0.00_);_(&quot;$&quot;* \(#,##0.00\);_(&quot;$&quot;* &quot;-&quot;??_);_(@_)">
                  <c:v>13.612233333333334</c:v>
                </c:pt>
                <c:pt idx="747" formatCode="_(&quot;$&quot;* #,##0.00_);_(&quot;$&quot;* \(#,##0.00\);_(&quot;$&quot;* &quot;-&quot;??_);_(@_)">
                  <c:v>13.407400000000001</c:v>
                </c:pt>
                <c:pt idx="748" formatCode="_(&quot;$&quot;* #,##0.00_);_(&quot;$&quot;* \(#,##0.00\);_(&quot;$&quot;* &quot;-&quot;??_);_(@_)">
                  <c:v>13.382066666666665</c:v>
                </c:pt>
                <c:pt idx="749" formatCode="_(&quot;$&quot;* #,##0.00_);_(&quot;$&quot;* \(#,##0.00\);_(&quot;$&quot;* &quot;-&quot;??_);_(@_)">
                  <c:v>13.586233333333334</c:v>
                </c:pt>
                <c:pt idx="750" formatCode="_(&quot;$&quot;* #,##0.00_);_(&quot;$&quot;* \(#,##0.00\);_(&quot;$&quot;* &quot;-&quot;??_);_(@_)">
                  <c:v>13.946566666666667</c:v>
                </c:pt>
                <c:pt idx="751" formatCode="_(&quot;$&quot;* #,##0.00_);_(&quot;$&quot;* \(#,##0.00\);_(&quot;$&quot;* &quot;-&quot;??_);_(@_)">
                  <c:v>14.3399</c:v>
                </c:pt>
                <c:pt idx="752" formatCode="_(&quot;$&quot;* #,##0.00_);_(&quot;$&quot;* \(#,##0.00\);_(&quot;$&quot;* &quot;-&quot;??_);_(@_)">
                  <c:v>14.213333333333333</c:v>
                </c:pt>
                <c:pt idx="753" formatCode="_(&quot;$&quot;* #,##0.00_);_(&quot;$&quot;* \(#,##0.00\);_(&quot;$&quot;* &quot;-&quot;??_);_(@_)">
                  <c:v>14.6959</c:v>
                </c:pt>
                <c:pt idx="754" formatCode="_(&quot;$&quot;* #,##0.00_);_(&quot;$&quot;* \(#,##0.00\);_(&quot;$&quot;* &quot;-&quot;??_);_(@_)">
                  <c:v>15.270366666666668</c:v>
                </c:pt>
                <c:pt idx="755" formatCode="_(&quot;$&quot;* #,##0.00_);_(&quot;$&quot;* \(#,##0.00\);_(&quot;$&quot;* &quot;-&quot;??_);_(@_)">
                  <c:v>16.109266666666667</c:v>
                </c:pt>
                <c:pt idx="756" formatCode="_(&quot;$&quot;* #,##0.00_);_(&quot;$&quot;* \(#,##0.00\);_(&quot;$&quot;* &quot;-&quot;??_);_(@_)">
                  <c:v>16.414333333333335</c:v>
                </c:pt>
                <c:pt idx="757" formatCode="_(&quot;$&quot;* #,##0.00_);_(&quot;$&quot;* \(#,##0.00\);_(&quot;$&quot;* &quot;-&quot;??_);_(@_)">
                  <c:v>16.275466666666667</c:v>
                </c:pt>
                <c:pt idx="758" formatCode="_(&quot;$&quot;* #,##0.00_);_(&quot;$&quot;* \(#,##0.00\);_(&quot;$&quot;* &quot;-&quot;??_);_(@_)">
                  <c:v>16.069666666666667</c:v>
                </c:pt>
                <c:pt idx="759" formatCode="_(&quot;$&quot;* #,##0.00_);_(&quot;$&quot;* \(#,##0.00\);_(&quot;$&quot;* &quot;-&quot;??_);_(@_)">
                  <c:v>15.651033333333332</c:v>
                </c:pt>
                <c:pt idx="760" formatCode="_(&quot;$&quot;* #,##0.00_);_(&quot;$&quot;* \(#,##0.00\);_(&quot;$&quot;* &quot;-&quot;??_);_(@_)">
                  <c:v>15.453533333333334</c:v>
                </c:pt>
                <c:pt idx="761" formatCode="_(&quot;$&quot;* #,##0.00_);_(&quot;$&quot;* \(#,##0.00\);_(&quot;$&quot;* &quot;-&quot;??_);_(@_)">
                  <c:v>15.573733333333331</c:v>
                </c:pt>
                <c:pt idx="762" formatCode="_(&quot;$&quot;* #,##0.00_);_(&quot;$&quot;* \(#,##0.00\);_(&quot;$&quot;* &quot;-&quot;??_);_(@_)">
                  <c:v>15.943400000000002</c:v>
                </c:pt>
                <c:pt idx="763" formatCode="_(&quot;$&quot;* #,##0.00_);_(&quot;$&quot;* \(#,##0.00\);_(&quot;$&quot;* &quot;-&quot;??_);_(@_)">
                  <c:v>16.260766666666665</c:v>
                </c:pt>
                <c:pt idx="764" formatCode="_(&quot;$&quot;* #,##0.00_);_(&quot;$&quot;* \(#,##0.00\);_(&quot;$&quot;* &quot;-&quot;??_);_(@_)">
                  <c:v>16.1905</c:v>
                </c:pt>
                <c:pt idx="765" formatCode="_(&quot;$&quot;* #,##0.00_);_(&quot;$&quot;* \(#,##0.00\);_(&quot;$&quot;* &quot;-&quot;??_);_(@_)">
                  <c:v>15.897433333333334</c:v>
                </c:pt>
                <c:pt idx="766" formatCode="_(&quot;$&quot;* #,##0.00_);_(&quot;$&quot;* \(#,##0.00\);_(&quot;$&quot;* &quot;-&quot;??_);_(@_)">
                  <c:v>16.116366666666668</c:v>
                </c:pt>
                <c:pt idx="767" formatCode="_(&quot;$&quot;* #,##0.00_);_(&quot;$&quot;* \(#,##0.00\);_(&quot;$&quot;* &quot;-&quot;??_);_(@_)">
                  <c:v>16.553433333333334</c:v>
                </c:pt>
                <c:pt idx="768" formatCode="_(&quot;$&quot;* #,##0.00_);_(&quot;$&quot;* \(#,##0.00\);_(&quot;$&quot;* &quot;-&quot;??_);_(@_)">
                  <c:v>16.966833333333334</c:v>
                </c:pt>
                <c:pt idx="769" formatCode="_(&quot;$&quot;* #,##0.00_);_(&quot;$&quot;* \(#,##0.00\);_(&quot;$&quot;* &quot;-&quot;??_);_(@_)">
                  <c:v>16.862566666666666</c:v>
                </c:pt>
                <c:pt idx="770" formatCode="_(&quot;$&quot;* #,##0.00_);_(&quot;$&quot;* \(#,##0.00\);_(&quot;$&quot;* &quot;-&quot;??_);_(@_)">
                  <c:v>16.480166666666666</c:v>
                </c:pt>
                <c:pt idx="771" formatCode="_(&quot;$&quot;* #,##0.00_);_(&quot;$&quot;* \(#,##0.00\);_(&quot;$&quot;* &quot;-&quot;??_);_(@_)">
                  <c:v>16.228333333333335</c:v>
                </c:pt>
                <c:pt idx="772" formatCode="_(&quot;$&quot;* #,##0.00_);_(&quot;$&quot;* \(#,##0.00\);_(&quot;$&quot;* &quot;-&quot;??_);_(@_)">
                  <c:v>16.414533333333335</c:v>
                </c:pt>
                <c:pt idx="773" formatCode="_(&quot;$&quot;* #,##0.00_);_(&quot;$&quot;* \(#,##0.00\);_(&quot;$&quot;* &quot;-&quot;??_);_(@_)">
                  <c:v>16.752300000000002</c:v>
                </c:pt>
                <c:pt idx="774" formatCode="_(&quot;$&quot;* #,##0.00_);_(&quot;$&quot;* \(#,##0.00\);_(&quot;$&quot;* &quot;-&quot;??_);_(@_)">
                  <c:v>17.223666666666663</c:v>
                </c:pt>
                <c:pt idx="775" formatCode="_(&quot;$&quot;* #,##0.00_);_(&quot;$&quot;* \(#,##0.00\);_(&quot;$&quot;* &quot;-&quot;??_);_(@_)">
                  <c:v>17.524466666666665</c:v>
                </c:pt>
                <c:pt idx="776" formatCode="_(&quot;$&quot;* #,##0.00_);_(&quot;$&quot;* \(#,##0.00\);_(&quot;$&quot;* &quot;-&quot;??_);_(@_)">
                  <c:v>17.748666666666665</c:v>
                </c:pt>
                <c:pt idx="777" formatCode="_(&quot;$&quot;* #,##0.00_);_(&quot;$&quot;* \(#,##0.00\);_(&quot;$&quot;* &quot;-&quot;??_);_(@_)">
                  <c:v>17.554433333333332</c:v>
                </c:pt>
                <c:pt idx="778" formatCode="_(&quot;$&quot;* #,##0.00_);_(&quot;$&quot;* \(#,##0.00\);_(&quot;$&quot;* &quot;-&quot;??_);_(@_)">
                  <c:v>17.054433333333332</c:v>
                </c:pt>
                <c:pt idx="779" formatCode="_(&quot;$&quot;* #,##0.00_);_(&quot;$&quot;* \(#,##0.00\);_(&quot;$&quot;* &quot;-&quot;??_);_(@_)">
                  <c:v>16.581400000000002</c:v>
                </c:pt>
                <c:pt idx="780" formatCode="_(&quot;$&quot;* #,##0.00_);_(&quot;$&quot;* \(#,##0.00\);_(&quot;$&quot;* &quot;-&quot;??_);_(@_)">
                  <c:v>16.292599999999997</c:v>
                </c:pt>
                <c:pt idx="781" formatCode="_(&quot;$&quot;* #,##0.00_);_(&quot;$&quot;* \(#,##0.00\);_(&quot;$&quot;* &quot;-&quot;??_);_(@_)">
                  <c:v>16.269266666666667</c:v>
                </c:pt>
                <c:pt idx="782" formatCode="_(&quot;$&quot;* #,##0.00_);_(&quot;$&quot;* \(#,##0.00\);_(&quot;$&quot;* &quot;-&quot;??_);_(@_)">
                  <c:v>15.964466666666667</c:v>
                </c:pt>
                <c:pt idx="783" formatCode="_(&quot;$&quot;* #,##0.00_);_(&quot;$&quot;* \(#,##0.00\);_(&quot;$&quot;* &quot;-&quot;??_);_(@_)">
                  <c:v>15.671666666666667</c:v>
                </c:pt>
                <c:pt idx="784" formatCode="_(&quot;$&quot;* #,##0.00_);_(&quot;$&quot;* \(#,##0.00\);_(&quot;$&quot;* &quot;-&quot;??_);_(@_)">
                  <c:v>14.878866666666667</c:v>
                </c:pt>
                <c:pt idx="785" formatCode="_(&quot;$&quot;* #,##0.00_);_(&quot;$&quot;* \(#,##0.00\);_(&quot;$&quot;* &quot;-&quot;??_);_(@_)">
                  <c:v>14.444833333333333</c:v>
                </c:pt>
                <c:pt idx="786" formatCode="_(&quot;$&quot;* #,##0.00_);_(&quot;$&quot;* \(#,##0.00\);_(&quot;$&quot;* &quot;-&quot;??_);_(@_)">
                  <c:v>14.243966666666667</c:v>
                </c:pt>
                <c:pt idx="787" formatCode="_(&quot;$&quot;* #,##0.00_);_(&quot;$&quot;* \(#,##0.00\);_(&quot;$&quot;* &quot;-&quot;??_);_(@_)">
                  <c:v>14.408200000000001</c:v>
                </c:pt>
                <c:pt idx="788" formatCode="_(&quot;$&quot;* #,##0.00_);_(&quot;$&quot;* \(#,##0.00\);_(&quot;$&quot;* &quot;-&quot;??_);_(@_)">
                  <c:v>14.501133333333334</c:v>
                </c:pt>
                <c:pt idx="789" formatCode="_(&quot;$&quot;* #,##0.00_);_(&quot;$&quot;* \(#,##0.00\);_(&quot;$&quot;* &quot;-&quot;??_);_(@_)">
                  <c:v>14.549766666666665</c:v>
                </c:pt>
                <c:pt idx="790" formatCode="_(&quot;$&quot;* #,##0.00_);_(&quot;$&quot;* \(#,##0.00\);_(&quot;$&quot;* &quot;-&quot;??_);_(@_)">
                  <c:v>14.4335</c:v>
                </c:pt>
                <c:pt idx="791" formatCode="_(&quot;$&quot;* #,##0.00_);_(&quot;$&quot;* \(#,##0.00\);_(&quot;$&quot;* &quot;-&quot;??_);_(@_)">
                  <c:v>14.614699999999999</c:v>
                </c:pt>
                <c:pt idx="792" formatCode="_(&quot;$&quot;* #,##0.00_);_(&quot;$&quot;* \(#,##0.00\);_(&quot;$&quot;* &quot;-&quot;??_);_(@_)">
                  <c:v>14.907499999999999</c:v>
                </c:pt>
                <c:pt idx="793" formatCode="_(&quot;$&quot;* #,##0.00_);_(&quot;$&quot;* \(#,##0.00\);_(&quot;$&quot;* &quot;-&quot;??_);_(@_)">
                  <c:v>15.455133333333334</c:v>
                </c:pt>
                <c:pt idx="794" formatCode="_(&quot;$&quot;* #,##0.00_);_(&quot;$&quot;* \(#,##0.00\);_(&quot;$&quot;* &quot;-&quot;??_);_(@_)">
                  <c:v>15.835566666666665</c:v>
                </c:pt>
                <c:pt idx="795" formatCode="_(&quot;$&quot;* #,##0.00_);_(&quot;$&quot;* \(#,##0.00\);_(&quot;$&quot;* &quot;-&quot;??_);_(@_)">
                  <c:v>16.1297</c:v>
                </c:pt>
                <c:pt idx="796" formatCode="_(&quot;$&quot;* #,##0.00_);_(&quot;$&quot;* \(#,##0.00\);_(&quot;$&quot;* &quot;-&quot;??_);_(@_)">
                  <c:v>16.459500000000002</c:v>
                </c:pt>
                <c:pt idx="797" formatCode="_(&quot;$&quot;* #,##0.00_);_(&quot;$&quot;* \(#,##0.00\);_(&quot;$&quot;* &quot;-&quot;??_);_(@_)">
                  <c:v>17.026133333333334</c:v>
                </c:pt>
                <c:pt idx="798" formatCode="_(&quot;$&quot;* #,##0.00_);_(&quot;$&quot;* \(#,##0.00\);_(&quot;$&quot;* &quot;-&quot;??_);_(@_)">
                  <c:v>17.314633333333333</c:v>
                </c:pt>
                <c:pt idx="799" formatCode="_(&quot;$&quot;* #,##0.00_);_(&quot;$&quot;* \(#,##0.00\);_(&quot;$&quot;* &quot;-&quot;??_);_(@_)">
                  <c:v>17.27</c:v>
                </c:pt>
                <c:pt idx="800" formatCode="_(&quot;$&quot;* #,##0.00_);_(&quot;$&quot;* \(#,##0.00\);_(&quot;$&quot;* &quot;-&quot;??_);_(@_)">
                  <c:v>17.315633333333334</c:v>
                </c:pt>
                <c:pt idx="801" formatCode="_(&quot;$&quot;* #,##0.00_);_(&quot;$&quot;* \(#,##0.00\);_(&quot;$&quot;* &quot;-&quot;??_);_(@_)">
                  <c:v>17.920566666666666</c:v>
                </c:pt>
                <c:pt idx="802" formatCode="_(&quot;$&quot;* #,##0.00_);_(&quot;$&quot;* \(#,##0.00\);_(&quot;$&quot;* &quot;-&quot;??_);_(@_)">
                  <c:v>18.753333333333334</c:v>
                </c:pt>
                <c:pt idx="803" formatCode="_(&quot;$&quot;* #,##0.00_);_(&quot;$&quot;* \(#,##0.00\);_(&quot;$&quot;* &quot;-&quot;??_);_(@_)">
                  <c:v>19.247666666666664</c:v>
                </c:pt>
                <c:pt idx="804" formatCode="_(&quot;$&quot;* #,##0.00_);_(&quot;$&quot;* \(#,##0.00\);_(&quot;$&quot;* &quot;-&quot;??_);_(@_)">
                  <c:v>19.450533333333336</c:v>
                </c:pt>
                <c:pt idx="805" formatCode="_(&quot;$&quot;* #,##0.00_);_(&quot;$&quot;* \(#,##0.00\);_(&quot;$&quot;* &quot;-&quot;??_);_(@_)">
                  <c:v>19.816966666666669</c:v>
                </c:pt>
                <c:pt idx="806" formatCode="_(&quot;$&quot;* #,##0.00_);_(&quot;$&quot;* \(#,##0.00\);_(&quot;$&quot;* &quot;-&quot;??_);_(@_)">
                  <c:v>19.763333333333335</c:v>
                </c:pt>
                <c:pt idx="807" formatCode="_(&quot;$&quot;* #,##0.00_);_(&quot;$&quot;* \(#,##0.00\);_(&quot;$&quot;* &quot;-&quot;??_);_(@_)">
                  <c:v>19.675033333333335</c:v>
                </c:pt>
                <c:pt idx="808" formatCode="_(&quot;$&quot;* #,##0.00_);_(&quot;$&quot;* \(#,##0.00\);_(&quot;$&quot;* &quot;-&quot;??_);_(@_)">
                  <c:v>19.867566666666669</c:v>
                </c:pt>
                <c:pt idx="809" formatCode="_(&quot;$&quot;* #,##0.00_);_(&quot;$&quot;* \(#,##0.00\);_(&quot;$&quot;* &quot;-&quot;??_);_(@_)">
                  <c:v>20.715999999999998</c:v>
                </c:pt>
                <c:pt idx="810" formatCode="_(&quot;$&quot;* #,##0.00_);_(&quot;$&quot;* \(#,##0.00\);_(&quot;$&quot;* &quot;-&quot;??_);_(@_)">
                  <c:v>21.236666666666668</c:v>
                </c:pt>
                <c:pt idx="811" formatCode="_(&quot;$&quot;* #,##0.00_);_(&quot;$&quot;* \(#,##0.00\);_(&quot;$&quot;* &quot;-&quot;??_);_(@_)">
                  <c:v>21.285299999999999</c:v>
                </c:pt>
                <c:pt idx="812" formatCode="_(&quot;$&quot;* #,##0.00_);_(&quot;$&quot;* \(#,##0.00\);_(&quot;$&quot;* &quot;-&quot;??_);_(@_)">
                  <c:v>21.439866666666664</c:v>
                </c:pt>
                <c:pt idx="813" formatCode="_(&quot;$&quot;* #,##0.00_);_(&quot;$&quot;* \(#,##0.00\);_(&quot;$&quot;* &quot;-&quot;??_);_(@_)">
                  <c:v>21.807966666666669</c:v>
                </c:pt>
                <c:pt idx="814" formatCode="_(&quot;$&quot;* #,##0.00_);_(&quot;$&quot;* \(#,##0.00\);_(&quot;$&quot;* &quot;-&quot;??_);_(@_)">
                  <c:v>22.223699999999997</c:v>
                </c:pt>
                <c:pt idx="815" formatCode="_(&quot;$&quot;* #,##0.00_);_(&quot;$&quot;* \(#,##0.00\);_(&quot;$&quot;* &quot;-&quot;??_);_(@_)">
                  <c:v>21.921233333333333</c:v>
                </c:pt>
                <c:pt idx="816" formatCode="_(&quot;$&quot;* #,##0.00_);_(&quot;$&quot;* \(#,##0.00\);_(&quot;$&quot;* &quot;-&quot;??_);_(@_)">
                  <c:v>21.782333333333337</c:v>
                </c:pt>
                <c:pt idx="817" formatCode="_(&quot;$&quot;* #,##0.00_);_(&quot;$&quot;* \(#,##0.00\);_(&quot;$&quot;* &quot;-&quot;??_);_(@_)">
                  <c:v>21.993533333333335</c:v>
                </c:pt>
                <c:pt idx="818" formatCode="_(&quot;$&quot;* #,##0.00_);_(&quot;$&quot;* \(#,##0.00\);_(&quot;$&quot;* &quot;-&quot;??_);_(@_)">
                  <c:v>22.492866666666668</c:v>
                </c:pt>
                <c:pt idx="819" formatCode="_(&quot;$&quot;* #,##0.00_);_(&quot;$&quot;* \(#,##0.00\);_(&quot;$&quot;* &quot;-&quot;??_);_(@_)">
                  <c:v>22.564133333333331</c:v>
                </c:pt>
                <c:pt idx="820" formatCode="_(&quot;$&quot;* #,##0.00_);_(&quot;$&quot;* \(#,##0.00\);_(&quot;$&quot;* &quot;-&quot;??_);_(@_)">
                  <c:v>22.036799999999999</c:v>
                </c:pt>
                <c:pt idx="821" formatCode="_(&quot;$&quot;* #,##0.00_);_(&quot;$&quot;* \(#,##0.00\);_(&quot;$&quot;* &quot;-&quot;??_);_(@_)">
                  <c:v>21.334266666666668</c:v>
                </c:pt>
                <c:pt idx="822" formatCode="_(&quot;$&quot;* #,##0.00_);_(&quot;$&quot;* \(#,##0.00\);_(&quot;$&quot;* &quot;-&quot;??_);_(@_)">
                  <c:v>20.918533333333333</c:v>
                </c:pt>
                <c:pt idx="823" formatCode="_(&quot;$&quot;* #,##0.00_);_(&quot;$&quot;* \(#,##0.00\);_(&quot;$&quot;* &quot;-&quot;??_);_(@_)">
                  <c:v>21.6767</c:v>
                </c:pt>
                <c:pt idx="824" formatCode="_(&quot;$&quot;* #,##0.00_);_(&quot;$&quot;* \(#,##0.00\);_(&quot;$&quot;* &quot;-&quot;??_);_(@_)">
                  <c:v>22.553133333333335</c:v>
                </c:pt>
                <c:pt idx="825" formatCode="_(&quot;$&quot;* #,##0.00_);_(&quot;$&quot;* \(#,##0.00\);_(&quot;$&quot;* &quot;-&quot;??_);_(@_)">
                  <c:v>23.4682</c:v>
                </c:pt>
                <c:pt idx="826" formatCode="_(&quot;$&quot;* #,##0.00_);_(&quot;$&quot;* \(#,##0.00\);_(&quot;$&quot;* &quot;-&quot;??_);_(@_)">
                  <c:v>23.318966666666668</c:v>
                </c:pt>
                <c:pt idx="827" formatCode="_(&quot;$&quot;* #,##0.00_);_(&quot;$&quot;* \(#,##0.00\);_(&quot;$&quot;* &quot;-&quot;??_);_(@_)">
                  <c:v>23.123099999999997</c:v>
                </c:pt>
                <c:pt idx="828" formatCode="_(&quot;$&quot;* #,##0.00_);_(&quot;$&quot;* \(#,##0.00\);_(&quot;$&quot;* &quot;-&quot;??_);_(@_)">
                  <c:v>23.060833333333335</c:v>
                </c:pt>
                <c:pt idx="829" formatCode="_(&quot;$&quot;* #,##0.00_);_(&quot;$&quot;* \(#,##0.00\);_(&quot;$&quot;* &quot;-&quot;??_);_(@_)">
                  <c:v>23.285366666666665</c:v>
                </c:pt>
                <c:pt idx="830" formatCode="_(&quot;$&quot;* #,##0.00_);_(&quot;$&quot;* \(#,##0.00\);_(&quot;$&quot;* &quot;-&quot;??_);_(@_)">
                  <c:v>23.570499999999999</c:v>
                </c:pt>
                <c:pt idx="831" formatCode="_(&quot;$&quot;* #,##0.00_);_(&quot;$&quot;* \(#,##0.00\);_(&quot;$&quot;* &quot;-&quot;??_);_(@_)">
                  <c:v>23.563133333333337</c:v>
                </c:pt>
                <c:pt idx="832" formatCode="_(&quot;$&quot;* #,##0.00_);_(&quot;$&quot;* \(#,##0.00\);_(&quot;$&quot;* &quot;-&quot;??_);_(@_)">
                  <c:v>23.661433333333335</c:v>
                </c:pt>
                <c:pt idx="833" formatCode="_(&quot;$&quot;* #,##0.00_);_(&quot;$&quot;* \(#,##0.00\);_(&quot;$&quot;* &quot;-&quot;??_);_(@_)">
                  <c:v>23.623466666666669</c:v>
                </c:pt>
                <c:pt idx="834" formatCode="_(&quot;$&quot;* #,##0.00_);_(&quot;$&quot;* \(#,##0.00\);_(&quot;$&quot;* &quot;-&quot;??_);_(@_)">
                  <c:v>23.515866666666668</c:v>
                </c:pt>
                <c:pt idx="835" formatCode="_(&quot;$&quot;* #,##0.00_);_(&quot;$&quot;* \(#,##0.00\);_(&quot;$&quot;* &quot;-&quot;??_);_(@_)">
                  <c:v>23.11106666666667</c:v>
                </c:pt>
                <c:pt idx="836" formatCode="_(&quot;$&quot;* #,##0.00_);_(&quot;$&quot;* \(#,##0.00\);_(&quot;$&quot;* &quot;-&quot;??_);_(@_)">
                  <c:v>23.319966666666669</c:v>
                </c:pt>
                <c:pt idx="837" formatCode="_(&quot;$&quot;* #,##0.00_);_(&quot;$&quot;* \(#,##0.00\);_(&quot;$&quot;* &quot;-&quot;??_);_(@_)">
                  <c:v>23.740766666666669</c:v>
                </c:pt>
                <c:pt idx="838" formatCode="_(&quot;$&quot;* #,##0.00_);_(&quot;$&quot;* \(#,##0.00\);_(&quot;$&quot;* &quot;-&quot;??_);_(@_)">
                  <c:v>24.598666666666663</c:v>
                </c:pt>
                <c:pt idx="839" formatCode="_(&quot;$&quot;* #,##0.00_);_(&quot;$&quot;* \(#,##0.00\);_(&quot;$&quot;* &quot;-&quot;??_);_(@_)">
                  <c:v>25.152366666666666</c:v>
                </c:pt>
                <c:pt idx="840" formatCode="_(&quot;$&quot;* #,##0.00_);_(&quot;$&quot;* \(#,##0.00\);_(&quot;$&quot;* &quot;-&quot;??_);_(@_)">
                  <c:v>25.709433333333333</c:v>
                </c:pt>
                <c:pt idx="841" formatCode="_(&quot;$&quot;* #,##0.00_);_(&quot;$&quot;* \(#,##0.00\);_(&quot;$&quot;* &quot;-&quot;??_);_(@_)">
                  <c:v>25.928666666666668</c:v>
                </c:pt>
                <c:pt idx="842" formatCode="_(&quot;$&quot;* #,##0.00_);_(&quot;$&quot;* \(#,##0.00\);_(&quot;$&quot;* &quot;-&quot;??_);_(@_)">
                  <c:v>26.176233333333332</c:v>
                </c:pt>
                <c:pt idx="843" formatCode="_(&quot;$&quot;* #,##0.00_);_(&quot;$&quot;* \(#,##0.00\);_(&quot;$&quot;* &quot;-&quot;??_);_(@_)">
                  <c:v>26.606333333333335</c:v>
                </c:pt>
                <c:pt idx="844" formatCode="_(&quot;$&quot;* #,##0.00_);_(&quot;$&quot;* \(#,##0.00\);_(&quot;$&quot;* &quot;-&quot;??_);_(@_)">
                  <c:v>26.799566666666667</c:v>
                </c:pt>
                <c:pt idx="845" formatCode="_(&quot;$&quot;* #,##0.00_);_(&quot;$&quot;* \(#,##0.00\);_(&quot;$&quot;* &quot;-&quot;??_);_(@_)">
                  <c:v>26.820533333333334</c:v>
                </c:pt>
                <c:pt idx="846" formatCode="_(&quot;$&quot;* #,##0.00_);_(&quot;$&quot;* \(#,##0.00\);_(&quot;$&quot;* &quot;-&quot;??_);_(@_)">
                  <c:v>26.560333333333332</c:v>
                </c:pt>
                <c:pt idx="847" formatCode="_(&quot;$&quot;* #,##0.00_);_(&quot;$&quot;* \(#,##0.00\);_(&quot;$&quot;* &quot;-&quot;??_);_(@_)">
                  <c:v>26.62863333333333</c:v>
                </c:pt>
                <c:pt idx="848" formatCode="_(&quot;$&quot;* #,##0.00_);_(&quot;$&quot;* \(#,##0.00\);_(&quot;$&quot;* &quot;-&quot;??_);_(@_)">
                  <c:v>26.912499999999998</c:v>
                </c:pt>
                <c:pt idx="849" formatCode="_(&quot;$&quot;* #,##0.00_);_(&quot;$&quot;* \(#,##0.00\);_(&quot;$&quot;* &quot;-&quot;??_);_(@_)">
                  <c:v>27.367933333333337</c:v>
                </c:pt>
                <c:pt idx="850" formatCode="_(&quot;$&quot;* #,##0.00_);_(&quot;$&quot;* \(#,##0.00\);_(&quot;$&quot;* &quot;-&quot;??_);_(@_)">
                  <c:v>27.694766666666666</c:v>
                </c:pt>
                <c:pt idx="851" formatCode="_(&quot;$&quot;* #,##0.00_);_(&quot;$&quot;* \(#,##0.00\);_(&quot;$&quot;* &quot;-&quot;??_);_(@_)">
                  <c:v>27.718100000000003</c:v>
                </c:pt>
                <c:pt idx="852" formatCode="_(&quot;$&quot;* #,##0.00_);_(&quot;$&quot;* \(#,##0.00\);_(&quot;$&quot;* &quot;-&quot;??_);_(@_)">
                  <c:v>27.419600000000003</c:v>
                </c:pt>
                <c:pt idx="853" formatCode="_(&quot;$&quot;* #,##0.00_);_(&quot;$&quot;* \(#,##0.00\);_(&quot;$&quot;* &quot;-&quot;??_);_(@_)">
                  <c:v>27.110433333333333</c:v>
                </c:pt>
                <c:pt idx="854" formatCode="_(&quot;$&quot;* #,##0.00_);_(&quot;$&quot;* \(#,##0.00\);_(&quot;$&quot;* &quot;-&quot;??_);_(@_)">
                  <c:v>27.1524</c:v>
                </c:pt>
                <c:pt idx="855" formatCode="_(&quot;$&quot;* #,##0.00_);_(&quot;$&quot;* \(#,##0.00\);_(&quot;$&quot;* &quot;-&quot;??_);_(@_)">
                  <c:v>27.248333333333335</c:v>
                </c:pt>
                <c:pt idx="856" formatCode="_(&quot;$&quot;* #,##0.00_);_(&quot;$&quot;* \(#,##0.00\);_(&quot;$&quot;* &quot;-&quot;??_);_(@_)">
                  <c:v>27.067766666666667</c:v>
                </c:pt>
                <c:pt idx="857" formatCode="_(&quot;$&quot;* #,##0.00_);_(&quot;$&quot;* \(#,##0.00\);_(&quot;$&quot;* &quot;-&quot;??_);_(@_)">
                  <c:v>26.695966666666664</c:v>
                </c:pt>
                <c:pt idx="858" formatCode="_(&quot;$&quot;* #,##0.00_);_(&quot;$&quot;* \(#,##0.00\);_(&quot;$&quot;* &quot;-&quot;??_);_(@_)">
                  <c:v>26.559033333333332</c:v>
                </c:pt>
                <c:pt idx="859" formatCode="_(&quot;$&quot;* #,##0.00_);_(&quot;$&quot;* \(#,##0.00\);_(&quot;$&quot;* &quot;-&quot;??_);_(@_)">
                  <c:v>26.727933333333336</c:v>
                </c:pt>
                <c:pt idx="860" formatCode="_(&quot;$&quot;* #,##0.00_);_(&quot;$&quot;* \(#,##0.00\);_(&quot;$&quot;* &quot;-&quot;??_);_(@_)">
                  <c:v>27.12906666666667</c:v>
                </c:pt>
                <c:pt idx="861" formatCode="_(&quot;$&quot;* #,##0.00_);_(&quot;$&quot;* \(#,##0.00\);_(&quot;$&quot;* &quot;-&quot;??_);_(@_)">
                  <c:v>27.519900000000003</c:v>
                </c:pt>
                <c:pt idx="862" formatCode="_(&quot;$&quot;* #,##0.00_);_(&quot;$&quot;* \(#,##0.00\);_(&quot;$&quot;* &quot;-&quot;??_);_(@_)">
                  <c:v>27.553899999999999</c:v>
                </c:pt>
                <c:pt idx="863" formatCode="_(&quot;$&quot;* #,##0.00_);_(&quot;$&quot;* \(#,##0.00\);_(&quot;$&quot;* &quot;-&quot;??_);_(@_)">
                  <c:v>27.371333333333336</c:v>
                </c:pt>
                <c:pt idx="864" formatCode="_(&quot;$&quot;* #,##0.00_);_(&quot;$&quot;* \(#,##0.00\);_(&quot;$&quot;* &quot;-&quot;??_);_(@_)">
                  <c:v>27.075133333333337</c:v>
                </c:pt>
                <c:pt idx="865" formatCode="_(&quot;$&quot;* #,##0.00_);_(&quot;$&quot;* \(#,##0.00\);_(&quot;$&quot;* &quot;-&quot;??_);_(@_)">
                  <c:v>26.787599999999998</c:v>
                </c:pt>
                <c:pt idx="866" formatCode="_(&quot;$&quot;* #,##0.00_);_(&quot;$&quot;* \(#,##0.00\);_(&quot;$&quot;* &quot;-&quot;??_);_(@_)">
                  <c:v>26.733266666666669</c:v>
                </c:pt>
                <c:pt idx="867" formatCode="_(&quot;$&quot;* #,##0.00_);_(&quot;$&quot;* \(#,##0.00\);_(&quot;$&quot;* &quot;-&quot;??_);_(@_)">
                  <c:v>26.794566666666668</c:v>
                </c:pt>
                <c:pt idx="868" formatCode="_(&quot;$&quot;* #,##0.00_);_(&quot;$&quot;* \(#,##0.00\);_(&quot;$&quot;* &quot;-&quot;??_);_(@_)">
                  <c:v>27.297000000000001</c:v>
                </c:pt>
                <c:pt idx="869" formatCode="_(&quot;$&quot;* #,##0.00_);_(&quot;$&quot;* \(#,##0.00\);_(&quot;$&quot;* &quot;-&quot;??_);_(@_)">
                  <c:v>27.948033333333331</c:v>
                </c:pt>
                <c:pt idx="870" formatCode="_(&quot;$&quot;* #,##0.00_);_(&quot;$&quot;* \(#,##0.00\);_(&quot;$&quot;* &quot;-&quot;??_);_(@_)">
                  <c:v>28.275866666666669</c:v>
                </c:pt>
                <c:pt idx="871" formatCode="_(&quot;$&quot;* #,##0.00_);_(&quot;$&quot;* \(#,##0.00\);_(&quot;$&quot;* &quot;-&quot;??_);_(@_)">
                  <c:v>28.293499999999998</c:v>
                </c:pt>
                <c:pt idx="872" formatCode="_(&quot;$&quot;* #,##0.00_);_(&quot;$&quot;* \(#,##0.00\);_(&quot;$&quot;* &quot;-&quot;??_);_(@_)">
                  <c:v>27.844366666666669</c:v>
                </c:pt>
                <c:pt idx="873" formatCode="_(&quot;$&quot;* #,##0.00_);_(&quot;$&quot;* \(#,##0.00\);_(&quot;$&quot;* &quot;-&quot;??_);_(@_)">
                  <c:v>28.000966666666667</c:v>
                </c:pt>
                <c:pt idx="874" formatCode="_(&quot;$&quot;* #,##0.00_);_(&quot;$&quot;* \(#,##0.00\);_(&quot;$&quot;* &quot;-&quot;??_);_(@_)">
                  <c:v>28.450433333333336</c:v>
                </c:pt>
                <c:pt idx="875" formatCode="_(&quot;$&quot;* #,##0.00_);_(&quot;$&quot;* \(#,##0.00\);_(&quot;$&quot;* &quot;-&quot;??_);_(@_)">
                  <c:v>28.786633333333338</c:v>
                </c:pt>
                <c:pt idx="876" formatCode="_(&quot;$&quot;* #,##0.00_);_(&quot;$&quot;* \(#,##0.00\);_(&quot;$&quot;* &quot;-&quot;??_);_(@_)">
                  <c:v>28.854933333333332</c:v>
                </c:pt>
                <c:pt idx="877" formatCode="_(&quot;$&quot;* #,##0.00_);_(&quot;$&quot;* \(#,##0.00\);_(&quot;$&quot;* &quot;-&quot;??_);_(@_)">
                  <c:v>28.663999999999998</c:v>
                </c:pt>
                <c:pt idx="878" formatCode="_(&quot;$&quot;* #,##0.00_);_(&quot;$&quot;* \(#,##0.00\);_(&quot;$&quot;* &quot;-&quot;??_);_(@_)">
                  <c:v>28.587033333333334</c:v>
                </c:pt>
                <c:pt idx="879" formatCode="_(&quot;$&quot;* #,##0.00_);_(&quot;$&quot;* \(#,##0.00\);_(&quot;$&quot;* &quot;-&quot;??_);_(@_)">
                  <c:v>28.6097</c:v>
                </c:pt>
                <c:pt idx="880" formatCode="_(&quot;$&quot;* #,##0.00_);_(&quot;$&quot;* \(#,##0.00\);_(&quot;$&quot;* &quot;-&quot;??_);_(@_)">
                  <c:v>28.82126666666667</c:v>
                </c:pt>
                <c:pt idx="881" formatCode="_(&quot;$&quot;* #,##0.00_);_(&quot;$&quot;* \(#,##0.00\);_(&quot;$&quot;* &quot;-&quot;??_);_(@_)">
                  <c:v>29.433633333333333</c:v>
                </c:pt>
                <c:pt idx="882" formatCode="_(&quot;$&quot;* #,##0.00_);_(&quot;$&quot;* \(#,##0.00\);_(&quot;$&quot;* &quot;-&quot;??_);_(@_)">
                  <c:v>30.341499999999996</c:v>
                </c:pt>
                <c:pt idx="883" formatCode="_(&quot;$&quot;* #,##0.00_);_(&quot;$&quot;* \(#,##0.00\);_(&quot;$&quot;* &quot;-&quot;??_);_(@_)">
                  <c:v>31.024833333333333</c:v>
                </c:pt>
                <c:pt idx="884" formatCode="_(&quot;$&quot;* #,##0.00_);_(&quot;$&quot;* \(#,##0.00\);_(&quot;$&quot;* &quot;-&quot;??_);_(@_)">
                  <c:v>31.357333333333333</c:v>
                </c:pt>
                <c:pt idx="885" formatCode="_(&quot;$&quot;* #,##0.00_);_(&quot;$&quot;* \(#,##0.00\);_(&quot;$&quot;* &quot;-&quot;??_);_(@_)">
                  <c:v>31.0275</c:v>
                </c:pt>
                <c:pt idx="886" formatCode="_(&quot;$&quot;* #,##0.00_);_(&quot;$&quot;* \(#,##0.00\);_(&quot;$&quot;* &quot;-&quot;??_);_(@_)">
                  <c:v>30.785633333333333</c:v>
                </c:pt>
                <c:pt idx="887" formatCode="_(&quot;$&quot;* #,##0.00_);_(&quot;$&quot;* \(#,##0.00\);_(&quot;$&quot;* &quot;-&quot;??_);_(@_)">
                  <c:v>33.052533333333336</c:v>
                </c:pt>
                <c:pt idx="888" formatCode="_(&quot;$&quot;* #,##0.00_);_(&quot;$&quot;* \(#,##0.00\);_(&quot;$&quot;* &quot;-&quot;??_);_(@_)">
                  <c:v>35.803866666666664</c:v>
                </c:pt>
                <c:pt idx="889" formatCode="_(&quot;$&quot;* #,##0.00_);_(&quot;$&quot;* \(#,##0.00\);_(&quot;$&quot;* &quot;-&quot;??_);_(@_)">
                  <c:v>38.993299999999998</c:v>
                </c:pt>
                <c:pt idx="890" formatCode="_(&quot;$&quot;* #,##0.00_);_(&quot;$&quot;* \(#,##0.00\);_(&quot;$&quot;* &quot;-&quot;??_);_(@_)">
                  <c:v>38.944633333333336</c:v>
                </c:pt>
                <c:pt idx="891" formatCode="_(&quot;$&quot;* #,##0.00_);_(&quot;$&quot;* \(#,##0.00\);_(&quot;$&quot;* &quot;-&quot;??_);_(@_)">
                  <c:v>39.219166666666666</c:v>
                </c:pt>
                <c:pt idx="892" formatCode="_(&quot;$&quot;* #,##0.00_);_(&quot;$&quot;* \(#,##0.00\);_(&quot;$&quot;* &quot;-&quot;??_);_(@_)">
                  <c:v>38.957966666666671</c:v>
                </c:pt>
                <c:pt idx="893" formatCode="_(&quot;$&quot;* #,##0.00_);_(&quot;$&quot;* \(#,##0.00\);_(&quot;$&quot;* &quot;-&quot;??_);_(@_)">
                  <c:v>39.403433333333332</c:v>
                </c:pt>
                <c:pt idx="894" formatCode="_(&quot;$&quot;* #,##0.00_);_(&quot;$&quot;* \(#,##0.00\);_(&quot;$&quot;* &quot;-&quot;??_);_(@_)">
                  <c:v>39.031599999999997</c:v>
                </c:pt>
                <c:pt idx="895" formatCode="_(&quot;$&quot;* #,##0.00_);_(&quot;$&quot;* \(#,##0.00\);_(&quot;$&quot;* &quot;-&quot;??_);_(@_)">
                  <c:v>38.415866666666666</c:v>
                </c:pt>
                <c:pt idx="896" formatCode="_(&quot;$&quot;* #,##0.00_);_(&quot;$&quot;* \(#,##0.00\);_(&quot;$&quot;* &quot;-&quot;??_);_(@_)">
                  <c:v>38.196966666666661</c:v>
                </c:pt>
                <c:pt idx="897" formatCode="_(&quot;$&quot;* #,##0.00_);_(&quot;$&quot;* \(#,##0.00\);_(&quot;$&quot;* &quot;-&quot;??_);_(@_)">
                  <c:v>38.236966666666667</c:v>
                </c:pt>
                <c:pt idx="898" formatCode="_(&quot;$&quot;* #,##0.00_);_(&quot;$&quot;* \(#,##0.00\);_(&quot;$&quot;* &quot;-&quot;??_);_(@_)">
                  <c:v>38.905699999999996</c:v>
                </c:pt>
                <c:pt idx="899" formatCode="_(&quot;$&quot;* #,##0.00_);_(&quot;$&quot;* \(#,##0.00\);_(&quot;$&quot;* &quot;-&quot;??_);_(@_)">
                  <c:v>39.742700000000006</c:v>
                </c:pt>
                <c:pt idx="900" formatCode="_(&quot;$&quot;* #,##0.00_);_(&quot;$&quot;* \(#,##0.00\);_(&quot;$&quot;* &quot;-&quot;??_);_(@_)">
                  <c:v>41.151166666666661</c:v>
                </c:pt>
                <c:pt idx="901" formatCode="_(&quot;$&quot;* #,##0.00_);_(&quot;$&quot;* \(#,##0.00\);_(&quot;$&quot;* &quot;-&quot;??_);_(@_)">
                  <c:v>42.207766666666664</c:v>
                </c:pt>
                <c:pt idx="902" formatCode="_(&quot;$&quot;* #,##0.00_);_(&quot;$&quot;* \(#,##0.00\);_(&quot;$&quot;* &quot;-&quot;??_);_(@_)">
                  <c:v>42.76423333333333</c:v>
                </c:pt>
                <c:pt idx="903" formatCode="_(&quot;$&quot;* #,##0.00_);_(&quot;$&quot;* \(#,##0.00\);_(&quot;$&quot;* &quot;-&quot;??_);_(@_)">
                  <c:v>43.034433333333332</c:v>
                </c:pt>
                <c:pt idx="904" formatCode="_(&quot;$&quot;* #,##0.00_);_(&quot;$&quot;* \(#,##0.00\);_(&quot;$&quot;* &quot;-&quot;??_);_(@_)">
                  <c:v>43.165033333333334</c:v>
                </c:pt>
                <c:pt idx="905" formatCode="_(&quot;$&quot;* #,##0.00_);_(&quot;$&quot;* \(#,##0.00\);_(&quot;$&quot;* &quot;-&quot;??_);_(@_)">
                  <c:v>43.275966666666669</c:v>
                </c:pt>
                <c:pt idx="906" formatCode="_(&quot;$&quot;* #,##0.00_);_(&quot;$&quot;* \(#,##0.00\);_(&quot;$&quot;* &quot;-&quot;??_);_(@_)">
                  <c:v>42.743200000000002</c:v>
                </c:pt>
                <c:pt idx="907" formatCode="_(&quot;$&quot;* #,##0.00_);_(&quot;$&quot;* \(#,##0.00\);_(&quot;$&quot;* &quot;-&quot;??_);_(@_)">
                  <c:v>41.9392</c:v>
                </c:pt>
                <c:pt idx="908" formatCode="_(&quot;$&quot;* #,##0.00_);_(&quot;$&quot;* \(#,##0.00\);_(&quot;$&quot;* &quot;-&quot;??_);_(@_)">
                  <c:v>41.556366666666669</c:v>
                </c:pt>
                <c:pt idx="909" formatCode="_(&quot;$&quot;* #,##0.00_);_(&quot;$&quot;* \(#,##0.00\);_(&quot;$&quot;* &quot;-&quot;??_);_(@_)">
                  <c:v>41.192500000000003</c:v>
                </c:pt>
                <c:pt idx="910" formatCode="_(&quot;$&quot;* #,##0.00_);_(&quot;$&quot;* \(#,##0.00\);_(&quot;$&quot;* &quot;-&quot;??_);_(@_)">
                  <c:v>41.255800000000001</c:v>
                </c:pt>
                <c:pt idx="911" formatCode="_(&quot;$&quot;* #,##0.00_);_(&quot;$&quot;* \(#,##0.00\);_(&quot;$&quot;* &quot;-&quot;??_);_(@_)">
                  <c:v>41.397733333333328</c:v>
                </c:pt>
                <c:pt idx="912" formatCode="_(&quot;$&quot;* #,##0.00_);_(&quot;$&quot;* \(#,##0.00\);_(&quot;$&quot;* &quot;-&quot;??_);_(@_)">
                  <c:v>41.829566666666665</c:v>
                </c:pt>
                <c:pt idx="913" formatCode="_(&quot;$&quot;* #,##0.00_);_(&quot;$&quot;* \(#,##0.00\);_(&quot;$&quot;* &quot;-&quot;??_);_(@_)">
                  <c:v>42.3277</c:v>
                </c:pt>
                <c:pt idx="914" formatCode="_(&quot;$&quot;* #,##0.00_);_(&quot;$&quot;* \(#,##0.00\);_(&quot;$&quot;* &quot;-&quot;??_);_(@_)">
                  <c:v>42.261400000000002</c:v>
                </c:pt>
                <c:pt idx="915" formatCode="_(&quot;$&quot;* #,##0.00_);_(&quot;$&quot;* \(#,##0.00\);_(&quot;$&quot;* &quot;-&quot;??_);_(@_)">
                  <c:v>42.291366666666669</c:v>
                </c:pt>
                <c:pt idx="916" formatCode="_(&quot;$&quot;* #,##0.00_);_(&quot;$&quot;* \(#,##0.00\);_(&quot;$&quot;* &quot;-&quot;??_);_(@_)">
                  <c:v>42.245733333333334</c:v>
                </c:pt>
                <c:pt idx="917" formatCode="_(&quot;$&quot;* #,##0.00_);_(&quot;$&quot;* \(#,##0.00\);_(&quot;$&quot;* &quot;-&quot;??_);_(@_)">
                  <c:v>42.346366666666668</c:v>
                </c:pt>
                <c:pt idx="918" formatCode="_(&quot;$&quot;* #,##0.00_);_(&quot;$&quot;* \(#,##0.00\);_(&quot;$&quot;* &quot;-&quot;??_);_(@_)">
                  <c:v>42.812533333333334</c:v>
                </c:pt>
                <c:pt idx="919" formatCode="_(&quot;$&quot;* #,##0.00_);_(&quot;$&quot;* \(#,##0.00\);_(&quot;$&quot;* &quot;-&quot;??_);_(@_)">
                  <c:v>44.077699999999993</c:v>
                </c:pt>
                <c:pt idx="920" formatCode="_(&quot;$&quot;* #,##0.00_);_(&quot;$&quot;* \(#,##0.00\);_(&quot;$&quot;* &quot;-&quot;??_);_(@_)">
                  <c:v>45.098633333333339</c:v>
                </c:pt>
                <c:pt idx="921" formatCode="_(&quot;$&quot;* #,##0.00_);_(&quot;$&quot;* \(#,##0.00\);_(&quot;$&quot;* &quot;-&quot;??_);_(@_)">
                  <c:v>45.951300000000003</c:v>
                </c:pt>
                <c:pt idx="922" formatCode="_(&quot;$&quot;* #,##0.00_);_(&quot;$&quot;* \(#,##0.00\);_(&quot;$&quot;* &quot;-&quot;??_);_(@_)">
                  <c:v>46.45676666666666</c:v>
                </c:pt>
                <c:pt idx="923" formatCode="_(&quot;$&quot;* #,##0.00_);_(&quot;$&quot;* \(#,##0.00\);_(&quot;$&quot;* &quot;-&quot;??_);_(@_)">
                  <c:v>46.992566666666669</c:v>
                </c:pt>
                <c:pt idx="924" formatCode="_(&quot;$&quot;* #,##0.00_);_(&quot;$&quot;* \(#,##0.00\);_(&quot;$&quot;* &quot;-&quot;??_);_(@_)">
                  <c:v>46.679033333333336</c:v>
                </c:pt>
                <c:pt idx="925" formatCode="_(&quot;$&quot;* #,##0.00_);_(&quot;$&quot;* \(#,##0.00\);_(&quot;$&quot;* &quot;-&quot;??_);_(@_)">
                  <c:v>45.617766666666661</c:v>
                </c:pt>
                <c:pt idx="926" formatCode="_(&quot;$&quot;* #,##0.00_);_(&quot;$&quot;* \(#,##0.00\);_(&quot;$&quot;* &quot;-&quot;??_);_(@_)">
                  <c:v>44.796399999999998</c:v>
                </c:pt>
                <c:pt idx="927" formatCode="_(&quot;$&quot;* #,##0.00_);_(&quot;$&quot;* \(#,##0.00\);_(&quot;$&quot;* &quot;-&quot;??_);_(@_)">
                  <c:v>44.849366666666661</c:v>
                </c:pt>
                <c:pt idx="928" formatCode="_(&quot;$&quot;* #,##0.00_);_(&quot;$&quot;* \(#,##0.00\);_(&quot;$&quot;* &quot;-&quot;??_);_(@_)">
                  <c:v>45.230233333333331</c:v>
                </c:pt>
                <c:pt idx="929" formatCode="_(&quot;$&quot;* #,##0.00_);_(&quot;$&quot;* \(#,##0.00\);_(&quot;$&quot;* &quot;-&quot;??_);_(@_)">
                  <c:v>45.659400000000005</c:v>
                </c:pt>
                <c:pt idx="930" formatCode="_(&quot;$&quot;* #,##0.00_);_(&quot;$&quot;* \(#,##0.00\);_(&quot;$&quot;* &quot;-&quot;??_);_(@_)">
                  <c:v>46.016266666666667</c:v>
                </c:pt>
                <c:pt idx="931" formatCode="_(&quot;$&quot;* #,##0.00_);_(&quot;$&quot;* \(#,##0.00\);_(&quot;$&quot;* &quot;-&quot;??_);_(@_)">
                  <c:v>46.441766666666666</c:v>
                </c:pt>
                <c:pt idx="932" formatCode="_(&quot;$&quot;* #,##0.00_);_(&quot;$&quot;* \(#,##0.00\);_(&quot;$&quot;* &quot;-&quot;??_);_(@_)">
                  <c:v>46.644033333333333</c:v>
                </c:pt>
                <c:pt idx="933" formatCode="_(&quot;$&quot;* #,##0.00_);_(&quot;$&quot;* \(#,##0.00\);_(&quot;$&quot;* &quot;-&quot;??_);_(@_)">
                  <c:v>45.817366666666665</c:v>
                </c:pt>
                <c:pt idx="934" formatCode="_(&quot;$&quot;* #,##0.00_);_(&quot;$&quot;* \(#,##0.00\);_(&quot;$&quot;* &quot;-&quot;??_);_(@_)">
                  <c:v>45.079666666666668</c:v>
                </c:pt>
                <c:pt idx="935" formatCode="_(&quot;$&quot;* #,##0.00_);_(&quot;$&quot;* \(#,##0.00\);_(&quot;$&quot;* &quot;-&quot;??_);_(@_)">
                  <c:v>44.4709</c:v>
                </c:pt>
                <c:pt idx="936" formatCode="_(&quot;$&quot;* #,##0.00_);_(&quot;$&quot;* \(#,##0.00\);_(&quot;$&quot;* &quot;-&quot;??_);_(@_)">
                  <c:v>44.853400000000001</c:v>
                </c:pt>
                <c:pt idx="937" formatCode="_(&quot;$&quot;* #,##0.00_);_(&quot;$&quot;* \(#,##0.00\);_(&quot;$&quot;* &quot;-&quot;??_);_(@_)">
                  <c:v>44.903033333333326</c:v>
                </c:pt>
                <c:pt idx="938" formatCode="_(&quot;$&quot;* #,##0.00_);_(&quot;$&quot;* \(#,##0.00\);_(&quot;$&quot;* &quot;-&quot;??_);_(@_)">
                  <c:v>44.194633333333336</c:v>
                </c:pt>
                <c:pt idx="939" formatCode="_(&quot;$&quot;* #,##0.00_);_(&quot;$&quot;* \(#,##0.00\);_(&quot;$&quot;* &quot;-&quot;??_);_(@_)">
                  <c:v>43.18536666666666</c:v>
                </c:pt>
                <c:pt idx="940" formatCode="_(&quot;$&quot;* #,##0.00_);_(&quot;$&quot;* \(#,##0.00\);_(&quot;$&quot;* &quot;-&quot;??_);_(@_)">
                  <c:v>41.916200000000003</c:v>
                </c:pt>
                <c:pt idx="941" formatCode="_(&quot;$&quot;* #,##0.00_);_(&quot;$&quot;* \(#,##0.00\);_(&quot;$&quot;* &quot;-&quot;??_);_(@_)">
                  <c:v>42.315733333333334</c:v>
                </c:pt>
                <c:pt idx="942" formatCode="_(&quot;$&quot;* #,##0.00_);_(&quot;$&quot;* \(#,##0.00\);_(&quot;$&quot;* &quot;-&quot;??_);_(@_)">
                  <c:v>42.832866666666668</c:v>
                </c:pt>
                <c:pt idx="943" formatCode="_(&quot;$&quot;* #,##0.00_);_(&quot;$&quot;* \(#,##0.00\);_(&quot;$&quot;* &quot;-&quot;??_);_(@_)">
                  <c:v>43.709533333333333</c:v>
                </c:pt>
                <c:pt idx="944" formatCode="_(&quot;$&quot;* #,##0.00_);_(&quot;$&quot;* \(#,##0.00\);_(&quot;$&quot;* &quot;-&quot;??_);_(@_)">
                  <c:v>43.573233333333327</c:v>
                </c:pt>
                <c:pt idx="945" formatCode="_(&quot;$&quot;* #,##0.00_);_(&quot;$&quot;* \(#,##0.00\);_(&quot;$&quot;* &quot;-&quot;??_);_(@_)">
                  <c:v>43.359633333333335</c:v>
                </c:pt>
                <c:pt idx="946" formatCode="_(&quot;$&quot;* #,##0.00_);_(&quot;$&quot;* \(#,##0.00\);_(&quot;$&quot;* &quot;-&quot;??_);_(@_)">
                  <c:v>44.519500000000001</c:v>
                </c:pt>
                <c:pt idx="947" formatCode="_(&quot;$&quot;* #,##0.00_);_(&quot;$&quot;* \(#,##0.00\);_(&quot;$&quot;* &quot;-&quot;??_);_(@_)">
                  <c:v>45.293866666666666</c:v>
                </c:pt>
                <c:pt idx="948" formatCode="_(&quot;$&quot;* #,##0.00_);_(&quot;$&quot;* \(#,##0.00\);_(&quot;$&quot;* &quot;-&quot;??_);_(@_)">
                  <c:v>46.565733333333334</c:v>
                </c:pt>
                <c:pt idx="949" formatCode="_(&quot;$&quot;* #,##0.00_);_(&quot;$&quot;* \(#,##0.00\);_(&quot;$&quot;* &quot;-&quot;??_);_(@_)">
                  <c:v>46.631066666666669</c:v>
                </c:pt>
                <c:pt idx="950" formatCode="_(&quot;$&quot;* #,##0.00_);_(&quot;$&quot;* \(#,##0.00\);_(&quot;$&quot;* &quot;-&quot;??_);_(@_)">
                  <c:v>46.747700000000002</c:v>
                </c:pt>
                <c:pt idx="951" formatCode="_(&quot;$&quot;* #,##0.00_);_(&quot;$&quot;* \(#,##0.00\);_(&quot;$&quot;* &quot;-&quot;??_);_(@_)">
                  <c:v>46.654066666666665</c:v>
                </c:pt>
                <c:pt idx="952" formatCode="_(&quot;$&quot;* #,##0.00_);_(&quot;$&quot;* \(#,##0.00\);_(&quot;$&quot;* &quot;-&quot;??_);_(@_)">
                  <c:v>47.194166666666668</c:v>
                </c:pt>
                <c:pt idx="953" formatCode="_(&quot;$&quot;* #,##0.00_);_(&quot;$&quot;* \(#,##0.00\);_(&quot;$&quot;* &quot;-&quot;??_);_(@_)">
                  <c:v>48.275733333333335</c:v>
                </c:pt>
                <c:pt idx="954" formatCode="_(&quot;$&quot;* #,##0.00_);_(&quot;$&quot;* \(#,##0.00\);_(&quot;$&quot;* &quot;-&quot;??_);_(@_)">
                  <c:v>49.115400000000001</c:v>
                </c:pt>
                <c:pt idx="955" formatCode="_(&quot;$&quot;* #,##0.00_);_(&quot;$&quot;* \(#,##0.00\);_(&quot;$&quot;* &quot;-&quot;??_);_(@_)">
                  <c:v>49.02376666666666</c:v>
                </c:pt>
                <c:pt idx="956" formatCode="_(&quot;$&quot;* #,##0.00_);_(&quot;$&quot;* \(#,##0.00\);_(&quot;$&quot;* &quot;-&quot;??_);_(@_)">
                  <c:v>48.785200000000003</c:v>
                </c:pt>
                <c:pt idx="957" formatCode="_(&quot;$&quot;* #,##0.00_);_(&quot;$&quot;* \(#,##0.00\);_(&quot;$&quot;* &quot;-&quot;??_);_(@_)">
                  <c:v>48.022133333333329</c:v>
                </c:pt>
                <c:pt idx="958" formatCode="_(&quot;$&quot;* #,##0.00_);_(&quot;$&quot;* \(#,##0.00\);_(&quot;$&quot;* &quot;-&quot;??_);_(@_)">
                  <c:v>47.267699999999998</c:v>
                </c:pt>
                <c:pt idx="959" formatCode="_(&quot;$&quot;* #,##0.00_);_(&quot;$&quot;* \(#,##0.00\);_(&quot;$&quot;* &quot;-&quot;??_);_(@_)">
                  <c:v>46.277333333333331</c:v>
                </c:pt>
                <c:pt idx="960" formatCode="_(&quot;$&quot;* #,##0.00_);_(&quot;$&quot;* \(#,##0.00\);_(&quot;$&quot;* &quot;-&quot;??_);_(@_)">
                  <c:v>45.649833333333333</c:v>
                </c:pt>
                <c:pt idx="961" formatCode="_(&quot;$&quot;* #,##0.00_);_(&quot;$&quot;* \(#,##0.00\);_(&quot;$&quot;* &quot;-&quot;??_);_(@_)">
                  <c:v>45.192966666666671</c:v>
                </c:pt>
                <c:pt idx="962" formatCode="_(&quot;$&quot;* #,##0.00_);_(&quot;$&quot;* \(#,##0.00\);_(&quot;$&quot;* &quot;-&quot;??_);_(@_)">
                  <c:v>45.163966666666674</c:v>
                </c:pt>
                <c:pt idx="963" formatCode="_(&quot;$&quot;* #,##0.00_);_(&quot;$&quot;* \(#,##0.00\);_(&quot;$&quot;* &quot;-&quot;??_);_(@_)">
                  <c:v>45.29826666666667</c:v>
                </c:pt>
                <c:pt idx="964" formatCode="_(&quot;$&quot;* #,##0.00_);_(&quot;$&quot;* \(#,##0.00\);_(&quot;$&quot;* &quot;-&quot;??_);_(@_)">
                  <c:v>44.975033333333329</c:v>
                </c:pt>
                <c:pt idx="965" formatCode="_(&quot;$&quot;* #,##0.00_);_(&quot;$&quot;* \(#,##0.00\);_(&quot;$&quot;* &quot;-&quot;??_);_(@_)">
                  <c:v>44.468866666666663</c:v>
                </c:pt>
                <c:pt idx="966" formatCode="_(&quot;$&quot;* #,##0.00_);_(&quot;$&quot;* \(#,##0.00\);_(&quot;$&quot;* &quot;-&quot;??_);_(@_)">
                  <c:v>43.782066666666672</c:v>
                </c:pt>
                <c:pt idx="967" formatCode="_(&quot;$&quot;* #,##0.00_);_(&quot;$&quot;* \(#,##0.00\);_(&quot;$&quot;* &quot;-&quot;??_);_(@_)">
                  <c:v>43.228566666666666</c:v>
                </c:pt>
                <c:pt idx="968" formatCode="_(&quot;$&quot;* #,##0.00_);_(&quot;$&quot;* \(#,##0.00\);_(&quot;$&quot;* &quot;-&quot;??_);_(@_)">
                  <c:v>42.245866666666672</c:v>
                </c:pt>
                <c:pt idx="969" formatCode="_(&quot;$&quot;* #,##0.00_);_(&quot;$&quot;* \(#,##0.00\);_(&quot;$&quot;* &quot;-&quot;??_);_(@_)">
                  <c:v>41.609400000000001</c:v>
                </c:pt>
                <c:pt idx="970" formatCode="_(&quot;$&quot;* #,##0.00_);_(&quot;$&quot;* \(#,##0.00\);_(&quot;$&quot;* &quot;-&quot;??_);_(@_)">
                  <c:v>41.603733333333338</c:v>
                </c:pt>
                <c:pt idx="971" formatCode="_(&quot;$&quot;* #,##0.00_);_(&quot;$&quot;* \(#,##0.00\);_(&quot;$&quot;* &quot;-&quot;??_);_(@_)">
                  <c:v>41.901633333333336</c:v>
                </c:pt>
                <c:pt idx="972" formatCode="_(&quot;$&quot;* #,##0.00_);_(&quot;$&quot;* \(#,##0.00\);_(&quot;$&quot;* &quot;-&quot;??_);_(@_)">
                  <c:v>42.187566666666669</c:v>
                </c:pt>
                <c:pt idx="973" formatCode="_(&quot;$&quot;* #,##0.00_);_(&quot;$&quot;* \(#,##0.00\);_(&quot;$&quot;* &quot;-&quot;??_);_(@_)">
                  <c:v>42.476499999999994</c:v>
                </c:pt>
                <c:pt idx="974" formatCode="_(&quot;$&quot;* #,##0.00_);_(&quot;$&quot;* \(#,##0.00\);_(&quot;$&quot;* &quot;-&quot;??_);_(@_)">
                  <c:v>43.005666666666663</c:v>
                </c:pt>
                <c:pt idx="975" formatCode="_(&quot;$&quot;* #,##0.00_);_(&quot;$&quot;* \(#,##0.00\);_(&quot;$&quot;* &quot;-&quot;??_);_(@_)">
                  <c:v>43.776766666666674</c:v>
                </c:pt>
                <c:pt idx="976" formatCode="_(&quot;$&quot;* #,##0.00_);_(&quot;$&quot;* \(#,##0.00\);_(&quot;$&quot;* &quot;-&quot;??_);_(@_)">
                  <c:v>43.919366666666669</c:v>
                </c:pt>
                <c:pt idx="977" formatCode="_(&quot;$&quot;* #,##0.00_);_(&quot;$&quot;* \(#,##0.00\);_(&quot;$&quot;* &quot;-&quot;??_);_(@_)">
                  <c:v>44.1</c:v>
                </c:pt>
                <c:pt idx="978" formatCode="_(&quot;$&quot;* #,##0.00_);_(&quot;$&quot;* \(#,##0.00\);_(&quot;$&quot;* &quot;-&quot;??_);_(@_)">
                  <c:v>44.068666666666665</c:v>
                </c:pt>
                <c:pt idx="979" formatCode="_(&quot;$&quot;* #,##0.00_);_(&quot;$&quot;* \(#,##0.00\);_(&quot;$&quot;* &quot;-&quot;??_);_(@_)">
                  <c:v>44.816800000000001</c:v>
                </c:pt>
                <c:pt idx="980" formatCode="_(&quot;$&quot;* #,##0.00_);_(&quot;$&quot;* \(#,##0.00\);_(&quot;$&quot;* &quot;-&quot;??_);_(@_)">
                  <c:v>45.227333333333327</c:v>
                </c:pt>
                <c:pt idx="981" formatCode="_(&quot;$&quot;* #,##0.00_);_(&quot;$&quot;* \(#,##0.00\);_(&quot;$&quot;* &quot;-&quot;??_);_(@_)">
                  <c:v>45.597199999999994</c:v>
                </c:pt>
                <c:pt idx="982" formatCode="_(&quot;$&quot;* #,##0.00_);_(&quot;$&quot;* \(#,##0.00\);_(&quot;$&quot;* &quot;-&quot;??_);_(@_)">
                  <c:v>45.945066666666669</c:v>
                </c:pt>
                <c:pt idx="983" formatCode="_(&quot;$&quot;* #,##0.00_);_(&quot;$&quot;* \(#,##0.00\);_(&quot;$&quot;* &quot;-&quot;??_);_(@_)">
                  <c:v>46.502233333333329</c:v>
                </c:pt>
                <c:pt idx="984" formatCode="_(&quot;$&quot;* #,##0.00_);_(&quot;$&quot;* \(#,##0.00\);_(&quot;$&quot;* &quot;-&quot;??_);_(@_)">
                  <c:v>46.389933333333339</c:v>
                </c:pt>
                <c:pt idx="985" formatCode="_(&quot;$&quot;* #,##0.00_);_(&quot;$&quot;* \(#,##0.00\);_(&quot;$&quot;* &quot;-&quot;??_);_(@_)">
                  <c:v>46.153033333333333</c:v>
                </c:pt>
                <c:pt idx="986" formatCode="_(&quot;$&quot;* #,##0.00_);_(&quot;$&quot;* \(#,##0.00\);_(&quot;$&quot;* &quot;-&quot;??_);_(@_)">
                  <c:v>45.151000000000003</c:v>
                </c:pt>
                <c:pt idx="987" formatCode="_(&quot;$&quot;* #,##0.00_);_(&quot;$&quot;* \(#,##0.00\);_(&quot;$&quot;* &quot;-&quot;??_);_(@_)">
                  <c:v>44.062999999999995</c:v>
                </c:pt>
                <c:pt idx="988" formatCode="_(&quot;$&quot;* #,##0.00_);_(&quot;$&quot;* \(#,##0.00\);_(&quot;$&quot;* &quot;-&quot;??_);_(@_)">
                  <c:v>42.732066666666668</c:v>
                </c:pt>
                <c:pt idx="989" formatCode="_(&quot;$&quot;* #,##0.00_);_(&quot;$&quot;* \(#,##0.00\);_(&quot;$&quot;* &quot;-&quot;??_);_(@_)">
                  <c:v>41.881999999999998</c:v>
                </c:pt>
                <c:pt idx="990" formatCode="_(&quot;$&quot;* #,##0.00_);_(&quot;$&quot;* \(#,##0.00\);_(&quot;$&quot;* &quot;-&quot;??_);_(@_)">
                  <c:v>42.141599999999997</c:v>
                </c:pt>
                <c:pt idx="991" formatCode="_(&quot;$&quot;* #,##0.00_);_(&quot;$&quot;* \(#,##0.00\);_(&quot;$&quot;* &quot;-&quot;??_);_(@_)">
                  <c:v>42.662100000000002</c:v>
                </c:pt>
                <c:pt idx="992" formatCode="_(&quot;$&quot;* #,##0.00_);_(&quot;$&quot;* \(#,##0.00\);_(&quot;$&quot;* &quot;-&quot;??_);_(@_)">
                  <c:v>42.792733333333331</c:v>
                </c:pt>
                <c:pt idx="993" formatCode="_(&quot;$&quot;* #,##0.00_);_(&quot;$&quot;* \(#,##0.00\);_(&quot;$&quot;* &quot;-&quot;??_);_(@_)">
                  <c:v>41.910000000000004</c:v>
                </c:pt>
                <c:pt idx="994" formatCode="_(&quot;$&quot;* #,##0.00_);_(&quot;$&quot;* \(#,##0.00\);_(&quot;$&quot;* &quot;-&quot;??_);_(@_)">
                  <c:v>40.855999999999995</c:v>
                </c:pt>
                <c:pt idx="995" formatCode="_(&quot;$&quot;* #,##0.00_);_(&quot;$&quot;* \(#,##0.00\);_(&quot;$&quot;* &quot;-&quot;??_);_(@_)">
                  <c:v>40.650033333333333</c:v>
                </c:pt>
                <c:pt idx="996" formatCode="_(&quot;$&quot;* #,##0.00_);_(&quot;$&quot;* \(#,##0.00\);_(&quot;$&quot;* &quot;-&quot;??_);_(@_)">
                  <c:v>40.801333333333332</c:v>
                </c:pt>
                <c:pt idx="997" formatCode="_(&quot;$&quot;* #,##0.00_);_(&quot;$&quot;* \(#,##0.00\);_(&quot;$&quot;* &quot;-&quot;??_);_(@_)">
                  <c:v>41.409466666666667</c:v>
                </c:pt>
                <c:pt idx="998" formatCode="_(&quot;$&quot;* #,##0.00_);_(&quot;$&quot;* \(#,##0.00\);_(&quot;$&quot;* &quot;-&quot;??_);_(@_)">
                  <c:v>42.190899999999999</c:v>
                </c:pt>
                <c:pt idx="999" formatCode="_(&quot;$&quot;* #,##0.00_);_(&quot;$&quot;* \(#,##0.00\);_(&quot;$&quot;* &quot;-&quot;??_);_(@_)">
                  <c:v>43.598800000000004</c:v>
                </c:pt>
                <c:pt idx="1000" formatCode="_(&quot;$&quot;* #,##0.00_);_(&quot;$&quot;* \(#,##0.00\);_(&quot;$&quot;* &quot;-&quot;??_);_(@_)">
                  <c:v>44.74046666666667</c:v>
                </c:pt>
                <c:pt idx="1001" formatCode="_(&quot;$&quot;* #,##0.00_);_(&quot;$&quot;* \(#,##0.00\);_(&quot;$&quot;* &quot;-&quot;??_);_(@_)">
                  <c:v>45.556566666666669</c:v>
                </c:pt>
                <c:pt idx="1002" formatCode="_(&quot;$&quot;* #,##0.00_);_(&quot;$&quot;* \(#,##0.00\);_(&quot;$&quot;* &quot;-&quot;??_);_(@_)">
                  <c:v>46.0794</c:v>
                </c:pt>
                <c:pt idx="1003" formatCode="_(&quot;$&quot;* #,##0.00_);_(&quot;$&quot;* \(#,##0.00\);_(&quot;$&quot;* &quot;-&quot;??_);_(@_)">
                  <c:v>46.478933333333337</c:v>
                </c:pt>
                <c:pt idx="1004" formatCode="_(&quot;$&quot;* #,##0.00_);_(&quot;$&quot;* \(#,##0.00\);_(&quot;$&quot;* &quot;-&quot;??_);_(@_)">
                  <c:v>47.272033333333333</c:v>
                </c:pt>
                <c:pt idx="1005" formatCode="_(&quot;$&quot;* #,##0.00_);_(&quot;$&quot;* \(#,##0.00\);_(&quot;$&quot;* &quot;-&quot;??_);_(@_)">
                  <c:v>47.953833333333336</c:v>
                </c:pt>
                <c:pt idx="1006" formatCode="_(&quot;$&quot;* #,##0.00_);_(&quot;$&quot;* \(#,##0.00\);_(&quot;$&quot;* &quot;-&quot;??_);_(@_)">
                  <c:v>48.855566666666668</c:v>
                </c:pt>
                <c:pt idx="1007" formatCode="_(&quot;$&quot;* #,##0.00_);_(&quot;$&quot;* \(#,##0.00\);_(&quot;$&quot;* &quot;-&quot;??_);_(@_)">
                  <c:v>49.039833333333327</c:v>
                </c:pt>
                <c:pt idx="1008" formatCode="_(&quot;$&quot;* #,##0.00_);_(&quot;$&quot;* \(#,##0.00\);_(&quot;$&quot;* &quot;-&quot;??_);_(@_)">
                  <c:v>49.3264</c:v>
                </c:pt>
                <c:pt idx="1009" formatCode="_(&quot;$&quot;* #,##0.00_);_(&quot;$&quot;* \(#,##0.00\);_(&quot;$&quot;* &quot;-&quot;??_);_(@_)">
                  <c:v>49.207099999999997</c:v>
                </c:pt>
                <c:pt idx="1010" formatCode="_(&quot;$&quot;* #,##0.00_);_(&quot;$&quot;* \(#,##0.00\);_(&quot;$&quot;* &quot;-&quot;??_);_(@_)">
                  <c:v>49.713966666666664</c:v>
                </c:pt>
                <c:pt idx="1011" formatCode="_(&quot;$&quot;* #,##0.00_);_(&quot;$&quot;* \(#,##0.00\);_(&quot;$&quot;* &quot;-&quot;??_);_(@_)">
                  <c:v>49.868599999999994</c:v>
                </c:pt>
                <c:pt idx="1012" formatCode="_(&quot;$&quot;* #,##0.00_);_(&quot;$&quot;* \(#,##0.00\);_(&quot;$&quot;* &quot;-&quot;??_);_(@_)">
                  <c:v>49.674666666666667</c:v>
                </c:pt>
                <c:pt idx="1013" formatCode="_(&quot;$&quot;* #,##0.00_);_(&quot;$&quot;* \(#,##0.00\);_(&quot;$&quot;* &quot;-&quot;??_);_(@_)">
                  <c:v>48.797266666666665</c:v>
                </c:pt>
                <c:pt idx="1014" formatCode="_(&quot;$&quot;* #,##0.00_);_(&quot;$&quot;* \(#,##0.00\);_(&quot;$&quot;* &quot;-&quot;??_);_(@_)">
                  <c:v>48.2301</c:v>
                </c:pt>
                <c:pt idx="1015" formatCode="_(&quot;$&quot;* #,##0.00_);_(&quot;$&quot;* \(#,##0.00\);_(&quot;$&quot;* &quot;-&quot;??_);_(@_)">
                  <c:v>47.931833333333337</c:v>
                </c:pt>
                <c:pt idx="1016" formatCode="_(&quot;$&quot;* #,##0.00_);_(&quot;$&quot;* \(#,##0.00\);_(&quot;$&quot;* &quot;-&quot;??_);_(@_)">
                  <c:v>48.053100000000001</c:v>
                </c:pt>
                <c:pt idx="1017" formatCode="_(&quot;$&quot;* #,##0.00_);_(&quot;$&quot;* \(#,##0.00\);_(&quot;$&quot;* &quot;-&quot;??_);_(@_)">
                  <c:v>47.562599999999996</c:v>
                </c:pt>
                <c:pt idx="1018" formatCode="_(&quot;$&quot;* #,##0.00_);_(&quot;$&quot;* \(#,##0.00\);_(&quot;$&quot;* &quot;-&quot;??_);_(@_)">
                  <c:v>47.210733333333337</c:v>
                </c:pt>
                <c:pt idx="1019" formatCode="_(&quot;$&quot;* #,##0.00_);_(&quot;$&quot;* \(#,##0.00\);_(&quot;$&quot;* &quot;-&quot;??_);_(@_)">
                  <c:v>46.334333333333326</c:v>
                </c:pt>
                <c:pt idx="1020" formatCode="_(&quot;$&quot;* #,##0.00_);_(&quot;$&quot;* \(#,##0.00\);_(&quot;$&quot;* &quot;-&quot;??_);_(@_)">
                  <c:v>46.267699999999998</c:v>
                </c:pt>
                <c:pt idx="1021" formatCode="_(&quot;$&quot;* #,##0.00_);_(&quot;$&quot;* \(#,##0.00\);_(&quot;$&quot;* &quot;-&quot;??_);_(@_)">
                  <c:v>45.848466666666667</c:v>
                </c:pt>
                <c:pt idx="1022" formatCode="_(&quot;$&quot;* #,##0.00_);_(&quot;$&quot;* \(#,##0.00\);_(&quot;$&quot;* &quot;-&quot;??_);_(@_)">
                  <c:v>46.211733333333335</c:v>
                </c:pt>
                <c:pt idx="1023" formatCode="_(&quot;$&quot;* #,##0.00_);_(&quot;$&quot;* \(#,##0.00\);_(&quot;$&quot;* &quot;-&quot;??_);_(@_)">
                  <c:v>46.524999999999999</c:v>
                </c:pt>
                <c:pt idx="1024" formatCode="_(&quot;$&quot;* #,##0.00_);_(&quot;$&quot;* \(#,##0.00\);_(&quot;$&quot;* &quot;-&quot;??_);_(@_)">
                  <c:v>46.8996</c:v>
                </c:pt>
                <c:pt idx="1025" formatCode="_(&quot;$&quot;* #,##0.00_);_(&quot;$&quot;* \(#,##0.00\);_(&quot;$&quot;* &quot;-&quot;??_);_(@_)">
                  <c:v>47.253199999999993</c:v>
                </c:pt>
                <c:pt idx="1026" formatCode="_(&quot;$&quot;* #,##0.00_);_(&quot;$&quot;* \(#,##0.00\);_(&quot;$&quot;* &quot;-&quot;??_);_(@_)">
                  <c:v>47.447166666666668</c:v>
                </c:pt>
                <c:pt idx="1027" formatCode="_(&quot;$&quot;* #,##0.00_);_(&quot;$&quot;* \(#,##0.00\);_(&quot;$&quot;* &quot;-&quot;??_);_(@_)">
                  <c:v>48.021366666666665</c:v>
                </c:pt>
                <c:pt idx="1028" formatCode="_(&quot;$&quot;* #,##0.00_);_(&quot;$&quot;* \(#,##0.00\);_(&quot;$&quot;* &quot;-&quot;??_);_(@_)">
                  <c:v>48.432266666666663</c:v>
                </c:pt>
                <c:pt idx="1029" formatCode="_(&quot;$&quot;* #,##0.00_);_(&quot;$&quot;* \(#,##0.00\);_(&quot;$&quot;* &quot;-&quot;??_);_(@_)">
                  <c:v>49.09513333333333</c:v>
                </c:pt>
                <c:pt idx="1030" formatCode="_(&quot;$&quot;* #,##0.00_);_(&quot;$&quot;* \(#,##0.00\);_(&quot;$&quot;* &quot;-&quot;??_);_(@_)">
                  <c:v>49.513066666666667</c:v>
                </c:pt>
                <c:pt idx="1031" formatCode="_(&quot;$&quot;* #,##0.00_);_(&quot;$&quot;* \(#,##0.00\);_(&quot;$&quot;* &quot;-&quot;??_);_(@_)">
                  <c:v>49.253466666666668</c:v>
                </c:pt>
                <c:pt idx="1032" formatCode="_(&quot;$&quot;* #,##0.00_);_(&quot;$&quot;* \(#,##0.00\);_(&quot;$&quot;* &quot;-&quot;??_);_(@_)">
                  <c:v>48.891200000000005</c:v>
                </c:pt>
                <c:pt idx="1033" formatCode="_(&quot;$&quot;* #,##0.00_);_(&quot;$&quot;* \(#,##0.00\);_(&quot;$&quot;* &quot;-&quot;??_);_(@_)">
                  <c:v>48.63323333333333</c:v>
                </c:pt>
                <c:pt idx="1034" formatCode="_(&quot;$&quot;* #,##0.00_);_(&quot;$&quot;* \(#,##0.00\);_(&quot;$&quot;* &quot;-&quot;??_);_(@_)">
                  <c:v>49.022466666666674</c:v>
                </c:pt>
                <c:pt idx="1035" formatCode="_(&quot;$&quot;* #,##0.00_);_(&quot;$&quot;* \(#,##0.00\);_(&quot;$&quot;* &quot;-&quot;??_);_(@_)">
                  <c:v>49.164766666666658</c:v>
                </c:pt>
                <c:pt idx="1036" formatCode="_(&quot;$&quot;* #,##0.00_);_(&quot;$&quot;* \(#,##0.00\);_(&quot;$&quot;* &quot;-&quot;??_);_(@_)">
                  <c:v>49.395400000000002</c:v>
                </c:pt>
                <c:pt idx="1037" formatCode="_(&quot;$&quot;* #,##0.00_);_(&quot;$&quot;* \(#,##0.00\);_(&quot;$&quot;* &quot;-&quot;??_);_(@_)">
                  <c:v>49.476400000000005</c:v>
                </c:pt>
                <c:pt idx="1038" formatCode="_(&quot;$&quot;* #,##0.00_);_(&quot;$&quot;* \(#,##0.00\);_(&quot;$&quot;* &quot;-&quot;??_);_(@_)">
                  <c:v>49.060166666666667</c:v>
                </c:pt>
                <c:pt idx="1039" formatCode="_(&quot;$&quot;* #,##0.00_);_(&quot;$&quot;* \(#,##0.00\);_(&quot;$&quot;* &quot;-&quot;??_);_(@_)">
                  <c:v>48.409300000000002</c:v>
                </c:pt>
                <c:pt idx="1040" formatCode="_(&quot;$&quot;* #,##0.00_);_(&quot;$&quot;* \(#,##0.00\);_(&quot;$&quot;* &quot;-&quot;??_);_(@_)">
                  <c:v>47.901399999999995</c:v>
                </c:pt>
                <c:pt idx="1041" formatCode="_(&quot;$&quot;* #,##0.00_);_(&quot;$&quot;* \(#,##0.00\);_(&quot;$&quot;* &quot;-&quot;??_);_(@_)">
                  <c:v>48.210999999999991</c:v>
                </c:pt>
                <c:pt idx="1042" formatCode="_(&quot;$&quot;* #,##0.00_);_(&quot;$&quot;* \(#,##0.00\);_(&quot;$&quot;* &quot;-&quot;??_);_(@_)">
                  <c:v>49.771999999999991</c:v>
                </c:pt>
                <c:pt idx="1043" formatCode="_(&quot;$&quot;* #,##0.00_);_(&quot;$&quot;* \(#,##0.00\);_(&quot;$&quot;* &quot;-&quot;??_);_(@_)">
                  <c:v>51.485633333333332</c:v>
                </c:pt>
                <c:pt idx="1044" formatCode="_(&quot;$&quot;* #,##0.00_);_(&quot;$&quot;* \(#,##0.00\);_(&quot;$&quot;* &quot;-&quot;??_);_(@_)">
                  <c:v>53.236233333333331</c:v>
                </c:pt>
                <c:pt idx="1045" formatCode="_(&quot;$&quot;* #,##0.00_);_(&quot;$&quot;* \(#,##0.00\);_(&quot;$&quot;* &quot;-&quot;??_);_(@_)">
                  <c:v>54.092366666666663</c:v>
                </c:pt>
                <c:pt idx="1046" formatCode="_(&quot;$&quot;* #,##0.00_);_(&quot;$&quot;* \(#,##0.00\);_(&quot;$&quot;* &quot;-&quot;??_);_(@_)">
                  <c:v>54.615600000000001</c:v>
                </c:pt>
                <c:pt idx="1047" formatCode="_(&quot;$&quot;* #,##0.00_);_(&quot;$&quot;* \(#,##0.00\);_(&quot;$&quot;* &quot;-&quot;??_);_(@_)">
                  <c:v>55.2928</c:v>
                </c:pt>
                <c:pt idx="1048" formatCode="_(&quot;$&quot;* #,##0.00_);_(&quot;$&quot;* \(#,##0.00\);_(&quot;$&quot;* &quot;-&quot;??_);_(@_)">
                  <c:v>55.703066666666665</c:v>
                </c:pt>
                <c:pt idx="1049" formatCode="_(&quot;$&quot;* #,##0.00_);_(&quot;$&quot;* \(#,##0.00\);_(&quot;$&quot;* &quot;-&quot;??_);_(@_)">
                  <c:v>56.501866666666672</c:v>
                </c:pt>
                <c:pt idx="1050" formatCode="_(&quot;$&quot;* #,##0.00_);_(&quot;$&quot;* \(#,##0.00\);_(&quot;$&quot;* &quot;-&quot;??_);_(@_)">
                  <c:v>57.537966666666669</c:v>
                </c:pt>
                <c:pt idx="1051" formatCode="_(&quot;$&quot;* #,##0.00_);_(&quot;$&quot;* \(#,##0.00\);_(&quot;$&quot;* &quot;-&quot;??_);_(@_)">
                  <c:v>58.738033333333334</c:v>
                </c:pt>
                <c:pt idx="1052" formatCode="_(&quot;$&quot;* #,##0.00_);_(&quot;$&quot;* \(#,##0.00\);_(&quot;$&quot;* &quot;-&quot;??_);_(@_)">
                  <c:v>59.659866666666666</c:v>
                </c:pt>
                <c:pt idx="1053" formatCode="_(&quot;$&quot;* #,##0.00_);_(&quot;$&quot;* \(#,##0.00\);_(&quot;$&quot;* &quot;-&quot;??_);_(@_)">
                  <c:v>60.283399999999993</c:v>
                </c:pt>
                <c:pt idx="1054" formatCode="_(&quot;$&quot;* #,##0.00_);_(&quot;$&quot;* \(#,##0.00\);_(&quot;$&quot;* &quot;-&quot;??_);_(@_)">
                  <c:v>60.937600000000003</c:v>
                </c:pt>
                <c:pt idx="1055" formatCode="_(&quot;$&quot;* #,##0.00_);_(&quot;$&quot;* \(#,##0.00\);_(&quot;$&quot;* &quot;-&quot;??_);_(@_)">
                  <c:v>61.323499999999996</c:v>
                </c:pt>
                <c:pt idx="1056" formatCode="_(&quot;$&quot;* #,##0.00_);_(&quot;$&quot;* \(#,##0.00\);_(&quot;$&quot;* &quot;-&quot;??_);_(@_)">
                  <c:v>61.691100000000006</c:v>
                </c:pt>
                <c:pt idx="1057" formatCode="_(&quot;$&quot;* #,##0.00_);_(&quot;$&quot;* \(#,##0.00\);_(&quot;$&quot;* &quot;-&quot;??_);_(@_)">
                  <c:v>62.076666666666661</c:v>
                </c:pt>
                <c:pt idx="1058" formatCode="_(&quot;$&quot;* #,##0.00_);_(&quot;$&quot;* \(#,##0.00\);_(&quot;$&quot;* &quot;-&quot;??_);_(@_)">
                  <c:v>62.241966666666663</c:v>
                </c:pt>
                <c:pt idx="1059" formatCode="_(&quot;$&quot;* #,##0.00_);_(&quot;$&quot;* \(#,##0.00\);_(&quot;$&quot;* &quot;-&quot;??_);_(@_)">
                  <c:v>62.42926666666667</c:v>
                </c:pt>
                <c:pt idx="1060" formatCode="_(&quot;$&quot;* #,##0.00_);_(&quot;$&quot;* \(#,##0.00\);_(&quot;$&quot;* &quot;-&quot;??_);_(@_)">
                  <c:v>63.55769999999999</c:v>
                </c:pt>
                <c:pt idx="1061" formatCode="_(&quot;$&quot;* #,##0.00_);_(&quot;$&quot;* \(#,##0.00\);_(&quot;$&quot;* &quot;-&quot;??_);_(@_)">
                  <c:v>66.158799999999999</c:v>
                </c:pt>
                <c:pt idx="1062" formatCode="_(&quot;$&quot;* #,##0.00_);_(&quot;$&quot;* \(#,##0.00\);_(&quot;$&quot;* &quot;-&quot;??_);_(@_)">
                  <c:v>67.89043333333332</c:v>
                </c:pt>
                <c:pt idx="1063" formatCode="_(&quot;$&quot;* #,##0.00_);_(&quot;$&quot;* \(#,##0.00\);_(&quot;$&quot;* &quot;-&quot;??_);_(@_)">
                  <c:v>69.203166666666661</c:v>
                </c:pt>
                <c:pt idx="1064" formatCode="_(&quot;$&quot;* #,##0.00_);_(&quot;$&quot;* \(#,##0.00\);_(&quot;$&quot;* &quot;-&quot;??_);_(@_)">
                  <c:v>69.30616666666667</c:v>
                </c:pt>
                <c:pt idx="1065" formatCode="_(&quot;$&quot;* #,##0.00_);_(&quot;$&quot;* \(#,##0.00\);_(&quot;$&quot;* &quot;-&quot;??_);_(@_)">
                  <c:v>70.609200000000001</c:v>
                </c:pt>
                <c:pt idx="1066" formatCode="_(&quot;$&quot;* #,##0.00_);_(&quot;$&quot;* \(#,##0.00\);_(&quot;$&quot;* &quot;-&quot;??_);_(@_)">
                  <c:v>71.325366666666682</c:v>
                </c:pt>
                <c:pt idx="1067" formatCode="_(&quot;$&quot;* #,##0.00_);_(&quot;$&quot;* \(#,##0.00\);_(&quot;$&quot;* &quot;-&quot;??_);_(@_)">
                  <c:v>72.154166666666683</c:v>
                </c:pt>
                <c:pt idx="1068" formatCode="_(&quot;$&quot;* #,##0.00_);_(&quot;$&quot;* \(#,##0.00\);_(&quot;$&quot;* &quot;-&quot;??_);_(@_)">
                  <c:v>72.743033333333344</c:v>
                </c:pt>
                <c:pt idx="1069" formatCode="_(&quot;$&quot;* #,##0.00_);_(&quot;$&quot;* \(#,##0.00\);_(&quot;$&quot;* &quot;-&quot;??_);_(@_)">
                  <c:v>72.879666666666665</c:v>
                </c:pt>
                <c:pt idx="1070" formatCode="_(&quot;$&quot;* #,##0.00_);_(&quot;$&quot;* \(#,##0.00\);_(&quot;$&quot;* &quot;-&quot;??_);_(@_)">
                  <c:v>73.041299999999993</c:v>
                </c:pt>
                <c:pt idx="1071" formatCode="_(&quot;$&quot;* #,##0.00_);_(&quot;$&quot;* \(#,##0.00\);_(&quot;$&quot;* &quot;-&quot;??_);_(@_)">
                  <c:v>71.558966666666663</c:v>
                </c:pt>
                <c:pt idx="1072" formatCode="_(&quot;$&quot;* #,##0.00_);_(&quot;$&quot;* \(#,##0.00\);_(&quot;$&quot;* &quot;-&quot;??_);_(@_)">
                  <c:v>69.830666666666659</c:v>
                </c:pt>
                <c:pt idx="1073" formatCode="_(&quot;$&quot;* #,##0.00_);_(&quot;$&quot;* \(#,##0.00\);_(&quot;$&quot;* &quot;-&quot;??_);_(@_)">
                  <c:v>71.805233333333334</c:v>
                </c:pt>
                <c:pt idx="1074" formatCode="_(&quot;$&quot;* #,##0.00_);_(&quot;$&quot;* \(#,##0.00\);_(&quot;$&quot;* &quot;-&quot;??_);_(@_)">
                  <c:v>74.926233333333343</c:v>
                </c:pt>
                <c:pt idx="1075" formatCode="_(&quot;$&quot;* #,##0.00_);_(&quot;$&quot;* \(#,##0.00\);_(&quot;$&quot;* &quot;-&quot;??_);_(@_)">
                  <c:v>78.798733333333345</c:v>
                </c:pt>
                <c:pt idx="1076" formatCode="_(&quot;$&quot;* #,##0.00_);_(&quot;$&quot;* \(#,##0.00\);_(&quot;$&quot;* &quot;-&quot;??_);_(@_)">
                  <c:v>78.853066666666663</c:v>
                </c:pt>
                <c:pt idx="1077" formatCode="_(&quot;$&quot;* #,##0.00_);_(&quot;$&quot;* \(#,##0.00\);_(&quot;$&quot;* &quot;-&quot;??_);_(@_)">
                  <c:v>78.468466666666657</c:v>
                </c:pt>
                <c:pt idx="1078" formatCode="_(&quot;$&quot;* #,##0.00_);_(&quot;$&quot;* \(#,##0.00\);_(&quot;$&quot;* &quot;-&quot;??_);_(@_)">
                  <c:v>78.475133333333332</c:v>
                </c:pt>
                <c:pt idx="1079" formatCode="_(&quot;$&quot;* #,##0.00_);_(&quot;$&quot;* \(#,##0.00\);_(&quot;$&quot;* &quot;-&quot;??_);_(@_)">
                  <c:v>79.667533333333338</c:v>
                </c:pt>
                <c:pt idx="1080" formatCode="_(&quot;$&quot;* #,##0.00_);_(&quot;$&quot;* \(#,##0.00\);_(&quot;$&quot;* &quot;-&quot;??_);_(@_)">
                  <c:v>82.191666666666663</c:v>
                </c:pt>
                <c:pt idx="1081" formatCode="_(&quot;$&quot;* #,##0.00_);_(&quot;$&quot;* \(#,##0.00\);_(&quot;$&quot;* &quot;-&quot;??_);_(@_)">
                  <c:v>84.476533333333336</c:v>
                </c:pt>
                <c:pt idx="1082" formatCode="_(&quot;$&quot;* #,##0.00_);_(&quot;$&quot;* \(#,##0.00\);_(&quot;$&quot;* &quot;-&quot;??_);_(@_)">
                  <c:v>86.617799999999988</c:v>
                </c:pt>
                <c:pt idx="1083" formatCode="_(&quot;$&quot;* #,##0.00_);_(&quot;$&quot;* \(#,##0.00\);_(&quot;$&quot;* &quot;-&quot;??_);_(@_)">
                  <c:v>89.096066666666673</c:v>
                </c:pt>
                <c:pt idx="1084" formatCode="_(&quot;$&quot;* #,##0.00_);_(&quot;$&quot;* \(#,##0.00\);_(&quot;$&quot;* &quot;-&quot;??_);_(@_)">
                  <c:v>89.6173</c:v>
                </c:pt>
                <c:pt idx="1085" formatCode="_(&quot;$&quot;* #,##0.00_);_(&quot;$&quot;* \(#,##0.00\);_(&quot;$&quot;* &quot;-&quot;??_);_(@_)">
                  <c:v>88.642133333333334</c:v>
                </c:pt>
                <c:pt idx="1086" formatCode="_(&quot;$&quot;* #,##0.00_);_(&quot;$&quot;* \(#,##0.00\);_(&quot;$&quot;* &quot;-&quot;??_);_(@_)">
                  <c:v>88.390166666666673</c:v>
                </c:pt>
                <c:pt idx="1087" formatCode="_(&quot;$&quot;* #,##0.00_);_(&quot;$&quot;* \(#,##0.00\);_(&quot;$&quot;* &quot;-&quot;??_);_(@_)">
                  <c:v>89.509999999999991</c:v>
                </c:pt>
                <c:pt idx="1088" formatCode="_(&quot;$&quot;* #,##0.00_);_(&quot;$&quot;* \(#,##0.00\);_(&quot;$&quot;* &quot;-&quot;??_);_(@_)">
                  <c:v>90.233233333333331</c:v>
                </c:pt>
                <c:pt idx="1089" formatCode="_(&quot;$&quot;* #,##0.00_);_(&quot;$&quot;* \(#,##0.00\);_(&quot;$&quot;* &quot;-&quot;??_);_(@_)">
                  <c:v>88.874799999999993</c:v>
                </c:pt>
                <c:pt idx="1090" formatCode="_(&quot;$&quot;* #,##0.00_);_(&quot;$&quot;* \(#,##0.00\);_(&quot;$&quot;* &quot;-&quot;??_);_(@_)">
                  <c:v>88.063933333333338</c:v>
                </c:pt>
                <c:pt idx="1091" formatCode="_(&quot;$&quot;* #,##0.00_);_(&quot;$&quot;* \(#,##0.00\);_(&quot;$&quot;* &quot;-&quot;??_);_(@_)">
                  <c:v>88.54849999999999</c:v>
                </c:pt>
                <c:pt idx="1092" formatCode="_(&quot;$&quot;* #,##0.00_);_(&quot;$&quot;* \(#,##0.00\);_(&quot;$&quot;* &quot;-&quot;??_);_(@_)">
                  <c:v>89.393333333333331</c:v>
                </c:pt>
                <c:pt idx="1093" formatCode="_(&quot;$&quot;* #,##0.00_);_(&quot;$&quot;* \(#,##0.00\);_(&quot;$&quot;* &quot;-&quot;??_);_(@_)">
                  <c:v>90.386499999999998</c:v>
                </c:pt>
                <c:pt idx="1094" formatCode="_(&quot;$&quot;* #,##0.00_);_(&quot;$&quot;* \(#,##0.00\);_(&quot;$&quot;* &quot;-&quot;??_);_(@_)">
                  <c:v>92.016566666666677</c:v>
                </c:pt>
                <c:pt idx="1095" formatCode="_(&quot;$&quot;* #,##0.00_);_(&quot;$&quot;* \(#,##0.00\);_(&quot;$&quot;* &quot;-&quot;??_);_(@_)">
                  <c:v>93.559666666666658</c:v>
                </c:pt>
                <c:pt idx="1096" formatCode="_(&quot;$&quot;* #,##0.00_);_(&quot;$&quot;* \(#,##0.00\);_(&quot;$&quot;* &quot;-&quot;??_);_(@_)">
                  <c:v>93.934933333333333</c:v>
                </c:pt>
                <c:pt idx="1097" formatCode="_(&quot;$&quot;* #,##0.00_);_(&quot;$&quot;* \(#,##0.00\);_(&quot;$&quot;* &quot;-&quot;??_);_(@_)">
                  <c:v>92.588833333333341</c:v>
                </c:pt>
                <c:pt idx="1098" formatCode="_(&quot;$&quot;* #,##0.00_);_(&quot;$&quot;* \(#,##0.00\);_(&quot;$&quot;* &quot;-&quot;??_);_(@_)">
                  <c:v>91.04043333333334</c:v>
                </c:pt>
                <c:pt idx="1099" formatCode="_(&quot;$&quot;* #,##0.00_);_(&quot;$&quot;* \(#,##0.00\);_(&quot;$&quot;* &quot;-&quot;??_);_(@_)">
                  <c:v>90.307866666666669</c:v>
                </c:pt>
                <c:pt idx="1100" formatCode="_(&quot;$&quot;* #,##0.00_);_(&quot;$&quot;* \(#,##0.00\);_(&quot;$&quot;* &quot;-&quot;??_);_(@_)">
                  <c:v>90.041899999999998</c:v>
                </c:pt>
                <c:pt idx="1101" formatCode="_(&quot;$&quot;* #,##0.00_);_(&quot;$&quot;* \(#,##0.00\);_(&quot;$&quot;* &quot;-&quot;??_);_(@_)">
                  <c:v>89.577966666666669</c:v>
                </c:pt>
                <c:pt idx="1102" formatCode="_(&quot;$&quot;* #,##0.00_);_(&quot;$&quot;* \(#,##0.00\);_(&quot;$&quot;* &quot;-&quot;??_);_(@_)">
                  <c:v>88.09223333333334</c:v>
                </c:pt>
                <c:pt idx="1103" formatCode="_(&quot;$&quot;* #,##0.00_);_(&quot;$&quot;* \(#,##0.00\);_(&quot;$&quot;* &quot;-&quot;??_);_(@_)">
                  <c:v>87.61096666666667</c:v>
                </c:pt>
                <c:pt idx="1104" formatCode="_(&quot;$&quot;* #,##0.00_);_(&quot;$&quot;* \(#,##0.00\);_(&quot;$&quot;* &quot;-&quot;??_);_(@_)">
                  <c:v>87.000733333333343</c:v>
                </c:pt>
                <c:pt idx="1105" formatCode="_(&quot;$&quot;* #,##0.00_);_(&quot;$&quot;* \(#,##0.00\);_(&quot;$&quot;* &quot;-&quot;??_);_(@_)">
                  <c:v>86.817099999999996</c:v>
                </c:pt>
                <c:pt idx="1106" formatCode="_(&quot;$&quot;* #,##0.00_);_(&quot;$&quot;* \(#,##0.00\);_(&quot;$&quot;* &quot;-&quot;??_);_(@_)">
                  <c:v>86.494166666666672</c:v>
                </c:pt>
                <c:pt idx="1107" formatCode="_(&quot;$&quot;* #,##0.00_);_(&quot;$&quot;* \(#,##0.00\);_(&quot;$&quot;* &quot;-&quot;??_);_(@_)">
                  <c:v>87.654966666666667</c:v>
                </c:pt>
                <c:pt idx="1108" formatCode="_(&quot;$&quot;* #,##0.00_);_(&quot;$&quot;* \(#,##0.00\);_(&quot;$&quot;* &quot;-&quot;??_);_(@_)">
                  <c:v>88.598799999999997</c:v>
                </c:pt>
                <c:pt idx="1109" formatCode="_(&quot;$&quot;* #,##0.00_);_(&quot;$&quot;* \(#,##0.00\);_(&quot;$&quot;* &quot;-&quot;??_);_(@_)">
                  <c:v>88.252866666666662</c:v>
                </c:pt>
                <c:pt idx="1110" formatCode="_(&quot;$&quot;* #,##0.00_);_(&quot;$&quot;* \(#,##0.00\);_(&quot;$&quot;* &quot;-&quot;??_);_(@_)">
                  <c:v>87.186033333333341</c:v>
                </c:pt>
                <c:pt idx="1111" formatCode="_(&quot;$&quot;* #,##0.00_);_(&quot;$&quot;* \(#,##0.00\);_(&quot;$&quot;* &quot;-&quot;??_);_(@_)">
                  <c:v>85.802599999999998</c:v>
                </c:pt>
                <c:pt idx="1112" formatCode="_(&quot;$&quot;* #,##0.00_);_(&quot;$&quot;* \(#,##0.00\);_(&quot;$&quot;* &quot;-&quot;??_);_(@_)">
                  <c:v>85.359333333333325</c:v>
                </c:pt>
                <c:pt idx="1113" formatCode="_(&quot;$&quot;* #,##0.00_);_(&quot;$&quot;* \(#,##0.00\);_(&quot;$&quot;* &quot;-&quot;??_);_(@_)">
                  <c:v>81.621633333333349</c:v>
                </c:pt>
                <c:pt idx="1114" formatCode="_(&quot;$&quot;* #,##0.00_);_(&quot;$&quot;* \(#,##0.00\);_(&quot;$&quot;* &quot;-&quot;??_);_(@_)">
                  <c:v>80.116233333333341</c:v>
                </c:pt>
                <c:pt idx="1115" formatCode="_(&quot;$&quot;* #,##0.00_);_(&quot;$&quot;* \(#,##0.00\);_(&quot;$&quot;* &quot;-&quot;??_);_(@_)">
                  <c:v>79.367033333333339</c:v>
                </c:pt>
                <c:pt idx="1116" formatCode="_(&quot;$&quot;* #,##0.00_);_(&quot;$&quot;* \(#,##0.00\);_(&quot;$&quot;* &quot;-&quot;??_);_(@_)">
                  <c:v>80.525833333333338</c:v>
                </c:pt>
                <c:pt idx="1117" formatCode="_(&quot;$&quot;* #,##0.00_);_(&quot;$&quot;* \(#,##0.00\);_(&quot;$&quot;* &quot;-&quot;??_);_(@_)">
                  <c:v>81.563633333333328</c:v>
                </c:pt>
                <c:pt idx="1118" formatCode="_(&quot;$&quot;* #,##0.00_);_(&quot;$&quot;* \(#,##0.00\);_(&quot;$&quot;* &quot;-&quot;??_);_(@_)">
                  <c:v>83.334000000000003</c:v>
                </c:pt>
                <c:pt idx="1119" formatCode="_(&quot;$&quot;* #,##0.00_);_(&quot;$&quot;* \(#,##0.00\);_(&quot;$&quot;* &quot;-&quot;??_);_(@_)">
                  <c:v>86.026899999999998</c:v>
                </c:pt>
                <c:pt idx="1120" formatCode="_(&quot;$&quot;* #,##0.00_);_(&quot;$&quot;* \(#,##0.00\);_(&quot;$&quot;* &quot;-&quot;??_);_(@_)">
                  <c:v>87.283366666666666</c:v>
                </c:pt>
                <c:pt idx="1121" formatCode="_(&quot;$&quot;* #,##0.00_);_(&quot;$&quot;* \(#,##0.00\);_(&quot;$&quot;* &quot;-&quot;??_);_(@_)">
                  <c:v>85.718966666666674</c:v>
                </c:pt>
                <c:pt idx="1122" formatCode="_(&quot;$&quot;* #,##0.00_);_(&quot;$&quot;* \(#,##0.00\);_(&quot;$&quot;* &quot;-&quot;??_);_(@_)">
                  <c:v>85.072400000000002</c:v>
                </c:pt>
                <c:pt idx="1123" formatCode="_(&quot;$&quot;* #,##0.00_);_(&quot;$&quot;* \(#,##0.00\);_(&quot;$&quot;* &quot;-&quot;??_);_(@_)">
                  <c:v>85.867933333333326</c:v>
                </c:pt>
                <c:pt idx="1124" formatCode="_(&quot;$&quot;* #,##0.00_);_(&quot;$&quot;* \(#,##0.00\);_(&quot;$&quot;* &quot;-&quot;??_);_(@_)">
                  <c:v>88.900400000000005</c:v>
                </c:pt>
                <c:pt idx="1125" formatCode="_(&quot;$&quot;* #,##0.00_);_(&quot;$&quot;* \(#,##0.00\);_(&quot;$&quot;* &quot;-&quot;??_);_(@_)">
                  <c:v>90.479133333333323</c:v>
                </c:pt>
                <c:pt idx="1126" formatCode="_(&quot;$&quot;* #,##0.00_);_(&quot;$&quot;* \(#,##0.00\);_(&quot;$&quot;* &quot;-&quot;??_);_(@_)">
                  <c:v>91.02003333333333</c:v>
                </c:pt>
                <c:pt idx="1127" formatCode="_(&quot;$&quot;* #,##0.00_);_(&quot;$&quot;* \(#,##0.00\);_(&quot;$&quot;* &quot;-&quot;??_);_(@_)">
                  <c:v>89.889233333333323</c:v>
                </c:pt>
                <c:pt idx="1128" formatCode="_(&quot;$&quot;* #,##0.00_);_(&quot;$&quot;* \(#,##0.00\);_(&quot;$&quot;* &quot;-&quot;??_);_(@_)">
                  <c:v>89.663933333333333</c:v>
                </c:pt>
                <c:pt idx="1129" formatCode="_(&quot;$&quot;* #,##0.00_);_(&quot;$&quot;* \(#,##0.00\);_(&quot;$&quot;* &quot;-&quot;??_);_(@_)">
                  <c:v>89.659633333333332</c:v>
                </c:pt>
                <c:pt idx="1130" formatCode="_(&quot;$&quot;* #,##0.00_);_(&quot;$&quot;* \(#,##0.00\);_(&quot;$&quot;* &quot;-&quot;??_);_(@_)">
                  <c:v>90.529166666666654</c:v>
                </c:pt>
                <c:pt idx="1131" formatCode="_(&quot;$&quot;* #,##0.00_);_(&quot;$&quot;* \(#,##0.00\);_(&quot;$&quot;* &quot;-&quot;??_);_(@_)">
                  <c:v>92.11290000000001</c:v>
                </c:pt>
                <c:pt idx="1132" formatCode="_(&quot;$&quot;* #,##0.00_);_(&quot;$&quot;* \(#,##0.00\);_(&quot;$&quot;* &quot;-&quot;??_);_(@_)">
                  <c:v>93.432666666666663</c:v>
                </c:pt>
                <c:pt idx="1133" formatCode="_(&quot;$&quot;* #,##0.00_);_(&quot;$&quot;* \(#,##0.00\);_(&quot;$&quot;* &quot;-&quot;??_);_(@_)">
                  <c:v>93.806933333333333</c:v>
                </c:pt>
                <c:pt idx="1134" formatCode="_(&quot;$&quot;* #,##0.00_);_(&quot;$&quot;* \(#,##0.00\);_(&quot;$&quot;* &quot;-&quot;??_);_(@_)">
                  <c:v>93.856933333333316</c:v>
                </c:pt>
                <c:pt idx="1135" formatCode="_(&quot;$&quot;* #,##0.00_);_(&quot;$&quot;* \(#,##0.00\);_(&quot;$&quot;* &quot;-&quot;??_);_(@_)">
                  <c:v>94.199200000000005</c:v>
                </c:pt>
                <c:pt idx="1136" formatCode="_(&quot;$&quot;* #,##0.00_);_(&quot;$&quot;* \(#,##0.00\);_(&quot;$&quot;* &quot;-&quot;??_);_(@_)">
                  <c:v>95.022733333333335</c:v>
                </c:pt>
                <c:pt idx="1137" formatCode="_(&quot;$&quot;* #,##0.00_);_(&quot;$&quot;* \(#,##0.00\);_(&quot;$&quot;* &quot;-&quot;??_);_(@_)">
                  <c:v>98.028566666666663</c:v>
                </c:pt>
                <c:pt idx="1138" formatCode="_(&quot;$&quot;* #,##0.00_);_(&quot;$&quot;* \(#,##0.00\);_(&quot;$&quot;* &quot;-&quot;??_);_(@_)">
                  <c:v>101.72226666666666</c:v>
                </c:pt>
                <c:pt idx="1139" formatCode="_(&quot;$&quot;* #,##0.00_);_(&quot;$&quot;* \(#,##0.00\);_(&quot;$&quot;* &quot;-&quot;??_);_(@_)">
                  <c:v>108.0382</c:v>
                </c:pt>
                <c:pt idx="1140" formatCode="_(&quot;$&quot;* #,##0.00_);_(&quot;$&quot;* \(#,##0.00\);_(&quot;$&quot;* &quot;-&quot;??_);_(@_)">
                  <c:v>111.71289999999999</c:v>
                </c:pt>
                <c:pt idx="1141" formatCode="_(&quot;$&quot;* #,##0.00_);_(&quot;$&quot;* \(#,##0.00\);_(&quot;$&quot;* &quot;-&quot;??_);_(@_)">
                  <c:v>113.05636666666668</c:v>
                </c:pt>
                <c:pt idx="1142" formatCode="_(&quot;$&quot;* #,##0.00_);_(&quot;$&quot;* \(#,##0.00\);_(&quot;$&quot;* &quot;-&quot;??_);_(@_)">
                  <c:v>111.63393333333333</c:v>
                </c:pt>
                <c:pt idx="1143" formatCode="_(&quot;$&quot;* #,##0.00_);_(&quot;$&quot;* \(#,##0.00\);_(&quot;$&quot;* &quot;-&quot;??_);_(@_)">
                  <c:v>111.69226666666667</c:v>
                </c:pt>
                <c:pt idx="1144" formatCode="_(&quot;$&quot;* #,##0.00_);_(&quot;$&quot;* \(#,##0.00\);_(&quot;$&quot;* &quot;-&quot;??_);_(@_)">
                  <c:v>113.67093333333334</c:v>
                </c:pt>
                <c:pt idx="1145" formatCode="_(&quot;$&quot;* #,##0.00_);_(&quot;$&quot;* \(#,##0.00\);_(&quot;$&quot;* &quot;-&quot;??_);_(@_)">
                  <c:v>117.93923333333333</c:v>
                </c:pt>
                <c:pt idx="1146" formatCode="_(&quot;$&quot;* #,##0.00_);_(&quot;$&quot;* \(#,##0.00\);_(&quot;$&quot;* &quot;-&quot;??_);_(@_)">
                  <c:v>119.93823333333334</c:v>
                </c:pt>
                <c:pt idx="1147" formatCode="_(&quot;$&quot;* #,##0.00_);_(&quot;$&quot;* \(#,##0.00\);_(&quot;$&quot;* &quot;-&quot;??_);_(@_)">
                  <c:v>121.42163333333333</c:v>
                </c:pt>
                <c:pt idx="1148" formatCode="_(&quot;$&quot;* #,##0.00_);_(&quot;$&quot;* \(#,##0.00\);_(&quot;$&quot;* &quot;-&quot;??_);_(@_)">
                  <c:v>121.205</c:v>
                </c:pt>
                <c:pt idx="1149" formatCode="_(&quot;$&quot;* #,##0.00_);_(&quot;$&quot;* \(#,##0.00\);_(&quot;$&quot;* &quot;-&quot;??_);_(@_)">
                  <c:v>121.17899999999999</c:v>
                </c:pt>
                <c:pt idx="1150" formatCode="_(&quot;$&quot;* #,##0.00_);_(&quot;$&quot;* \(#,##0.00\);_(&quot;$&quot;* &quot;-&quot;??_);_(@_)">
                  <c:v>122.61953333333334</c:v>
                </c:pt>
                <c:pt idx="1151" formatCode="_(&quot;$&quot;* #,##0.00_);_(&quot;$&quot;* \(#,##0.00\);_(&quot;$&quot;* &quot;-&quot;??_);_(@_)">
                  <c:v>125.22930000000001</c:v>
                </c:pt>
                <c:pt idx="1152" formatCode="_(&quot;$&quot;* #,##0.00_);_(&quot;$&quot;* \(#,##0.00\);_(&quot;$&quot;* &quot;-&quot;??_);_(@_)">
                  <c:v>128.88563333333332</c:v>
                </c:pt>
                <c:pt idx="1153" formatCode="_(&quot;$&quot;* #,##0.00_);_(&quot;$&quot;* \(#,##0.00\);_(&quot;$&quot;* &quot;-&quot;??_);_(@_)">
                  <c:v>130.81213333333332</c:v>
                </c:pt>
                <c:pt idx="1154" formatCode="_(&quot;$&quot;* #,##0.00_);_(&quot;$&quot;* \(#,##0.00\);_(&quot;$&quot;* &quot;-&quot;??_);_(@_)">
                  <c:v>132.80196666666666</c:v>
                </c:pt>
                <c:pt idx="1155" formatCode="_(&quot;$&quot;* #,##0.00_);_(&quot;$&quot;* \(#,##0.00\);_(&quot;$&quot;* &quot;-&quot;??_);_(@_)">
                  <c:v>132.43533333333332</c:v>
                </c:pt>
                <c:pt idx="1156" formatCode="_(&quot;$&quot;* #,##0.00_);_(&quot;$&quot;* \(#,##0.00\);_(&quot;$&quot;* &quot;-&quot;??_);_(@_)">
                  <c:v>130.96546666666666</c:v>
                </c:pt>
                <c:pt idx="1157" formatCode="_(&quot;$&quot;* #,##0.00_);_(&quot;$&quot;* \(#,##0.00\);_(&quot;$&quot;* &quot;-&quot;??_);_(@_)">
                  <c:v>125.14263333333332</c:v>
                </c:pt>
                <c:pt idx="1158" formatCode="_(&quot;$&quot;* #,##0.00_);_(&quot;$&quot;* \(#,##0.00\);_(&quot;$&quot;* &quot;-&quot;??_);_(@_)">
                  <c:v>123.57943333333334</c:v>
                </c:pt>
                <c:pt idx="1159" formatCode="_(&quot;$&quot;* #,##0.00_);_(&quot;$&quot;* \(#,##0.00\);_(&quot;$&quot;* &quot;-&quot;??_);_(@_)">
                  <c:v>123.52276666666667</c:v>
                </c:pt>
                <c:pt idx="1160" formatCode="_(&quot;$&quot;* #,##0.00_);_(&quot;$&quot;* \(#,##0.00\);_(&quot;$&quot;* &quot;-&quot;??_);_(@_)">
                  <c:v>125.48260000000001</c:v>
                </c:pt>
                <c:pt idx="1161" formatCode="_(&quot;$&quot;* #,##0.00_);_(&quot;$&quot;* \(#,##0.00\);_(&quot;$&quot;* &quot;-&quot;??_);_(@_)">
                  <c:v>124.63266666666668</c:v>
                </c:pt>
                <c:pt idx="1162" formatCode="_(&quot;$&quot;* #,##0.00_);_(&quot;$&quot;* \(#,##0.00\);_(&quot;$&quot;* &quot;-&quot;??_);_(@_)">
                  <c:v>123.93273333333333</c:v>
                </c:pt>
                <c:pt idx="1163" formatCode="_(&quot;$&quot;* #,##0.00_);_(&quot;$&quot;* \(#,##0.00\);_(&quot;$&quot;* &quot;-&quot;??_);_(@_)">
                  <c:v>123.49276666666667</c:v>
                </c:pt>
                <c:pt idx="1164" formatCode="_(&quot;$&quot;* #,##0.00_);_(&quot;$&quot;* \(#,##0.00\);_(&quot;$&quot;* &quot;-&quot;??_);_(@_)">
                  <c:v>125.07263333333333</c:v>
                </c:pt>
                <c:pt idx="1165" formatCode="_(&quot;$&quot;* #,##0.00_);_(&quot;$&quot;* \(#,##0.00\);_(&quot;$&quot;* &quot;-&quot;??_);_(@_)">
                  <c:v>125.58256666666666</c:v>
                </c:pt>
                <c:pt idx="1166" formatCode="_(&quot;$&quot;* #,##0.00_);_(&quot;$&quot;* \(#,##0.00\);_(&quot;$&quot;* &quot;-&quot;??_);_(@_)">
                  <c:v>127.42573333333333</c:v>
                </c:pt>
                <c:pt idx="1167" formatCode="_(&quot;$&quot;* #,##0.00_);_(&quot;$&quot;* \(#,##0.00\);_(&quot;$&quot;* &quot;-&quot;??_);_(@_)">
                  <c:v>128.45899999999997</c:v>
                </c:pt>
                <c:pt idx="1168" formatCode="_(&quot;$&quot;* #,##0.00_);_(&quot;$&quot;* \(#,##0.00\);_(&quot;$&quot;* &quot;-&quot;??_);_(@_)">
                  <c:v>131.48543333333333</c:v>
                </c:pt>
                <c:pt idx="1169" formatCode="_(&quot;$&quot;* #,##0.00_);_(&quot;$&quot;* \(#,##0.00\);_(&quot;$&quot;* &quot;-&quot;??_);_(@_)">
                  <c:v>131.21879999999999</c:v>
                </c:pt>
                <c:pt idx="1170" formatCode="_(&quot;$&quot;* #,##0.00_);_(&quot;$&quot;* \(#,##0.00\);_(&quot;$&quot;* &quot;-&quot;??_);_(@_)">
                  <c:v>130.50553333333335</c:v>
                </c:pt>
                <c:pt idx="1171" formatCode="_(&quot;$&quot;* #,##0.00_);_(&quot;$&quot;* \(#,##0.00\);_(&quot;$&quot;* &quot;-&quot;??_);_(@_)">
                  <c:v>128.34903333333332</c:v>
                </c:pt>
                <c:pt idx="1172" formatCode="_(&quot;$&quot;* #,##0.00_);_(&quot;$&quot;* \(#,##0.00\);_(&quot;$&quot;* &quot;-&quot;??_);_(@_)">
                  <c:v>128.00239999999999</c:v>
                </c:pt>
                <c:pt idx="1173" formatCode="_(&quot;$&quot;* #,##0.00_);_(&quot;$&quot;* \(#,##0.00\);_(&quot;$&quot;* &quot;-&quot;??_);_(@_)">
                  <c:v>124.2527</c:v>
                </c:pt>
                <c:pt idx="1174" formatCode="_(&quot;$&quot;* #,##0.00_);_(&quot;$&quot;* \(#,##0.00\);_(&quot;$&quot;* &quot;-&quot;??_);_(@_)">
                  <c:v>121.80289999999998</c:v>
                </c:pt>
                <c:pt idx="1175" formatCode="_(&quot;$&quot;* #,##0.00_);_(&quot;$&quot;* \(#,##0.00\);_(&quot;$&quot;* &quot;-&quot;??_);_(@_)">
                  <c:v>118.99313333333333</c:v>
                </c:pt>
                <c:pt idx="1176" formatCode="_(&quot;$&quot;* #,##0.00_);_(&quot;$&quot;* \(#,##0.00\);_(&quot;$&quot;* &quot;-&quot;??_);_(@_)">
                  <c:v>120.84296666666667</c:v>
                </c:pt>
                <c:pt idx="1177" formatCode="_(&quot;$&quot;* #,##0.00_);_(&quot;$&quot;* \(#,##0.00\);_(&quot;$&quot;* &quot;-&quot;??_);_(@_)">
                  <c:v>121.34293333333333</c:v>
                </c:pt>
                <c:pt idx="1178" formatCode="_(&quot;$&quot;* #,##0.00_);_(&quot;$&quot;* \(#,##0.00\);_(&quot;$&quot;* &quot;-&quot;??_);_(@_)">
                  <c:v>120.11636666666668</c:v>
                </c:pt>
                <c:pt idx="1179" formatCode="_(&quot;$&quot;* #,##0.00_);_(&quot;$&quot;* \(#,##0.00\);_(&quot;$&quot;* &quot;-&quot;??_);_(@_)">
                  <c:v>116.36336666666666</c:v>
                </c:pt>
                <c:pt idx="1180" formatCode="_(&quot;$&quot;* #,##0.00_);_(&quot;$&quot;* \(#,##0.00\);_(&quot;$&quot;* &quot;-&quot;??_);_(@_)">
                  <c:v>113.18696666666666</c:v>
                </c:pt>
                <c:pt idx="1181" formatCode="_(&quot;$&quot;* #,##0.00_);_(&quot;$&quot;* \(#,##0.00\);_(&quot;$&quot;* &quot;-&quot;??_);_(@_)">
                  <c:v>112.30040000000001</c:v>
                </c:pt>
                <c:pt idx="1182" formatCode="_(&quot;$&quot;* #,##0.00_);_(&quot;$&quot;* \(#,##0.00\);_(&quot;$&quot;* &quot;-&quot;??_);_(@_)">
                  <c:v>109.45063333333333</c:v>
                </c:pt>
                <c:pt idx="1183" formatCode="_(&quot;$&quot;* #,##0.00_);_(&quot;$&quot;* \(#,##0.00\);_(&quot;$&quot;* &quot;-&quot;??_);_(@_)">
                  <c:v>110.77053333333333</c:v>
                </c:pt>
                <c:pt idx="1184" formatCode="_(&quot;$&quot;* #,##0.00_);_(&quot;$&quot;* \(#,##0.00\);_(&quot;$&quot;* &quot;-&quot;??_);_(@_)">
                  <c:v>109.97726666666667</c:v>
                </c:pt>
                <c:pt idx="1185" formatCode="_(&quot;$&quot;* #,##0.00_);_(&quot;$&quot;* \(#,##0.00\);_(&quot;$&quot;* &quot;-&quot;??_);_(@_)">
                  <c:v>111.15716666666667</c:v>
                </c:pt>
                <c:pt idx="1186" formatCode="_(&quot;$&quot;* #,##0.00_);_(&quot;$&quot;* \(#,##0.00\);_(&quot;$&quot;* &quot;-&quot;??_);_(@_)">
                  <c:v>105.6343</c:v>
                </c:pt>
                <c:pt idx="1187" formatCode="_(&quot;$&quot;* #,##0.00_);_(&quot;$&quot;* \(#,##0.00\);_(&quot;$&quot;* &quot;-&quot;??_);_(@_)">
                  <c:v>103.98110000000001</c:v>
                </c:pt>
                <c:pt idx="1188" formatCode="_(&quot;$&quot;* #,##0.00_);_(&quot;$&quot;* \(#,##0.00\);_(&quot;$&quot;* &quot;-&quot;??_);_(@_)">
                  <c:v>101.19466666666666</c:v>
                </c:pt>
                <c:pt idx="1189" formatCode="_(&quot;$&quot;* #,##0.00_);_(&quot;$&quot;* \(#,##0.00\);_(&quot;$&quot;* &quot;-&quot;??_);_(@_)">
                  <c:v>102.70120000000001</c:v>
                </c:pt>
                <c:pt idx="1190" formatCode="_(&quot;$&quot;* #,##0.00_);_(&quot;$&quot;* \(#,##0.00\);_(&quot;$&quot;* &quot;-&quot;??_);_(@_)">
                  <c:v>102.86783333333334</c:v>
                </c:pt>
                <c:pt idx="1191" formatCode="_(&quot;$&quot;* #,##0.00_);_(&quot;$&quot;* \(#,##0.00\);_(&quot;$&quot;* &quot;-&quot;??_);_(@_)">
                  <c:v>106.23756666666667</c:v>
                </c:pt>
                <c:pt idx="1192" formatCode="_(&quot;$&quot;* #,##0.00_);_(&quot;$&quot;* \(#,##0.00\);_(&quot;$&quot;* &quot;-&quot;??_);_(@_)">
                  <c:v>109.9606</c:v>
                </c:pt>
                <c:pt idx="1193" formatCode="_(&quot;$&quot;* #,##0.00_);_(&quot;$&quot;* \(#,##0.00\);_(&quot;$&quot;* &quot;-&quot;??_);_(@_)">
                  <c:v>114.40356666666668</c:v>
                </c:pt>
                <c:pt idx="1194" formatCode="_(&quot;$&quot;* #,##0.00_);_(&quot;$&quot;* \(#,##0.00\);_(&quot;$&quot;* &quot;-&quot;??_);_(@_)">
                  <c:v>119.01649999999999</c:v>
                </c:pt>
                <c:pt idx="1195" formatCode="_(&quot;$&quot;* #,##0.00_);_(&quot;$&quot;* \(#,##0.00\);_(&quot;$&quot;* &quot;-&quot;??_);_(@_)">
                  <c:v>121.82956666666666</c:v>
                </c:pt>
                <c:pt idx="1196" formatCode="_(&quot;$&quot;* #,##0.00_);_(&quot;$&quot;* \(#,##0.00\);_(&quot;$&quot;* &quot;-&quot;??_);_(@_)">
                  <c:v>125.80256666666666</c:v>
                </c:pt>
                <c:pt idx="1197" formatCode="_(&quot;$&quot;* #,##0.00_);_(&quot;$&quot;* \(#,##0.00\);_(&quot;$&quot;* &quot;-&quot;??_);_(@_)">
                  <c:v>127.26576666666666</c:v>
                </c:pt>
                <c:pt idx="1198" formatCode="_(&quot;$&quot;* #,##0.00_);_(&quot;$&quot;* \(#,##0.00\);_(&quot;$&quot;* &quot;-&quot;??_);_(@_)">
                  <c:v>128.57233333333332</c:v>
                </c:pt>
                <c:pt idx="1199" formatCode="_(&quot;$&quot;* #,##0.00_);_(&quot;$&quot;* \(#,##0.00\);_(&quot;$&quot;* &quot;-&quot;??_);_(@_)">
                  <c:v>126.48583333333333</c:v>
                </c:pt>
                <c:pt idx="1200" formatCode="_(&quot;$&quot;* #,##0.00_);_(&quot;$&quot;* \(#,##0.00\);_(&quot;$&quot;* &quot;-&quot;??_);_(@_)">
                  <c:v>127.19243333333334</c:v>
                </c:pt>
                <c:pt idx="1201" formatCode="_(&quot;$&quot;* #,##0.00_);_(&quot;$&quot;* \(#,##0.00\);_(&quot;$&quot;* &quot;-&quot;??_);_(@_)">
                  <c:v>126.5125</c:v>
                </c:pt>
                <c:pt idx="1202" formatCode="_(&quot;$&quot;* #,##0.00_);_(&quot;$&quot;* \(#,##0.00\);_(&quot;$&quot;* &quot;-&quot;??_);_(@_)">
                  <c:v>128.03236666666666</c:v>
                </c:pt>
                <c:pt idx="1203" formatCode="_(&quot;$&quot;* #,##0.00_);_(&quot;$&quot;* \(#,##0.00\);_(&quot;$&quot;* &quot;-&quot;??_);_(@_)">
                  <c:v>126.77916666666665</c:v>
                </c:pt>
                <c:pt idx="1204" formatCode="_(&quot;$&quot;* #,##0.00_);_(&quot;$&quot;* \(#,##0.00\);_(&quot;$&quot;* &quot;-&quot;??_);_(@_)">
                  <c:v>123.82273333333332</c:v>
                </c:pt>
                <c:pt idx="1205" formatCode="_(&quot;$&quot;* #,##0.00_);_(&quot;$&quot;* \(#,##0.00\);_(&quot;$&quot;* &quot;-&quot;??_);_(@_)">
                  <c:v>120.84633333333333</c:v>
                </c:pt>
                <c:pt idx="1206" formatCode="_(&quot;$&quot;* #,##0.00_);_(&quot;$&quot;* \(#,##0.00\);_(&quot;$&quot;* &quot;-&quot;??_);_(@_)">
                  <c:v>114.97683333333333</c:v>
                </c:pt>
                <c:pt idx="1207" formatCode="_(&quot;$&quot;* #,##0.00_);_(&quot;$&quot;* \(#,##0.00\);_(&quot;$&quot;* &quot;-&quot;??_);_(@_)">
                  <c:v>111.18383333333333</c:v>
                </c:pt>
                <c:pt idx="1208" formatCode="_(&quot;$&quot;* #,##0.00_);_(&quot;$&quot;* \(#,##0.00\);_(&quot;$&quot;* &quot;-&quot;??_);_(@_)">
                  <c:v>107.13083333333333</c:v>
                </c:pt>
                <c:pt idx="1209" formatCode="_(&quot;$&quot;* #,##0.00_);_(&quot;$&quot;* \(#,##0.00\);_(&quot;$&quot;* &quot;-&quot;??_);_(@_)">
                  <c:v>105.40763333333332</c:v>
                </c:pt>
                <c:pt idx="1210" formatCode="_(&quot;$&quot;* #,##0.00_);_(&quot;$&quot;* \(#,##0.00\);_(&quot;$&quot;* &quot;-&quot;??_);_(@_)">
                  <c:v>105.4943</c:v>
                </c:pt>
                <c:pt idx="1211" formatCode="_(&quot;$&quot;* #,##0.00_);_(&quot;$&quot;* \(#,##0.00\);_(&quot;$&quot;* &quot;-&quot;??_);_(@_)">
                  <c:v>105.79096666666668</c:v>
                </c:pt>
                <c:pt idx="1212" formatCode="_(&quot;$&quot;* #,##0.00_);_(&quot;$&quot;* \(#,##0.00\);_(&quot;$&quot;* &quot;-&quot;??_);_(@_)">
                  <c:v>110.48389999999999</c:v>
                </c:pt>
                <c:pt idx="1213" formatCode="_(&quot;$&quot;* #,##0.00_);_(&quot;$&quot;* \(#,##0.00\);_(&quot;$&quot;* &quot;-&quot;??_);_(@_)">
                  <c:v>114.71026666666667</c:v>
                </c:pt>
                <c:pt idx="1214" formatCode="_(&quot;$&quot;* #,##0.00_);_(&quot;$&quot;* \(#,##0.00\);_(&quot;$&quot;* &quot;-&quot;??_);_(@_)">
                  <c:v>118.38</c:v>
                </c:pt>
                <c:pt idx="1215" formatCode="_(&quot;$&quot;* #,##0.00_);_(&quot;$&quot;* \(#,##0.00\);_(&quot;$&quot;* &quot;-&quot;??_);_(@_)">
                  <c:v>118.33999999999999</c:v>
                </c:pt>
                <c:pt idx="1216" formatCode="_(&quot;$&quot;* #,##0.00_);_(&quot;$&quot;* \(#,##0.00\);_(&quot;$&quot;* &quot;-&quot;??_);_(@_)">
                  <c:v>117.15666666666668</c:v>
                </c:pt>
                <c:pt idx="1217" formatCode="_(&quot;$&quot;* #,##0.00_);_(&quot;$&quot;* \(#,##0.00\);_(&quot;$&quot;* &quot;-&quot;??_);_(@_)">
                  <c:v>115.24666666666667</c:v>
                </c:pt>
                <c:pt idx="1218" formatCode="_(&quot;$&quot;* #,##0.00_);_(&quot;$&quot;* \(#,##0.00\);_(&quot;$&quot;* &quot;-&quot;??_);_(@_)">
                  <c:v>115.61000000000001</c:v>
                </c:pt>
                <c:pt idx="1219" formatCode="_(&quot;$&quot;* #,##0.00_);_(&quot;$&quot;* \(#,##0.00\);_(&quot;$&quot;* &quot;-&quot;??_);_(@_)">
                  <c:v>115.74666666666667</c:v>
                </c:pt>
                <c:pt idx="1220" formatCode="_(&quot;$&quot;* #,##0.00_);_(&quot;$&quot;* \(#,##0.00\);_(&quot;$&quot;* &quot;-&quot;??_);_(@_)">
                  <c:v>116.71</c:v>
                </c:pt>
                <c:pt idx="1221" formatCode="_(&quot;$&quot;* #,##0.00_);_(&quot;$&quot;* \(#,##0.00\);_(&quot;$&quot;* &quot;-&quot;??_);_(@_)">
                  <c:v>117.71</c:v>
                </c:pt>
                <c:pt idx="1222" formatCode="_(&quot;$&quot;* #,##0.00_);_(&quot;$&quot;* \(#,##0.00\);_(&quot;$&quot;* &quot;-&quot;??_);_(@_)">
                  <c:v>120.21333333333332</c:v>
                </c:pt>
                <c:pt idx="1223" formatCode="_(&quot;$&quot;* #,##0.00_);_(&quot;$&quot;* \(#,##0.00\);_(&quot;$&quot;* &quot;-&quot;??_);_(@_)">
                  <c:v>122.80666666666667</c:v>
                </c:pt>
                <c:pt idx="1224" formatCode="_(&quot;$&quot;* #,##0.00_);_(&quot;$&quot;* \(#,##0.00\);_(&quot;$&quot;* &quot;-&quot;??_);_(@_)">
                  <c:v>122.98333333333335</c:v>
                </c:pt>
                <c:pt idx="1225" formatCode="_(&quot;$&quot;* #,##0.00_);_(&quot;$&quot;* \(#,##0.00\);_(&quot;$&quot;* &quot;-&quot;??_);_(@_)">
                  <c:v>122.29333333333334</c:v>
                </c:pt>
                <c:pt idx="1226" formatCode="_(&quot;$&quot;* #,##0.00_);_(&quot;$&quot;* \(#,##0.00\);_(&quot;$&quot;* &quot;-&quot;??_);_(@_)">
                  <c:v>119.94666666666667</c:v>
                </c:pt>
                <c:pt idx="1227" formatCode="_(&quot;$&quot;* #,##0.00_);_(&quot;$&quot;* \(#,##0.00\);_(&quot;$&quot;* &quot;-&quot;??_);_(@_)">
                  <c:v>119.09666666666665</c:v>
                </c:pt>
                <c:pt idx="1228" formatCode="_(&quot;$&quot;* #,##0.00_);_(&quot;$&quot;* \(#,##0.00\);_(&quot;$&quot;* &quot;-&quot;??_);_(@_)">
                  <c:v>119.56666666666666</c:v>
                </c:pt>
                <c:pt idx="1229" formatCode="_(&quot;$&quot;* #,##0.00_);_(&quot;$&quot;* \(#,##0.00\);_(&quot;$&quot;* &quot;-&quot;??_);_(@_)">
                  <c:v>122.20666666666666</c:v>
                </c:pt>
                <c:pt idx="1230" formatCode="_(&quot;$&quot;* #,##0.00_);_(&quot;$&quot;* \(#,##0.00\);_(&quot;$&quot;* &quot;-&quot;??_);_(@_)">
                  <c:v>125.16333333333334</c:v>
                </c:pt>
                <c:pt idx="1231" formatCode="_(&quot;$&quot;* #,##0.00_);_(&quot;$&quot;* \(#,##0.00\);_(&quot;$&quot;* &quot;-&quot;??_);_(@_)">
                  <c:v>128.51</c:v>
                </c:pt>
                <c:pt idx="1232" formatCode="_(&quot;$&quot;* #,##0.00_);_(&quot;$&quot;* \(#,##0.00\);_(&quot;$&quot;* &quot;-&quot;??_);_(@_)">
                  <c:v>131.08666666666667</c:v>
                </c:pt>
                <c:pt idx="1233" formatCode="_(&quot;$&quot;* #,##0.00_);_(&quot;$&quot;* \(#,##0.00\);_(&quot;$&quot;* &quot;-&quot;??_);_(@_)">
                  <c:v>133.44999999999999</c:v>
                </c:pt>
                <c:pt idx="1234" formatCode="_(&quot;$&quot;* #,##0.00_);_(&quot;$&quot;* \(#,##0.00\);_(&quot;$&quot;* &quot;-&quot;??_);_(@_)">
                  <c:v>134.08666666666667</c:v>
                </c:pt>
                <c:pt idx="1235" formatCode="_(&quot;$&quot;* #,##0.00_);_(&quot;$&quot;* \(#,##0.00\);_(&quot;$&quot;* &quot;-&quot;??_);_(@_)">
                  <c:v>135.89333333333335</c:v>
                </c:pt>
                <c:pt idx="1236" formatCode="_(&quot;$&quot;* #,##0.00_);_(&quot;$&quot;* \(#,##0.00\);_(&quot;$&quot;* &quot;-&quot;??_);_(@_)">
                  <c:v>134.82333333333335</c:v>
                </c:pt>
                <c:pt idx="1237" formatCode="_(&quot;$&quot;* #,##0.00_);_(&quot;$&quot;* \(#,##0.00\);_(&quot;$&quot;* &quot;-&quot;??_);_(@_)">
                  <c:v>135.13</c:v>
                </c:pt>
                <c:pt idx="1238" formatCode="_(&quot;$&quot;* #,##0.00_);_(&quot;$&quot;* \(#,##0.00\);_(&quot;$&quot;* &quot;-&quot;??_);_(@_)">
                  <c:v>134.75</c:v>
                </c:pt>
                <c:pt idx="1239" formatCode="_(&quot;$&quot;* #,##0.00_);_(&quot;$&quot;* \(#,##0.00\);_(&quot;$&quot;* &quot;-&quot;??_);_(@_)">
                  <c:v>136.88333333333333</c:v>
                </c:pt>
                <c:pt idx="1240" formatCode="_(&quot;$&quot;* #,##0.00_);_(&quot;$&quot;* \(#,##0.00\);_(&quot;$&quot;* &quot;-&quot;??_);_(@_)">
                  <c:v>139.54666666666665</c:v>
                </c:pt>
                <c:pt idx="1241" formatCode="_(&quot;$&quot;* #,##0.00_);_(&quot;$&quot;* \(#,##0.00\);_(&quot;$&quot;* &quot;-&quot;??_);_(@_)">
                  <c:v>141.76666666666668</c:v>
                </c:pt>
                <c:pt idx="1242" formatCode="_(&quot;$&quot;* #,##0.00_);_(&quot;$&quot;* \(#,##0.00\);_(&quot;$&quot;* &quot;-&quot;??_);_(@_)">
                  <c:v>142.28666666666666</c:v>
                </c:pt>
                <c:pt idx="1243" formatCode="_(&quot;$&quot;* #,##0.00_);_(&quot;$&quot;* \(#,##0.00\);_(&quot;$&quot;* &quot;-&quot;??_);_(@_)">
                  <c:v>141.18666666666664</c:v>
                </c:pt>
                <c:pt idx="1244" formatCode="_(&quot;$&quot;* #,##0.00_);_(&quot;$&quot;* \(#,##0.00\);_(&quot;$&quot;* &quot;-&quot;??_);_(@_)">
                  <c:v>140.50333333333333</c:v>
                </c:pt>
                <c:pt idx="1245" formatCode="_(&quot;$&quot;* #,##0.00_);_(&quot;$&quot;* \(#,##0.00\);_(&quot;$&quot;* &quot;-&quot;??_);_(@_)">
                  <c:v>140.82333333333335</c:v>
                </c:pt>
                <c:pt idx="1246" formatCode="_(&quot;$&quot;* #,##0.00_);_(&quot;$&quot;* \(#,##0.00\);_(&quot;$&quot;* &quot;-&quot;??_);_(@_)">
                  <c:v>141.10333333333332</c:v>
                </c:pt>
                <c:pt idx="1247" formatCode="_(&quot;$&quot;* #,##0.00_);_(&quot;$&quot;* \(#,##0.00\);_(&quot;$&quot;* &quot;-&quot;??_);_(@_)">
                  <c:v>140.37</c:v>
                </c:pt>
                <c:pt idx="1248" formatCode="_(&quot;$&quot;* #,##0.00_);_(&quot;$&quot;* \(#,##0.00\);_(&quot;$&quot;* &quot;-&quot;??_);_(@_)">
                  <c:v>137.78333333333333</c:v>
                </c:pt>
                <c:pt idx="1249" formatCode="_(&quot;$&quot;* #,##0.00_);_(&quot;$&quot;* \(#,##0.00\);_(&quot;$&quot;* &quot;-&quot;??_);_(@_)">
                  <c:v>135.83333333333334</c:v>
                </c:pt>
                <c:pt idx="1250" formatCode="_(&quot;$&quot;* #,##0.00_);_(&quot;$&quot;* \(#,##0.00\);_(&quot;$&quot;* &quot;-&quot;??_);_(@_)">
                  <c:v>134.73666666666665</c:v>
                </c:pt>
                <c:pt idx="1251" formatCode="_(&quot;$&quot;* #,##0.00_);_(&quot;$&quot;* \(#,##0.00\);_(&quot;$&quot;* &quot;-&quot;??_);_(@_)">
                  <c:v>137.12</c:v>
                </c:pt>
                <c:pt idx="1252" formatCode="_(&quot;$&quot;* #,##0.00_);_(&quot;$&quot;* \(#,##0.00\);_(&quot;$&quot;* &quot;-&quot;??_);_(@_)">
                  <c:v>140.52333333333334</c:v>
                </c:pt>
                <c:pt idx="1253" formatCode="_(&quot;$&quot;* #,##0.00_);_(&quot;$&quot;* \(#,##0.00\);_(&quot;$&quot;* &quot;-&quot;??_);_(@_)">
                  <c:v>144.79999999999998</c:v>
                </c:pt>
                <c:pt idx="1254" formatCode="_(&quot;$&quot;* #,##0.00_);_(&quot;$&quot;* \(#,##0.00\);_(&quot;$&quot;* &quot;-&quot;??_);_(@_)">
                  <c:v>147.37333333333333</c:v>
                </c:pt>
                <c:pt idx="1255" formatCode="_(&quot;$&quot;* #,##0.00_);_(&quot;$&quot;* \(#,##0.00\);_(&quot;$&quot;* &quot;-&quot;??_);_(@_)">
                  <c:v>147.25666666666666</c:v>
                </c:pt>
                <c:pt idx="1256" formatCode="_(&quot;$&quot;* #,##0.00_);_(&quot;$&quot;* \(#,##0.00\);_(&quot;$&quot;* &quot;-&quot;??_);_(@_)">
                  <c:v>147.05999999999997</c:v>
                </c:pt>
                <c:pt idx="1257" formatCode="_(&quot;$&quot;* #,##0.00_);_(&quot;$&quot;* \(#,##0.00\);_(&quot;$&quot;* &quot;-&quot;??_);_(@_)">
                  <c:v>146.60666666666665</c:v>
                </c:pt>
                <c:pt idx="1258" formatCode="_(&quot;$&quot;* #,##0.00_);_(&quot;$&quot;* \(#,##0.00\);_(&quot;$&quot;* &quot;-&quot;??_);_(@_)">
                  <c:v>147.28</c:v>
                </c:pt>
                <c:pt idx="1259" formatCode="_(&quot;$&quot;* #,##0.00_);_(&quot;$&quot;* \(#,##0.00\);_(&quot;$&quot;* &quot;-&quot;??_);_(@_)">
                  <c:v>146.27000000000001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E-4DAB-9A7A-D2EF2EE7BC99}"/>
            </c:ext>
          </c:extLst>
        </c:ser>
        <c:ser>
          <c:idx val="3"/>
          <c:order val="3"/>
          <c:tx>
            <c:strRef>
              <c:f>'3a. Moving Average'!$N$2</c:f>
              <c:strCache>
                <c:ptCount val="1"/>
                <c:pt idx="0">
                  <c:v>6-MA</c:v>
                </c:pt>
              </c:strCache>
            </c:strRef>
          </c:tx>
          <c:spPr>
            <a:ln w="34925" cap="rnd">
              <a:solidFill>
                <a:schemeClr val="accent4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'3a. Moving Average'!$B$2:$B$1266</c15:sqref>
                  </c15:fullRef>
                </c:ext>
              </c:extLst>
              <c:f>'3a. Moving Average'!$B$3:$B$1266</c:f>
              <c:strCache>
                <c:ptCount val="1264"/>
                <c:pt idx="0">
                  <c:v>11/14/2019 7:00</c:v>
                </c:pt>
                <c:pt idx="1">
                  <c:v>11/15/2019 7:00</c:v>
                </c:pt>
                <c:pt idx="2">
                  <c:v>11/18/2019 7:00</c:v>
                </c:pt>
                <c:pt idx="3">
                  <c:v>11/19/2019 7:00</c:v>
                </c:pt>
                <c:pt idx="4">
                  <c:v>11/20/2019 7:00</c:v>
                </c:pt>
                <c:pt idx="5">
                  <c:v>11/21/2019 7:00</c:v>
                </c:pt>
                <c:pt idx="6">
                  <c:v>11/22/2019 7:00</c:v>
                </c:pt>
                <c:pt idx="7">
                  <c:v>11/25/2019 7:00</c:v>
                </c:pt>
                <c:pt idx="8">
                  <c:v>11/26/2019 7:00</c:v>
                </c:pt>
                <c:pt idx="9">
                  <c:v>11/27/2019 7:00</c:v>
                </c:pt>
                <c:pt idx="10">
                  <c:v>11/29/2019 7:00</c:v>
                </c:pt>
                <c:pt idx="11">
                  <c:v>12/2/2019 7:00</c:v>
                </c:pt>
                <c:pt idx="12">
                  <c:v>12/3/2019 7:00</c:v>
                </c:pt>
                <c:pt idx="13">
                  <c:v>12/4/2019 7:00</c:v>
                </c:pt>
                <c:pt idx="14">
                  <c:v>12/5/2019 7:00</c:v>
                </c:pt>
                <c:pt idx="15">
                  <c:v>12/6/2019 7:00</c:v>
                </c:pt>
                <c:pt idx="16">
                  <c:v>12/9/2019 7:00</c:v>
                </c:pt>
                <c:pt idx="17">
                  <c:v>12/10/2019 7:00</c:v>
                </c:pt>
                <c:pt idx="18">
                  <c:v>12/11/2019 7:00</c:v>
                </c:pt>
                <c:pt idx="19">
                  <c:v>12/12/2019 7:00</c:v>
                </c:pt>
                <c:pt idx="20">
                  <c:v>12/13/2019 7:00</c:v>
                </c:pt>
                <c:pt idx="21">
                  <c:v>12/16/2019 7:00</c:v>
                </c:pt>
                <c:pt idx="22">
                  <c:v>12/17/2019 7:00</c:v>
                </c:pt>
                <c:pt idx="23">
                  <c:v>12/18/2019 7:00</c:v>
                </c:pt>
                <c:pt idx="24">
                  <c:v>12/19/2019 7:00</c:v>
                </c:pt>
                <c:pt idx="25">
                  <c:v>12/20/2019 7:00</c:v>
                </c:pt>
                <c:pt idx="26">
                  <c:v>12/23/2019 7:00</c:v>
                </c:pt>
                <c:pt idx="27">
                  <c:v>12/24/2019 7:00</c:v>
                </c:pt>
                <c:pt idx="28">
                  <c:v>12/26/2019 7:00</c:v>
                </c:pt>
                <c:pt idx="29">
                  <c:v>12/27/2019 7:00</c:v>
                </c:pt>
                <c:pt idx="30">
                  <c:v>12/30/2019 7:00</c:v>
                </c:pt>
                <c:pt idx="31">
                  <c:v>12/31/2019 7:00</c:v>
                </c:pt>
                <c:pt idx="32">
                  <c:v>1/2/2020 7:00</c:v>
                </c:pt>
                <c:pt idx="33">
                  <c:v>1/3/2020 7:00</c:v>
                </c:pt>
                <c:pt idx="34">
                  <c:v>1/6/2020 7:00</c:v>
                </c:pt>
                <c:pt idx="35">
                  <c:v>1/7/2020 7:00</c:v>
                </c:pt>
                <c:pt idx="36">
                  <c:v>1/8/2020 7:00</c:v>
                </c:pt>
                <c:pt idx="37">
                  <c:v>1/9/2020 7:00</c:v>
                </c:pt>
                <c:pt idx="38">
                  <c:v>1/10/2020 7:00</c:v>
                </c:pt>
                <c:pt idx="39">
                  <c:v>1/13/2020 7:00</c:v>
                </c:pt>
                <c:pt idx="40">
                  <c:v>1/14/2020 7:00</c:v>
                </c:pt>
                <c:pt idx="41">
                  <c:v>1/15/2020 7:00</c:v>
                </c:pt>
                <c:pt idx="42">
                  <c:v>1/16/2020 7:00</c:v>
                </c:pt>
                <c:pt idx="43">
                  <c:v>1/17/2020 7:00</c:v>
                </c:pt>
                <c:pt idx="44">
                  <c:v>1/21/2020 7:00</c:v>
                </c:pt>
                <c:pt idx="45">
                  <c:v>1/22/2020 7:00</c:v>
                </c:pt>
                <c:pt idx="46">
                  <c:v>1/23/2020 7:00</c:v>
                </c:pt>
                <c:pt idx="47">
                  <c:v>1/24/2020 7:00</c:v>
                </c:pt>
                <c:pt idx="48">
                  <c:v>1/27/2020 7:00</c:v>
                </c:pt>
                <c:pt idx="49">
                  <c:v>1/28/2020 7:00</c:v>
                </c:pt>
                <c:pt idx="50">
                  <c:v>1/29/2020 7:00</c:v>
                </c:pt>
                <c:pt idx="51">
                  <c:v>1/30/2020 7:00</c:v>
                </c:pt>
                <c:pt idx="52">
                  <c:v>1/31/2020 7:00</c:v>
                </c:pt>
                <c:pt idx="53">
                  <c:v>2/3/2020 7:00</c:v>
                </c:pt>
                <c:pt idx="54">
                  <c:v>2/4/2020 7:00</c:v>
                </c:pt>
                <c:pt idx="55">
                  <c:v>2/5/2020 7:00</c:v>
                </c:pt>
                <c:pt idx="56">
                  <c:v>2/6/2020 7:00</c:v>
                </c:pt>
                <c:pt idx="57">
                  <c:v>2/7/2020 7:00</c:v>
                </c:pt>
                <c:pt idx="58">
                  <c:v>2/10/2020 7:00</c:v>
                </c:pt>
                <c:pt idx="59">
                  <c:v>2/11/2020 7:00</c:v>
                </c:pt>
                <c:pt idx="60">
                  <c:v>2/12/2020 7:00</c:v>
                </c:pt>
                <c:pt idx="61">
                  <c:v>2/13/2020 7:00</c:v>
                </c:pt>
                <c:pt idx="62">
                  <c:v>2/14/2020 7:00</c:v>
                </c:pt>
                <c:pt idx="63">
                  <c:v>2/18/2020 7:00</c:v>
                </c:pt>
                <c:pt idx="64">
                  <c:v>2/19/2020 7:00</c:v>
                </c:pt>
                <c:pt idx="65">
                  <c:v>2/20/2020 7:00</c:v>
                </c:pt>
                <c:pt idx="66">
                  <c:v>2/21/2020 7:00</c:v>
                </c:pt>
                <c:pt idx="67">
                  <c:v>2/24/2020 7:00</c:v>
                </c:pt>
                <c:pt idx="68">
                  <c:v>2/25/2020 7:00</c:v>
                </c:pt>
                <c:pt idx="69">
                  <c:v>2/26/2020 7:00</c:v>
                </c:pt>
                <c:pt idx="70">
                  <c:v>2/27/2020 7:00</c:v>
                </c:pt>
                <c:pt idx="71">
                  <c:v>2/28/2020 7:00</c:v>
                </c:pt>
                <c:pt idx="72">
                  <c:v>3/2/2020 7:00</c:v>
                </c:pt>
                <c:pt idx="73">
                  <c:v>3/3/2020 7:00</c:v>
                </c:pt>
                <c:pt idx="74">
                  <c:v>3/4/2020 7:00</c:v>
                </c:pt>
                <c:pt idx="75">
                  <c:v>3/5/2020 7:00</c:v>
                </c:pt>
                <c:pt idx="76">
                  <c:v>3/6/2020 7:00</c:v>
                </c:pt>
                <c:pt idx="77">
                  <c:v>3/9/2020 7:00</c:v>
                </c:pt>
                <c:pt idx="78">
                  <c:v>3/10/2020 7:00</c:v>
                </c:pt>
                <c:pt idx="79">
                  <c:v>3/11/2020 7:00</c:v>
                </c:pt>
                <c:pt idx="80">
                  <c:v>3/12/2020 7:00</c:v>
                </c:pt>
                <c:pt idx="81">
                  <c:v>3/13/2020 7:00</c:v>
                </c:pt>
                <c:pt idx="82">
                  <c:v>3/16/2020 7:00</c:v>
                </c:pt>
                <c:pt idx="83">
                  <c:v>3/17/2020 7:00</c:v>
                </c:pt>
                <c:pt idx="84">
                  <c:v>3/18/2020 7:00</c:v>
                </c:pt>
                <c:pt idx="85">
                  <c:v>3/19/2020 7:00</c:v>
                </c:pt>
                <c:pt idx="86">
                  <c:v>3/20/2020 7:00</c:v>
                </c:pt>
                <c:pt idx="87">
                  <c:v>3/23/2020 7:00</c:v>
                </c:pt>
                <c:pt idx="88">
                  <c:v>3/24/2020 7:00</c:v>
                </c:pt>
                <c:pt idx="89">
                  <c:v>3/25/2020 7:00</c:v>
                </c:pt>
                <c:pt idx="90">
                  <c:v>3/26/2020 7:00</c:v>
                </c:pt>
                <c:pt idx="91">
                  <c:v>3/27/2020 7:00</c:v>
                </c:pt>
                <c:pt idx="92">
                  <c:v>3/30/2020 7:00</c:v>
                </c:pt>
                <c:pt idx="93">
                  <c:v>3/31/2020 7:00</c:v>
                </c:pt>
                <c:pt idx="94">
                  <c:v>4/1/2020 7:00</c:v>
                </c:pt>
                <c:pt idx="95">
                  <c:v>4/2/2020 7:00</c:v>
                </c:pt>
                <c:pt idx="96">
                  <c:v>4/3/2020 7:00</c:v>
                </c:pt>
                <c:pt idx="97">
                  <c:v>4/6/2020 7:00</c:v>
                </c:pt>
                <c:pt idx="98">
                  <c:v>4/7/2020 7:00</c:v>
                </c:pt>
                <c:pt idx="99">
                  <c:v>4/8/2020 7:00</c:v>
                </c:pt>
                <c:pt idx="100">
                  <c:v>4/9/2020 7:00</c:v>
                </c:pt>
                <c:pt idx="101">
                  <c:v>4/13/2020 7:00</c:v>
                </c:pt>
                <c:pt idx="102">
                  <c:v>4/14/2020 7:00</c:v>
                </c:pt>
                <c:pt idx="103">
                  <c:v>4/15/2020 7:00</c:v>
                </c:pt>
                <c:pt idx="104">
                  <c:v>4/16/2020 7:00</c:v>
                </c:pt>
                <c:pt idx="105">
                  <c:v>4/17/2020 7:00</c:v>
                </c:pt>
                <c:pt idx="106">
                  <c:v>4/20/2020 7:00</c:v>
                </c:pt>
                <c:pt idx="107">
                  <c:v>4/21/2020 7:00</c:v>
                </c:pt>
                <c:pt idx="108">
                  <c:v>4/22/2020 7:00</c:v>
                </c:pt>
                <c:pt idx="109">
                  <c:v>4/23/2020 7:00</c:v>
                </c:pt>
                <c:pt idx="110">
                  <c:v>4/24/2020 7:00</c:v>
                </c:pt>
                <c:pt idx="111">
                  <c:v>4/27/2020 7:00</c:v>
                </c:pt>
                <c:pt idx="112">
                  <c:v>4/28/2020 7:00</c:v>
                </c:pt>
                <c:pt idx="113">
                  <c:v>4/29/2020 7:00</c:v>
                </c:pt>
                <c:pt idx="114">
                  <c:v>4/30/2020 7:00</c:v>
                </c:pt>
                <c:pt idx="115">
                  <c:v>5/1/2020 7:00</c:v>
                </c:pt>
                <c:pt idx="116">
                  <c:v>5/4/2020 7:00</c:v>
                </c:pt>
                <c:pt idx="117">
                  <c:v>5/5/2020 7:00</c:v>
                </c:pt>
                <c:pt idx="118">
                  <c:v>5/6/2020 7:00</c:v>
                </c:pt>
                <c:pt idx="119">
                  <c:v>5/7/2020 7:00</c:v>
                </c:pt>
                <c:pt idx="120">
                  <c:v>5/8/2020 7:00</c:v>
                </c:pt>
                <c:pt idx="121">
                  <c:v>5/11/2020 7:00</c:v>
                </c:pt>
                <c:pt idx="122">
                  <c:v>5/12/2020 7:00</c:v>
                </c:pt>
                <c:pt idx="123">
                  <c:v>5/13/2020 7:00</c:v>
                </c:pt>
                <c:pt idx="124">
                  <c:v>5/14/2020 7:00</c:v>
                </c:pt>
                <c:pt idx="125">
                  <c:v>5/15/2020 7:00</c:v>
                </c:pt>
                <c:pt idx="126">
                  <c:v>5/18/2020 7:00</c:v>
                </c:pt>
                <c:pt idx="127">
                  <c:v>5/19/2020 7:00</c:v>
                </c:pt>
                <c:pt idx="128">
                  <c:v>5/20/2020 7:00</c:v>
                </c:pt>
                <c:pt idx="129">
                  <c:v>5/21/2020 7:00</c:v>
                </c:pt>
                <c:pt idx="130">
                  <c:v>5/22/2020 7:00</c:v>
                </c:pt>
                <c:pt idx="131">
                  <c:v>5/26/2020 7:00</c:v>
                </c:pt>
                <c:pt idx="132">
                  <c:v>5/27/2020 7:00</c:v>
                </c:pt>
                <c:pt idx="133">
                  <c:v>5/28/2020 7:00</c:v>
                </c:pt>
                <c:pt idx="134">
                  <c:v>5/29/2020 7:00</c:v>
                </c:pt>
                <c:pt idx="135">
                  <c:v>6/1/2020 7:00</c:v>
                </c:pt>
                <c:pt idx="136">
                  <c:v>6/2/2020 7:00</c:v>
                </c:pt>
                <c:pt idx="137">
                  <c:v>6/3/2020 7:00</c:v>
                </c:pt>
                <c:pt idx="138">
                  <c:v>6/4/2020 7:00</c:v>
                </c:pt>
                <c:pt idx="139">
                  <c:v>6/5/2020 7:00</c:v>
                </c:pt>
                <c:pt idx="140">
                  <c:v>6/8/2020 7:00</c:v>
                </c:pt>
                <c:pt idx="141">
                  <c:v>6/9/2020 7:00</c:v>
                </c:pt>
                <c:pt idx="142">
                  <c:v>6/10/2020 7:00</c:v>
                </c:pt>
                <c:pt idx="143">
                  <c:v>6/11/2020 7:00</c:v>
                </c:pt>
                <c:pt idx="144">
                  <c:v>6/12/2020 7:00</c:v>
                </c:pt>
                <c:pt idx="145">
                  <c:v>6/15/2020 7:00</c:v>
                </c:pt>
                <c:pt idx="146">
                  <c:v>6/16/2020 7:00</c:v>
                </c:pt>
                <c:pt idx="147">
                  <c:v>6/17/2020 7:00</c:v>
                </c:pt>
                <c:pt idx="148">
                  <c:v>6/18/2020 7:00</c:v>
                </c:pt>
                <c:pt idx="149">
                  <c:v>6/19/2020 7:00</c:v>
                </c:pt>
                <c:pt idx="150">
                  <c:v>6/22/2020 7:00</c:v>
                </c:pt>
                <c:pt idx="151">
                  <c:v>6/23/2020 7:00</c:v>
                </c:pt>
                <c:pt idx="152">
                  <c:v>6/24/2020 7:00</c:v>
                </c:pt>
                <c:pt idx="153">
                  <c:v>6/25/2020 7:00</c:v>
                </c:pt>
                <c:pt idx="154">
                  <c:v>6/26/2020 7:00</c:v>
                </c:pt>
                <c:pt idx="155">
                  <c:v>6/29/2020 7:00</c:v>
                </c:pt>
                <c:pt idx="156">
                  <c:v>6/30/2020 7:00</c:v>
                </c:pt>
                <c:pt idx="157">
                  <c:v>7/1/2020 7:00</c:v>
                </c:pt>
                <c:pt idx="158">
                  <c:v>7/2/2020 7:00</c:v>
                </c:pt>
                <c:pt idx="159">
                  <c:v>7/6/2020 7:00</c:v>
                </c:pt>
                <c:pt idx="160">
                  <c:v>7/7/2020 7:00</c:v>
                </c:pt>
                <c:pt idx="161">
                  <c:v>7/8/2020 7:00</c:v>
                </c:pt>
                <c:pt idx="162">
                  <c:v>7/9/2020 7:00</c:v>
                </c:pt>
                <c:pt idx="163">
                  <c:v>7/10/2020 7:00</c:v>
                </c:pt>
                <c:pt idx="164">
                  <c:v>7/13/2020 7:00</c:v>
                </c:pt>
                <c:pt idx="165">
                  <c:v>7/14/2020 7:00</c:v>
                </c:pt>
                <c:pt idx="166">
                  <c:v>7/15/2020 7:00</c:v>
                </c:pt>
                <c:pt idx="167">
                  <c:v>7/16/2020 7:00</c:v>
                </c:pt>
                <c:pt idx="168">
                  <c:v>7/17/2020 7:00</c:v>
                </c:pt>
                <c:pt idx="169">
                  <c:v>7/20/2020 7:00</c:v>
                </c:pt>
                <c:pt idx="170">
                  <c:v>7/21/2020 7:00</c:v>
                </c:pt>
                <c:pt idx="171">
                  <c:v>7/22/2020 7:00</c:v>
                </c:pt>
                <c:pt idx="172">
                  <c:v>7/23/2020 7:00</c:v>
                </c:pt>
                <c:pt idx="173">
                  <c:v>7/24/2020 7:00</c:v>
                </c:pt>
                <c:pt idx="174">
                  <c:v>7/27/2020 7:00</c:v>
                </c:pt>
                <c:pt idx="175">
                  <c:v>7/28/2020 7:00</c:v>
                </c:pt>
                <c:pt idx="176">
                  <c:v>7/29/2020 7:00</c:v>
                </c:pt>
                <c:pt idx="177">
                  <c:v>7/30/2020 7:00</c:v>
                </c:pt>
                <c:pt idx="178">
                  <c:v>7/31/2020 7:00</c:v>
                </c:pt>
                <c:pt idx="179">
                  <c:v>8/3/2020 7:00</c:v>
                </c:pt>
                <c:pt idx="180">
                  <c:v>8/4/2020 7:00</c:v>
                </c:pt>
                <c:pt idx="181">
                  <c:v>8/5/2020 7:00</c:v>
                </c:pt>
                <c:pt idx="182">
                  <c:v>8/6/2020 7:00</c:v>
                </c:pt>
                <c:pt idx="183">
                  <c:v>8/7/2020 7:00</c:v>
                </c:pt>
                <c:pt idx="184">
                  <c:v>8/10/2020 7:00</c:v>
                </c:pt>
                <c:pt idx="185">
                  <c:v>8/11/2020 7:00</c:v>
                </c:pt>
                <c:pt idx="186">
                  <c:v>8/12/2020 7:00</c:v>
                </c:pt>
                <c:pt idx="187">
                  <c:v>8/13/2020 7:00</c:v>
                </c:pt>
                <c:pt idx="188">
                  <c:v>8/14/2020 7:00</c:v>
                </c:pt>
                <c:pt idx="189">
                  <c:v>8/17/2020 7:00</c:v>
                </c:pt>
                <c:pt idx="190">
                  <c:v>8/18/2020 7:00</c:v>
                </c:pt>
                <c:pt idx="191">
                  <c:v>8/19/2020 7:00</c:v>
                </c:pt>
                <c:pt idx="192">
                  <c:v>8/20/2020 7:00</c:v>
                </c:pt>
                <c:pt idx="193">
                  <c:v>8/21/2020 7:00</c:v>
                </c:pt>
                <c:pt idx="194">
                  <c:v>8/24/2020 7:00</c:v>
                </c:pt>
                <c:pt idx="195">
                  <c:v>8/25/2020 7:00</c:v>
                </c:pt>
                <c:pt idx="196">
                  <c:v>8/26/2020 7:00</c:v>
                </c:pt>
                <c:pt idx="197">
                  <c:v>8/27/2020 7:00</c:v>
                </c:pt>
                <c:pt idx="198">
                  <c:v>8/28/2020 7:00</c:v>
                </c:pt>
                <c:pt idx="199">
                  <c:v>8/31/2020 7:00</c:v>
                </c:pt>
                <c:pt idx="200">
                  <c:v>9/1/2020 7:00</c:v>
                </c:pt>
                <c:pt idx="201">
                  <c:v>9/2/2020 7:00</c:v>
                </c:pt>
                <c:pt idx="202">
                  <c:v>9/3/2020 7:00</c:v>
                </c:pt>
                <c:pt idx="203">
                  <c:v>9/4/2020 7:00</c:v>
                </c:pt>
                <c:pt idx="204">
                  <c:v>9/8/2020 7:00</c:v>
                </c:pt>
                <c:pt idx="205">
                  <c:v>9/9/2020 7:00</c:v>
                </c:pt>
                <c:pt idx="206">
                  <c:v>9/10/2020 7:00</c:v>
                </c:pt>
                <c:pt idx="207">
                  <c:v>9/11/2020 7:00</c:v>
                </c:pt>
                <c:pt idx="208">
                  <c:v>9/14/2020 7:00</c:v>
                </c:pt>
                <c:pt idx="209">
                  <c:v>9/15/2020 7:00</c:v>
                </c:pt>
                <c:pt idx="210">
                  <c:v>9/16/2020 7:00</c:v>
                </c:pt>
                <c:pt idx="211">
                  <c:v>9/17/2020 7:00</c:v>
                </c:pt>
                <c:pt idx="212">
                  <c:v>9/18/2020 7:00</c:v>
                </c:pt>
                <c:pt idx="213">
                  <c:v>9/21/2020 7:00</c:v>
                </c:pt>
                <c:pt idx="214">
                  <c:v>9/22/2020 7:00</c:v>
                </c:pt>
                <c:pt idx="215">
                  <c:v>9/23/2020 7:00</c:v>
                </c:pt>
                <c:pt idx="216">
                  <c:v>9/24/2020 7:00</c:v>
                </c:pt>
                <c:pt idx="217">
                  <c:v>9/25/2020 7:00</c:v>
                </c:pt>
                <c:pt idx="218">
                  <c:v>9/28/2020 7:00</c:v>
                </c:pt>
                <c:pt idx="219">
                  <c:v>9/29/2020 7:00</c:v>
                </c:pt>
                <c:pt idx="220">
                  <c:v>9/30/2020 7:00</c:v>
                </c:pt>
                <c:pt idx="221">
                  <c:v>10/1/2020 7:00</c:v>
                </c:pt>
                <c:pt idx="222">
                  <c:v>10/2/2020 7:00</c:v>
                </c:pt>
                <c:pt idx="223">
                  <c:v>10/5/2020 7:00</c:v>
                </c:pt>
                <c:pt idx="224">
                  <c:v>10/6/2020 7:00</c:v>
                </c:pt>
                <c:pt idx="225">
                  <c:v>10/7/2020 7:00</c:v>
                </c:pt>
                <c:pt idx="226">
                  <c:v>10/8/2020 7:00</c:v>
                </c:pt>
                <c:pt idx="227">
                  <c:v>10/9/2020 7:00</c:v>
                </c:pt>
                <c:pt idx="228">
                  <c:v>10/12/2020 7:00</c:v>
                </c:pt>
                <c:pt idx="229">
                  <c:v>10/13/2020 7:00</c:v>
                </c:pt>
                <c:pt idx="230">
                  <c:v>10/14/2020 7:00</c:v>
                </c:pt>
                <c:pt idx="231">
                  <c:v>10/15/2020 7:00</c:v>
                </c:pt>
                <c:pt idx="232">
                  <c:v>10/16/2020 7:00</c:v>
                </c:pt>
                <c:pt idx="233">
                  <c:v>10/19/2020 7:00</c:v>
                </c:pt>
                <c:pt idx="234">
                  <c:v>10/20/2020 7:00</c:v>
                </c:pt>
                <c:pt idx="235">
                  <c:v>10/21/2020 7:00</c:v>
                </c:pt>
                <c:pt idx="236">
                  <c:v>10/22/2020 7:00</c:v>
                </c:pt>
                <c:pt idx="237">
                  <c:v>10/23/2020 7:00</c:v>
                </c:pt>
                <c:pt idx="238">
                  <c:v>10/26/2020 7:00</c:v>
                </c:pt>
                <c:pt idx="239">
                  <c:v>10/27/2020 7:00</c:v>
                </c:pt>
                <c:pt idx="240">
                  <c:v>10/28/2020 7:00</c:v>
                </c:pt>
                <c:pt idx="241">
                  <c:v>10/29/2020 7:00</c:v>
                </c:pt>
                <c:pt idx="242">
                  <c:v>10/30/2020 7:00</c:v>
                </c:pt>
                <c:pt idx="243">
                  <c:v>11/2/2020 7:00</c:v>
                </c:pt>
                <c:pt idx="244">
                  <c:v>11/3/2020 7:00</c:v>
                </c:pt>
                <c:pt idx="245">
                  <c:v>11/4/2020 7:00</c:v>
                </c:pt>
                <c:pt idx="246">
                  <c:v>11/5/2020 7:00</c:v>
                </c:pt>
                <c:pt idx="247">
                  <c:v>11/6/2020 7:00</c:v>
                </c:pt>
                <c:pt idx="248">
                  <c:v>11/9/2020 7:00</c:v>
                </c:pt>
                <c:pt idx="249">
                  <c:v>11/10/2020 7:00</c:v>
                </c:pt>
                <c:pt idx="250">
                  <c:v>11/11/2020 7:00</c:v>
                </c:pt>
                <c:pt idx="251">
                  <c:v>11/12/2020 7:00</c:v>
                </c:pt>
                <c:pt idx="252">
                  <c:v>11/13/2020 7:00</c:v>
                </c:pt>
                <c:pt idx="253">
                  <c:v>11/16/2020 7:00</c:v>
                </c:pt>
                <c:pt idx="254">
                  <c:v>11/17/2020 7:00</c:v>
                </c:pt>
                <c:pt idx="255">
                  <c:v>11/18/2020 7:00</c:v>
                </c:pt>
                <c:pt idx="256">
                  <c:v>11/19/2020 7:00</c:v>
                </c:pt>
                <c:pt idx="257">
                  <c:v>11/20/2020 7:00</c:v>
                </c:pt>
                <c:pt idx="258">
                  <c:v>11/23/2020 7:00</c:v>
                </c:pt>
                <c:pt idx="259">
                  <c:v>11/24/2020 7:00</c:v>
                </c:pt>
                <c:pt idx="260">
                  <c:v>11/25/2020 7:00</c:v>
                </c:pt>
                <c:pt idx="261">
                  <c:v>11/27/2020 7:00</c:v>
                </c:pt>
                <c:pt idx="262">
                  <c:v>11/30/2020 7:00</c:v>
                </c:pt>
                <c:pt idx="263">
                  <c:v>12/1/2020 7:00</c:v>
                </c:pt>
                <c:pt idx="264">
                  <c:v>12/2/2020 7:00</c:v>
                </c:pt>
                <c:pt idx="265">
                  <c:v>12/3/2020 7:00</c:v>
                </c:pt>
                <c:pt idx="266">
                  <c:v>12/4/2020 7:00</c:v>
                </c:pt>
                <c:pt idx="267">
                  <c:v>12/7/2020 7:00</c:v>
                </c:pt>
                <c:pt idx="268">
                  <c:v>12/8/2020 7:00</c:v>
                </c:pt>
                <c:pt idx="269">
                  <c:v>12/9/2020 7:00</c:v>
                </c:pt>
                <c:pt idx="270">
                  <c:v>12/10/2020 7:00</c:v>
                </c:pt>
                <c:pt idx="271">
                  <c:v>12/11/2020 7:00</c:v>
                </c:pt>
                <c:pt idx="272">
                  <c:v>12/14/2020 7:00</c:v>
                </c:pt>
                <c:pt idx="273">
                  <c:v>12/15/2020 7:00</c:v>
                </c:pt>
                <c:pt idx="274">
                  <c:v>12/16/2020 7:00</c:v>
                </c:pt>
                <c:pt idx="275">
                  <c:v>12/17/2020 7:00</c:v>
                </c:pt>
                <c:pt idx="276">
                  <c:v>12/18/2020 7:00</c:v>
                </c:pt>
                <c:pt idx="277">
                  <c:v>12/21/2020 7:00</c:v>
                </c:pt>
                <c:pt idx="278">
                  <c:v>12/22/2020 7:00</c:v>
                </c:pt>
                <c:pt idx="279">
                  <c:v>12/23/2020 7:00</c:v>
                </c:pt>
                <c:pt idx="280">
                  <c:v>12/24/2020 7:00</c:v>
                </c:pt>
                <c:pt idx="281">
                  <c:v>12/28/2020 7:00</c:v>
                </c:pt>
                <c:pt idx="282">
                  <c:v>12/29/2020 7:00</c:v>
                </c:pt>
                <c:pt idx="283">
                  <c:v>12/30/2020 7:00</c:v>
                </c:pt>
                <c:pt idx="284">
                  <c:v>12/31/2020 7:00</c:v>
                </c:pt>
                <c:pt idx="285">
                  <c:v>1/4/2021 7:00</c:v>
                </c:pt>
                <c:pt idx="286">
                  <c:v>1/5/2021 7:00</c:v>
                </c:pt>
                <c:pt idx="287">
                  <c:v>1/6/2021 7:00</c:v>
                </c:pt>
                <c:pt idx="288">
                  <c:v>1/7/2021 7:00</c:v>
                </c:pt>
                <c:pt idx="289">
                  <c:v>1/8/2021 7:00</c:v>
                </c:pt>
                <c:pt idx="290">
                  <c:v>1/11/2021 7:00</c:v>
                </c:pt>
                <c:pt idx="291">
                  <c:v>1/12/2021 7:00</c:v>
                </c:pt>
                <c:pt idx="292">
                  <c:v>1/13/2021 7:00</c:v>
                </c:pt>
                <c:pt idx="293">
                  <c:v>1/14/2021 7:00</c:v>
                </c:pt>
                <c:pt idx="294">
                  <c:v>1/15/2021 7:00</c:v>
                </c:pt>
                <c:pt idx="295">
                  <c:v>1/19/2021 7:00</c:v>
                </c:pt>
                <c:pt idx="296">
                  <c:v>1/20/2021 7:00</c:v>
                </c:pt>
                <c:pt idx="297">
                  <c:v>1/21/2021 7:00</c:v>
                </c:pt>
                <c:pt idx="298">
                  <c:v>1/22/2021 7:00</c:v>
                </c:pt>
                <c:pt idx="299">
                  <c:v>1/25/2021 7:00</c:v>
                </c:pt>
                <c:pt idx="300">
                  <c:v>1/26/2021 7:00</c:v>
                </c:pt>
                <c:pt idx="301">
                  <c:v>1/27/2021 7:00</c:v>
                </c:pt>
                <c:pt idx="302">
                  <c:v>1/28/2021 7:00</c:v>
                </c:pt>
                <c:pt idx="303">
                  <c:v>1/29/2021 7:00</c:v>
                </c:pt>
                <c:pt idx="304">
                  <c:v>2/1/2021 7:00</c:v>
                </c:pt>
                <c:pt idx="305">
                  <c:v>2/2/2021 7:00</c:v>
                </c:pt>
                <c:pt idx="306">
                  <c:v>2/3/2021 7:00</c:v>
                </c:pt>
                <c:pt idx="307">
                  <c:v>2/4/2021 7:00</c:v>
                </c:pt>
                <c:pt idx="308">
                  <c:v>2/5/2021 7:00</c:v>
                </c:pt>
                <c:pt idx="309">
                  <c:v>2/8/2021 7:00</c:v>
                </c:pt>
                <c:pt idx="310">
                  <c:v>2/9/2021 7:00</c:v>
                </c:pt>
                <c:pt idx="311">
                  <c:v>2/10/2021 7:00</c:v>
                </c:pt>
                <c:pt idx="312">
                  <c:v>2/11/2021 7:00</c:v>
                </c:pt>
                <c:pt idx="313">
                  <c:v>2/12/2021 7:00</c:v>
                </c:pt>
                <c:pt idx="314">
                  <c:v>2/16/2021 7:00</c:v>
                </c:pt>
                <c:pt idx="315">
                  <c:v>2/17/2021 7:00</c:v>
                </c:pt>
                <c:pt idx="316">
                  <c:v>2/18/2021 7:00</c:v>
                </c:pt>
                <c:pt idx="317">
                  <c:v>2/19/2021 7:00</c:v>
                </c:pt>
                <c:pt idx="318">
                  <c:v>2/22/2021 7:00</c:v>
                </c:pt>
                <c:pt idx="319">
                  <c:v>2/23/2021 7:00</c:v>
                </c:pt>
                <c:pt idx="320">
                  <c:v>2/24/2021 7:00</c:v>
                </c:pt>
                <c:pt idx="321">
                  <c:v>2/25/2021 7:00</c:v>
                </c:pt>
                <c:pt idx="322">
                  <c:v>2/26/2021 7:00</c:v>
                </c:pt>
                <c:pt idx="323">
                  <c:v>3/1/2021 7:00</c:v>
                </c:pt>
                <c:pt idx="324">
                  <c:v>3/2/2021 7:00</c:v>
                </c:pt>
                <c:pt idx="325">
                  <c:v>3/3/2021 7:00</c:v>
                </c:pt>
                <c:pt idx="326">
                  <c:v>3/4/2021 7:00</c:v>
                </c:pt>
                <c:pt idx="327">
                  <c:v>3/5/2021 7:00</c:v>
                </c:pt>
                <c:pt idx="328">
                  <c:v>3/8/2021 7:00</c:v>
                </c:pt>
                <c:pt idx="329">
                  <c:v>3/9/2021 7:00</c:v>
                </c:pt>
                <c:pt idx="330">
                  <c:v>3/10/2021 7:00</c:v>
                </c:pt>
                <c:pt idx="331">
                  <c:v>3/11/2021 7:00</c:v>
                </c:pt>
                <c:pt idx="332">
                  <c:v>3/12/2021 7:00</c:v>
                </c:pt>
                <c:pt idx="333">
                  <c:v>3/15/2021 7:00</c:v>
                </c:pt>
                <c:pt idx="334">
                  <c:v>3/16/2021 7:00</c:v>
                </c:pt>
                <c:pt idx="335">
                  <c:v>3/17/2021 7:00</c:v>
                </c:pt>
                <c:pt idx="336">
                  <c:v>3/18/2021 7:00</c:v>
                </c:pt>
                <c:pt idx="337">
                  <c:v>3/19/2021 7:00</c:v>
                </c:pt>
                <c:pt idx="338">
                  <c:v>3/22/2021 7:00</c:v>
                </c:pt>
                <c:pt idx="339">
                  <c:v>3/23/2021 7:00</c:v>
                </c:pt>
                <c:pt idx="340">
                  <c:v>3/24/2021 7:00</c:v>
                </c:pt>
                <c:pt idx="341">
                  <c:v>3/25/2021 7:00</c:v>
                </c:pt>
                <c:pt idx="342">
                  <c:v>3/26/2021 7:00</c:v>
                </c:pt>
                <c:pt idx="343">
                  <c:v>3/29/2021 7:00</c:v>
                </c:pt>
                <c:pt idx="344">
                  <c:v>3/30/2021 7:00</c:v>
                </c:pt>
                <c:pt idx="345">
                  <c:v>3/31/2021 7:00</c:v>
                </c:pt>
                <c:pt idx="346">
                  <c:v>4/1/2021 7:00</c:v>
                </c:pt>
                <c:pt idx="347">
                  <c:v>4/5/2021 7:00</c:v>
                </c:pt>
                <c:pt idx="348">
                  <c:v>4/6/2021 7:00</c:v>
                </c:pt>
                <c:pt idx="349">
                  <c:v>4/7/2021 7:00</c:v>
                </c:pt>
                <c:pt idx="350">
                  <c:v>4/8/2021 7:00</c:v>
                </c:pt>
                <c:pt idx="351">
                  <c:v>4/9/2021 7:00</c:v>
                </c:pt>
                <c:pt idx="352">
                  <c:v>4/12/2021 7:00</c:v>
                </c:pt>
                <c:pt idx="353">
                  <c:v>4/13/2021 7:00</c:v>
                </c:pt>
                <c:pt idx="354">
                  <c:v>4/14/2021 7:00</c:v>
                </c:pt>
                <c:pt idx="355">
                  <c:v>4/15/2021 7:00</c:v>
                </c:pt>
                <c:pt idx="356">
                  <c:v>4/16/2021 7:00</c:v>
                </c:pt>
                <c:pt idx="357">
                  <c:v>4/19/2021 7:00</c:v>
                </c:pt>
                <c:pt idx="358">
                  <c:v>4/20/2021 7:00</c:v>
                </c:pt>
                <c:pt idx="359">
                  <c:v>4/21/2021 7:00</c:v>
                </c:pt>
                <c:pt idx="360">
                  <c:v>4/22/2021 7:00</c:v>
                </c:pt>
                <c:pt idx="361">
                  <c:v>4/23/2021 7:00</c:v>
                </c:pt>
                <c:pt idx="362">
                  <c:v>4/26/2021 7:00</c:v>
                </c:pt>
                <c:pt idx="363">
                  <c:v>4/27/2021 7:00</c:v>
                </c:pt>
                <c:pt idx="364">
                  <c:v>4/28/2021 7:00</c:v>
                </c:pt>
                <c:pt idx="365">
                  <c:v>4/29/2021 7:00</c:v>
                </c:pt>
                <c:pt idx="366">
                  <c:v>4/30/2021 7:00</c:v>
                </c:pt>
                <c:pt idx="367">
                  <c:v>5/3/2021 7:00</c:v>
                </c:pt>
                <c:pt idx="368">
                  <c:v>5/4/2021 7:00</c:v>
                </c:pt>
                <c:pt idx="369">
                  <c:v>5/5/2021 7:00</c:v>
                </c:pt>
                <c:pt idx="370">
                  <c:v>5/6/2021 7:00</c:v>
                </c:pt>
                <c:pt idx="371">
                  <c:v>5/7/2021 7:00</c:v>
                </c:pt>
                <c:pt idx="372">
                  <c:v>5/10/2021 7:00</c:v>
                </c:pt>
                <c:pt idx="373">
                  <c:v>5/11/2021 7:00</c:v>
                </c:pt>
                <c:pt idx="374">
                  <c:v>5/12/2021 7:00</c:v>
                </c:pt>
                <c:pt idx="375">
                  <c:v>5/13/2021 7:00</c:v>
                </c:pt>
                <c:pt idx="376">
                  <c:v>5/14/2021 7:00</c:v>
                </c:pt>
                <c:pt idx="377">
                  <c:v>5/17/2021 7:00</c:v>
                </c:pt>
                <c:pt idx="378">
                  <c:v>5/18/2021 7:00</c:v>
                </c:pt>
                <c:pt idx="379">
                  <c:v>5/19/2021 7:00</c:v>
                </c:pt>
                <c:pt idx="380">
                  <c:v>5/20/2021 7:00</c:v>
                </c:pt>
                <c:pt idx="381">
                  <c:v>5/21/2021 7:00</c:v>
                </c:pt>
                <c:pt idx="382">
                  <c:v>5/24/2021 7:00</c:v>
                </c:pt>
                <c:pt idx="383">
                  <c:v>5/25/2021 7:00</c:v>
                </c:pt>
                <c:pt idx="384">
                  <c:v>5/26/2021 7:00</c:v>
                </c:pt>
                <c:pt idx="385">
                  <c:v>5/27/2021 7:00</c:v>
                </c:pt>
                <c:pt idx="386">
                  <c:v>5/28/2021 7:00</c:v>
                </c:pt>
                <c:pt idx="387">
                  <c:v>6/1/2021 7:00</c:v>
                </c:pt>
                <c:pt idx="388">
                  <c:v>6/2/2021 7:00</c:v>
                </c:pt>
                <c:pt idx="389">
                  <c:v>6/3/2021 7:00</c:v>
                </c:pt>
                <c:pt idx="390">
                  <c:v>6/4/2021 7:00</c:v>
                </c:pt>
                <c:pt idx="391">
                  <c:v>6/7/2021 7:00</c:v>
                </c:pt>
                <c:pt idx="392">
                  <c:v>6/8/2021 7:00</c:v>
                </c:pt>
                <c:pt idx="393">
                  <c:v>6/9/2021 7:00</c:v>
                </c:pt>
                <c:pt idx="394">
                  <c:v>6/10/2021 7:00</c:v>
                </c:pt>
                <c:pt idx="395">
                  <c:v>6/11/2021 7:00</c:v>
                </c:pt>
                <c:pt idx="396">
                  <c:v>6/14/2021 7:00</c:v>
                </c:pt>
                <c:pt idx="397">
                  <c:v>6/15/2021 7:00</c:v>
                </c:pt>
                <c:pt idx="398">
                  <c:v>6/16/2021 7:00</c:v>
                </c:pt>
                <c:pt idx="399">
                  <c:v>6/17/2021 7:00</c:v>
                </c:pt>
                <c:pt idx="400">
                  <c:v>6/18/2021 7:00</c:v>
                </c:pt>
                <c:pt idx="401">
                  <c:v>6/21/2021 7:00</c:v>
                </c:pt>
                <c:pt idx="402">
                  <c:v>6/22/2021 7:00</c:v>
                </c:pt>
                <c:pt idx="403">
                  <c:v>6/23/2021 7:00</c:v>
                </c:pt>
                <c:pt idx="404">
                  <c:v>6/24/2021 7:00</c:v>
                </c:pt>
                <c:pt idx="405">
                  <c:v>6/25/2021 7:00</c:v>
                </c:pt>
                <c:pt idx="406">
                  <c:v>6/28/2021 7:00</c:v>
                </c:pt>
                <c:pt idx="407">
                  <c:v>6/29/2021 7:00</c:v>
                </c:pt>
                <c:pt idx="408">
                  <c:v>6/30/2021 7:00</c:v>
                </c:pt>
                <c:pt idx="409">
                  <c:v>7/1/2021 7:00</c:v>
                </c:pt>
                <c:pt idx="410">
                  <c:v>7/2/2021 7:00</c:v>
                </c:pt>
                <c:pt idx="411">
                  <c:v>7/6/2021 7:00</c:v>
                </c:pt>
                <c:pt idx="412">
                  <c:v>7/7/2021 7:00</c:v>
                </c:pt>
                <c:pt idx="413">
                  <c:v>7/8/2021 7:00</c:v>
                </c:pt>
                <c:pt idx="414">
                  <c:v>7/9/2021 7:00</c:v>
                </c:pt>
                <c:pt idx="415">
                  <c:v>7/12/2021 7:00</c:v>
                </c:pt>
                <c:pt idx="416">
                  <c:v>7/13/2021 7:00</c:v>
                </c:pt>
                <c:pt idx="417">
                  <c:v>7/14/2021 7:00</c:v>
                </c:pt>
                <c:pt idx="418">
                  <c:v>7/15/2021 7:00</c:v>
                </c:pt>
                <c:pt idx="419">
                  <c:v>7/16/2021 7:00</c:v>
                </c:pt>
                <c:pt idx="420">
                  <c:v>7/19/2021 7:00</c:v>
                </c:pt>
                <c:pt idx="421">
                  <c:v>7/20/2021 7:00</c:v>
                </c:pt>
                <c:pt idx="422">
                  <c:v>7/21/2021 7:00</c:v>
                </c:pt>
                <c:pt idx="423">
                  <c:v>7/22/2021 7:00</c:v>
                </c:pt>
                <c:pt idx="424">
                  <c:v>7/23/2021 7:00</c:v>
                </c:pt>
                <c:pt idx="425">
                  <c:v>7/26/2021 7:00</c:v>
                </c:pt>
                <c:pt idx="426">
                  <c:v>7/27/2021 7:00</c:v>
                </c:pt>
                <c:pt idx="427">
                  <c:v>7/28/2021 7:00</c:v>
                </c:pt>
                <c:pt idx="428">
                  <c:v>7/29/2021 7:00</c:v>
                </c:pt>
                <c:pt idx="429">
                  <c:v>7/30/2021 7:00</c:v>
                </c:pt>
                <c:pt idx="430">
                  <c:v>8/2/2021 7:00</c:v>
                </c:pt>
                <c:pt idx="431">
                  <c:v>8/3/2021 7:00</c:v>
                </c:pt>
                <c:pt idx="432">
                  <c:v>8/4/2021 7:00</c:v>
                </c:pt>
                <c:pt idx="433">
                  <c:v>8/5/2021 7:00</c:v>
                </c:pt>
                <c:pt idx="434">
                  <c:v>8/6/2021 7:00</c:v>
                </c:pt>
                <c:pt idx="435">
                  <c:v>8/9/2021 7:00</c:v>
                </c:pt>
                <c:pt idx="436">
                  <c:v>8/10/2021 7:00</c:v>
                </c:pt>
                <c:pt idx="437">
                  <c:v>8/11/2021 7:00</c:v>
                </c:pt>
                <c:pt idx="438">
                  <c:v>8/12/2021 7:00</c:v>
                </c:pt>
                <c:pt idx="439">
                  <c:v>8/13/2021 7:00</c:v>
                </c:pt>
                <c:pt idx="440">
                  <c:v>8/16/2021 7:00</c:v>
                </c:pt>
                <c:pt idx="441">
                  <c:v>8/17/2021 7:00</c:v>
                </c:pt>
                <c:pt idx="442">
                  <c:v>8/18/2021 7:00</c:v>
                </c:pt>
                <c:pt idx="443">
                  <c:v>8/19/2021 7:00</c:v>
                </c:pt>
                <c:pt idx="444">
                  <c:v>8/20/2021 7:00</c:v>
                </c:pt>
                <c:pt idx="445">
                  <c:v>8/23/2021 7:00</c:v>
                </c:pt>
                <c:pt idx="446">
                  <c:v>8/24/2021 7:00</c:v>
                </c:pt>
                <c:pt idx="447">
                  <c:v>8/25/2021 7:00</c:v>
                </c:pt>
                <c:pt idx="448">
                  <c:v>8/26/2021 7:00</c:v>
                </c:pt>
                <c:pt idx="449">
                  <c:v>8/27/2021 7:00</c:v>
                </c:pt>
                <c:pt idx="450">
                  <c:v>8/30/2021 7:00</c:v>
                </c:pt>
                <c:pt idx="451">
                  <c:v>8/31/2021 7:00</c:v>
                </c:pt>
                <c:pt idx="452">
                  <c:v>9/1/2021 7:00</c:v>
                </c:pt>
                <c:pt idx="453">
                  <c:v>9/2/2021 7:00</c:v>
                </c:pt>
                <c:pt idx="454">
                  <c:v>9/3/2021 7:00</c:v>
                </c:pt>
                <c:pt idx="455">
                  <c:v>9/7/2021 7:00</c:v>
                </c:pt>
                <c:pt idx="456">
                  <c:v>9/8/2021 7:00</c:v>
                </c:pt>
                <c:pt idx="457">
                  <c:v>9/9/2021 7:00</c:v>
                </c:pt>
                <c:pt idx="458">
                  <c:v>9/10/2021 7:00</c:v>
                </c:pt>
                <c:pt idx="459">
                  <c:v>9/13/2021 7:00</c:v>
                </c:pt>
                <c:pt idx="460">
                  <c:v>9/14/2021 7:00</c:v>
                </c:pt>
                <c:pt idx="461">
                  <c:v>9/15/2021 7:00</c:v>
                </c:pt>
                <c:pt idx="462">
                  <c:v>9/16/2021 7:00</c:v>
                </c:pt>
                <c:pt idx="463">
                  <c:v>9/17/2021 7:00</c:v>
                </c:pt>
                <c:pt idx="464">
                  <c:v>9/20/2021 7:00</c:v>
                </c:pt>
                <c:pt idx="465">
                  <c:v>9/21/2021 7:00</c:v>
                </c:pt>
                <c:pt idx="466">
                  <c:v>9/22/2021 7:00</c:v>
                </c:pt>
                <c:pt idx="467">
                  <c:v>9/23/2021 7:00</c:v>
                </c:pt>
                <c:pt idx="468">
                  <c:v>9/24/2021 7:00</c:v>
                </c:pt>
                <c:pt idx="469">
                  <c:v>9/27/2021 7:00</c:v>
                </c:pt>
                <c:pt idx="470">
                  <c:v>9/28/2021 7:00</c:v>
                </c:pt>
                <c:pt idx="471">
                  <c:v>9/29/2021 7:00</c:v>
                </c:pt>
                <c:pt idx="472">
                  <c:v>9/30/2021 7:00</c:v>
                </c:pt>
                <c:pt idx="473">
                  <c:v>10/1/2021 7:00</c:v>
                </c:pt>
                <c:pt idx="474">
                  <c:v>10/4/2021 7:00</c:v>
                </c:pt>
                <c:pt idx="475">
                  <c:v>10/5/2021 7:00</c:v>
                </c:pt>
                <c:pt idx="476">
                  <c:v>10/6/2021 7:00</c:v>
                </c:pt>
                <c:pt idx="477">
                  <c:v>10/7/2021 7:00</c:v>
                </c:pt>
                <c:pt idx="478">
                  <c:v>10/8/2021 7:00</c:v>
                </c:pt>
                <c:pt idx="479">
                  <c:v>10/11/2021 7:00</c:v>
                </c:pt>
                <c:pt idx="480">
                  <c:v>10/12/2021 7:00</c:v>
                </c:pt>
                <c:pt idx="481">
                  <c:v>10/13/2021 7:00</c:v>
                </c:pt>
                <c:pt idx="482">
                  <c:v>10/14/2021 7:00</c:v>
                </c:pt>
                <c:pt idx="483">
                  <c:v>10/15/2021 7:00</c:v>
                </c:pt>
                <c:pt idx="484">
                  <c:v>10/18/2021 7:00</c:v>
                </c:pt>
                <c:pt idx="485">
                  <c:v>10/19/2021 7:00</c:v>
                </c:pt>
                <c:pt idx="486">
                  <c:v>10/20/2021 7:00</c:v>
                </c:pt>
                <c:pt idx="487">
                  <c:v>10/21/2021 7:00</c:v>
                </c:pt>
                <c:pt idx="488">
                  <c:v>10/22/2021 7:00</c:v>
                </c:pt>
                <c:pt idx="489">
                  <c:v>10/25/2021 7:00</c:v>
                </c:pt>
                <c:pt idx="490">
                  <c:v>10/26/2021 7:00</c:v>
                </c:pt>
                <c:pt idx="491">
                  <c:v>10/27/2021 7:00</c:v>
                </c:pt>
                <c:pt idx="492">
                  <c:v>10/28/2021 7:00</c:v>
                </c:pt>
                <c:pt idx="493">
                  <c:v>10/29/2021 7:00</c:v>
                </c:pt>
                <c:pt idx="494">
                  <c:v>11/1/2021 7:00</c:v>
                </c:pt>
                <c:pt idx="495">
                  <c:v>11/2/2021 7:00</c:v>
                </c:pt>
                <c:pt idx="496">
                  <c:v>11/3/2021 7:00</c:v>
                </c:pt>
                <c:pt idx="497">
                  <c:v>11/4/2021 7:00</c:v>
                </c:pt>
                <c:pt idx="498">
                  <c:v>11/5/2021 7:00</c:v>
                </c:pt>
                <c:pt idx="499">
                  <c:v>11/8/2021 7:00</c:v>
                </c:pt>
                <c:pt idx="500">
                  <c:v>11/9/2021 7:00</c:v>
                </c:pt>
                <c:pt idx="501">
                  <c:v>11/10/2021 7:00</c:v>
                </c:pt>
                <c:pt idx="502">
                  <c:v>11/11/2021 7:00</c:v>
                </c:pt>
                <c:pt idx="503">
                  <c:v>11/12/2021 7:00</c:v>
                </c:pt>
                <c:pt idx="504">
                  <c:v>11/15/2021 7:00</c:v>
                </c:pt>
                <c:pt idx="505">
                  <c:v>11/16/2021 7:00</c:v>
                </c:pt>
                <c:pt idx="506">
                  <c:v>11/17/2021 7:00</c:v>
                </c:pt>
                <c:pt idx="507">
                  <c:v>11/18/2021 7:00</c:v>
                </c:pt>
                <c:pt idx="508">
                  <c:v>11/19/2021 7:00</c:v>
                </c:pt>
                <c:pt idx="509">
                  <c:v>11/22/2021 7:00</c:v>
                </c:pt>
                <c:pt idx="510">
                  <c:v>11/23/2021 7:00</c:v>
                </c:pt>
                <c:pt idx="511">
                  <c:v>11/24/2021 7:00</c:v>
                </c:pt>
                <c:pt idx="512">
                  <c:v>11/26/2021 7:00</c:v>
                </c:pt>
                <c:pt idx="513">
                  <c:v>11/29/2021 7:00</c:v>
                </c:pt>
                <c:pt idx="514">
                  <c:v>11/30/2021 7:00</c:v>
                </c:pt>
                <c:pt idx="515">
                  <c:v>12/1/2021 7:00</c:v>
                </c:pt>
                <c:pt idx="516">
                  <c:v>12/2/2021 7:00</c:v>
                </c:pt>
                <c:pt idx="517">
                  <c:v>12/3/2021 7:00</c:v>
                </c:pt>
                <c:pt idx="518">
                  <c:v>12/6/2021 7:00</c:v>
                </c:pt>
                <c:pt idx="519">
                  <c:v>12/7/2021 7:00</c:v>
                </c:pt>
                <c:pt idx="520">
                  <c:v>12/8/2021 7:00</c:v>
                </c:pt>
                <c:pt idx="521">
                  <c:v>12/9/2021 7:00</c:v>
                </c:pt>
                <c:pt idx="522">
                  <c:v>12/10/2021 7:00</c:v>
                </c:pt>
                <c:pt idx="523">
                  <c:v>12/13/2021 7:00</c:v>
                </c:pt>
                <c:pt idx="524">
                  <c:v>12/14/2021 7:00</c:v>
                </c:pt>
                <c:pt idx="525">
                  <c:v>12/15/2021 7:00</c:v>
                </c:pt>
                <c:pt idx="526">
                  <c:v>12/16/2021 7:00</c:v>
                </c:pt>
                <c:pt idx="527">
                  <c:v>12/17/2021 7:00</c:v>
                </c:pt>
                <c:pt idx="528">
                  <c:v>12/20/2021 7:00</c:v>
                </c:pt>
                <c:pt idx="529">
                  <c:v>12/21/2021 7:00</c:v>
                </c:pt>
                <c:pt idx="530">
                  <c:v>12/22/2021 7:00</c:v>
                </c:pt>
                <c:pt idx="531">
                  <c:v>12/23/2021 7:00</c:v>
                </c:pt>
                <c:pt idx="532">
                  <c:v>12/27/2021 7:00</c:v>
                </c:pt>
                <c:pt idx="533">
                  <c:v>12/28/2021 7:00</c:v>
                </c:pt>
                <c:pt idx="534">
                  <c:v>12/29/2021 7:00</c:v>
                </c:pt>
                <c:pt idx="535">
                  <c:v>12/30/2021 7:00</c:v>
                </c:pt>
                <c:pt idx="536">
                  <c:v>12/31/2021 7:00</c:v>
                </c:pt>
                <c:pt idx="537">
                  <c:v>1/3/2022 7:00</c:v>
                </c:pt>
                <c:pt idx="538">
                  <c:v>1/4/2022 7:00</c:v>
                </c:pt>
                <c:pt idx="539">
                  <c:v>1/5/2022 7:00</c:v>
                </c:pt>
                <c:pt idx="540">
                  <c:v>1/6/2022 7:00</c:v>
                </c:pt>
                <c:pt idx="541">
                  <c:v>1/7/2022 7:00</c:v>
                </c:pt>
                <c:pt idx="542">
                  <c:v>1/10/2022 7:00</c:v>
                </c:pt>
                <c:pt idx="543">
                  <c:v>1/11/2022 7:00</c:v>
                </c:pt>
                <c:pt idx="544">
                  <c:v>1/12/2022 7:00</c:v>
                </c:pt>
                <c:pt idx="545">
                  <c:v>1/13/2022 7:00</c:v>
                </c:pt>
                <c:pt idx="546">
                  <c:v>1/14/2022 7:00</c:v>
                </c:pt>
                <c:pt idx="547">
                  <c:v>1/18/2022 7:00</c:v>
                </c:pt>
                <c:pt idx="548">
                  <c:v>1/19/2022 7:00</c:v>
                </c:pt>
                <c:pt idx="549">
                  <c:v>1/20/2022 7:00</c:v>
                </c:pt>
                <c:pt idx="550">
                  <c:v>1/21/2022 7:00</c:v>
                </c:pt>
                <c:pt idx="551">
                  <c:v>1/24/2022 7:00</c:v>
                </c:pt>
                <c:pt idx="552">
                  <c:v>1/25/2022 7:00</c:v>
                </c:pt>
                <c:pt idx="553">
                  <c:v>1/26/2022 7:00</c:v>
                </c:pt>
                <c:pt idx="554">
                  <c:v>1/27/2022 7:00</c:v>
                </c:pt>
                <c:pt idx="555">
                  <c:v>1/28/2022 7:00</c:v>
                </c:pt>
                <c:pt idx="556">
                  <c:v>1/31/2022 7:00</c:v>
                </c:pt>
                <c:pt idx="557">
                  <c:v>2/1/2022 7:00</c:v>
                </c:pt>
                <c:pt idx="558">
                  <c:v>2/2/2022 7:00</c:v>
                </c:pt>
                <c:pt idx="559">
                  <c:v>2/3/2022 7:00</c:v>
                </c:pt>
                <c:pt idx="560">
                  <c:v>2/4/2022 7:00</c:v>
                </c:pt>
                <c:pt idx="561">
                  <c:v>2/7/2022 7:00</c:v>
                </c:pt>
                <c:pt idx="562">
                  <c:v>2/8/2022 7:00</c:v>
                </c:pt>
                <c:pt idx="563">
                  <c:v>2/9/2022 7:00</c:v>
                </c:pt>
                <c:pt idx="564">
                  <c:v>2/10/2022 7:00</c:v>
                </c:pt>
                <c:pt idx="565">
                  <c:v>2/11/2022 7:00</c:v>
                </c:pt>
                <c:pt idx="566">
                  <c:v>2/14/2022 7:00</c:v>
                </c:pt>
                <c:pt idx="567">
                  <c:v>2/15/2022 7:00</c:v>
                </c:pt>
                <c:pt idx="568">
                  <c:v>2/16/2022 7:00</c:v>
                </c:pt>
                <c:pt idx="569">
                  <c:v>2/17/2022 7:00</c:v>
                </c:pt>
                <c:pt idx="570">
                  <c:v>2/18/2022 7:00</c:v>
                </c:pt>
                <c:pt idx="571">
                  <c:v>2/22/2022 7:00</c:v>
                </c:pt>
                <c:pt idx="572">
                  <c:v>2/23/2022 7:00</c:v>
                </c:pt>
                <c:pt idx="573">
                  <c:v>2/24/2022 7:00</c:v>
                </c:pt>
                <c:pt idx="574">
                  <c:v>2/25/2022 7:00</c:v>
                </c:pt>
                <c:pt idx="575">
                  <c:v>2/28/2022 7:00</c:v>
                </c:pt>
                <c:pt idx="576">
                  <c:v>3/1/2022 7:00</c:v>
                </c:pt>
                <c:pt idx="577">
                  <c:v>3/2/2022 7:00</c:v>
                </c:pt>
                <c:pt idx="578">
                  <c:v>3/3/2022 7:00</c:v>
                </c:pt>
                <c:pt idx="579">
                  <c:v>3/4/2022 7:00</c:v>
                </c:pt>
                <c:pt idx="580">
                  <c:v>3/7/2022 7:00</c:v>
                </c:pt>
                <c:pt idx="581">
                  <c:v>3/8/2022 7:00</c:v>
                </c:pt>
                <c:pt idx="582">
                  <c:v>3/9/2022 7:00</c:v>
                </c:pt>
                <c:pt idx="583">
                  <c:v>3/10/2022 7:00</c:v>
                </c:pt>
                <c:pt idx="584">
                  <c:v>3/11/2022 7:00</c:v>
                </c:pt>
                <c:pt idx="585">
                  <c:v>3/14/2022 7:00</c:v>
                </c:pt>
                <c:pt idx="586">
                  <c:v>3/15/2022 7:00</c:v>
                </c:pt>
                <c:pt idx="587">
                  <c:v>3/16/2022 7:00</c:v>
                </c:pt>
                <c:pt idx="588">
                  <c:v>3/17/2022 7:00</c:v>
                </c:pt>
                <c:pt idx="589">
                  <c:v>3/18/2022 7:00</c:v>
                </c:pt>
                <c:pt idx="590">
                  <c:v>3/21/2022 7:00</c:v>
                </c:pt>
                <c:pt idx="591">
                  <c:v>3/22/2022 7:00</c:v>
                </c:pt>
                <c:pt idx="592">
                  <c:v>3/23/2022 7:00</c:v>
                </c:pt>
                <c:pt idx="593">
                  <c:v>3/24/2022 7:00</c:v>
                </c:pt>
                <c:pt idx="594">
                  <c:v>3/25/2022 7:00</c:v>
                </c:pt>
                <c:pt idx="595">
                  <c:v>3/28/2022 7:00</c:v>
                </c:pt>
                <c:pt idx="596">
                  <c:v>3/29/2022 7:00</c:v>
                </c:pt>
                <c:pt idx="597">
                  <c:v>3/30/2022 7:00</c:v>
                </c:pt>
                <c:pt idx="598">
                  <c:v>3/31/2022 7:00</c:v>
                </c:pt>
                <c:pt idx="599">
                  <c:v>4/1/2022 7:00</c:v>
                </c:pt>
                <c:pt idx="600">
                  <c:v>4/4/2022 7:00</c:v>
                </c:pt>
                <c:pt idx="601">
                  <c:v>4/5/2022 7:00</c:v>
                </c:pt>
                <c:pt idx="602">
                  <c:v>4/6/2022 7:00</c:v>
                </c:pt>
                <c:pt idx="603">
                  <c:v>4/7/2022 7:00</c:v>
                </c:pt>
                <c:pt idx="604">
                  <c:v>4/8/2022 7:00</c:v>
                </c:pt>
                <c:pt idx="605">
                  <c:v>4/11/2022 7:00</c:v>
                </c:pt>
                <c:pt idx="606">
                  <c:v>4/12/2022 7:00</c:v>
                </c:pt>
                <c:pt idx="607">
                  <c:v>4/13/2022 7:00</c:v>
                </c:pt>
                <c:pt idx="608">
                  <c:v>4/14/2022 7:00</c:v>
                </c:pt>
                <c:pt idx="609">
                  <c:v>4/18/2022 7:00</c:v>
                </c:pt>
                <c:pt idx="610">
                  <c:v>4/19/2022 7:00</c:v>
                </c:pt>
                <c:pt idx="611">
                  <c:v>4/20/2022 7:00</c:v>
                </c:pt>
                <c:pt idx="612">
                  <c:v>4/21/2022 7:00</c:v>
                </c:pt>
                <c:pt idx="613">
                  <c:v>4/22/2022 7:00</c:v>
                </c:pt>
                <c:pt idx="614">
                  <c:v>4/25/2022 7:00</c:v>
                </c:pt>
                <c:pt idx="615">
                  <c:v>4/26/2022 7:00</c:v>
                </c:pt>
                <c:pt idx="616">
                  <c:v>4/27/2022 7:00</c:v>
                </c:pt>
                <c:pt idx="617">
                  <c:v>4/28/2022 7:00</c:v>
                </c:pt>
                <c:pt idx="618">
                  <c:v>4/29/2022 7:00</c:v>
                </c:pt>
                <c:pt idx="619">
                  <c:v>5/2/2022 7:00</c:v>
                </c:pt>
                <c:pt idx="620">
                  <c:v>5/3/2022 7:00</c:v>
                </c:pt>
                <c:pt idx="621">
                  <c:v>5/4/2022 7:00</c:v>
                </c:pt>
                <c:pt idx="622">
                  <c:v>5/5/2022 7:00</c:v>
                </c:pt>
                <c:pt idx="623">
                  <c:v>5/6/2022 7:00</c:v>
                </c:pt>
                <c:pt idx="624">
                  <c:v>5/9/2022 7:00</c:v>
                </c:pt>
                <c:pt idx="625">
                  <c:v>5/10/2022 7:00</c:v>
                </c:pt>
                <c:pt idx="626">
                  <c:v>5/11/2022 7:00</c:v>
                </c:pt>
                <c:pt idx="627">
                  <c:v>5/12/2022 7:00</c:v>
                </c:pt>
                <c:pt idx="628">
                  <c:v>5/13/2022 7:00</c:v>
                </c:pt>
                <c:pt idx="629">
                  <c:v>5/16/2022 7:00</c:v>
                </c:pt>
                <c:pt idx="630">
                  <c:v>5/17/2022 7:00</c:v>
                </c:pt>
                <c:pt idx="631">
                  <c:v>5/18/2022 7:00</c:v>
                </c:pt>
                <c:pt idx="632">
                  <c:v>5/19/2022 7:00</c:v>
                </c:pt>
                <c:pt idx="633">
                  <c:v>5/20/2022 7:00</c:v>
                </c:pt>
                <c:pt idx="634">
                  <c:v>5/23/2022 7:00</c:v>
                </c:pt>
                <c:pt idx="635">
                  <c:v>5/24/2022 7:00</c:v>
                </c:pt>
                <c:pt idx="636">
                  <c:v>5/25/2022 7:00</c:v>
                </c:pt>
                <c:pt idx="637">
                  <c:v>5/26/2022 7:00</c:v>
                </c:pt>
                <c:pt idx="638">
                  <c:v>5/27/2022 7:00</c:v>
                </c:pt>
                <c:pt idx="639">
                  <c:v>5/31/2022 7:00</c:v>
                </c:pt>
                <c:pt idx="640">
                  <c:v>6/1/2022 7:00</c:v>
                </c:pt>
                <c:pt idx="641">
                  <c:v>6/2/2022 7:00</c:v>
                </c:pt>
                <c:pt idx="642">
                  <c:v>6/3/2022 7:00</c:v>
                </c:pt>
                <c:pt idx="643">
                  <c:v>6/6/2022 7:00</c:v>
                </c:pt>
                <c:pt idx="644">
                  <c:v>6/7/2022 7:00</c:v>
                </c:pt>
                <c:pt idx="645">
                  <c:v>6/8/2022 7:00</c:v>
                </c:pt>
                <c:pt idx="646">
                  <c:v>6/9/2022 7:00</c:v>
                </c:pt>
                <c:pt idx="647">
                  <c:v>6/10/2022 7:00</c:v>
                </c:pt>
                <c:pt idx="648">
                  <c:v>6/13/2022 7:00</c:v>
                </c:pt>
                <c:pt idx="649">
                  <c:v>6/14/2022 7:00</c:v>
                </c:pt>
                <c:pt idx="650">
                  <c:v>6/15/2022 7:00</c:v>
                </c:pt>
                <c:pt idx="651">
                  <c:v>6/16/2022 7:00</c:v>
                </c:pt>
                <c:pt idx="652">
                  <c:v>6/17/2022 7:00</c:v>
                </c:pt>
                <c:pt idx="653">
                  <c:v>6/21/2022 7:00</c:v>
                </c:pt>
                <c:pt idx="654">
                  <c:v>6/22/2022 7:00</c:v>
                </c:pt>
                <c:pt idx="655">
                  <c:v>6/23/2022 7:00</c:v>
                </c:pt>
                <c:pt idx="656">
                  <c:v>6/24/2022 7:00</c:v>
                </c:pt>
                <c:pt idx="657">
                  <c:v>6/27/2022 7:00</c:v>
                </c:pt>
                <c:pt idx="658">
                  <c:v>6/28/2022 7:00</c:v>
                </c:pt>
                <c:pt idx="659">
                  <c:v>6/29/2022 7:00</c:v>
                </c:pt>
                <c:pt idx="660">
                  <c:v>6/30/2022 7:00</c:v>
                </c:pt>
                <c:pt idx="661">
                  <c:v>7/1/2022 7:00</c:v>
                </c:pt>
                <c:pt idx="662">
                  <c:v>7/5/2022 7:00</c:v>
                </c:pt>
                <c:pt idx="663">
                  <c:v>7/6/2022 7:00</c:v>
                </c:pt>
                <c:pt idx="664">
                  <c:v>7/7/2022 7:00</c:v>
                </c:pt>
                <c:pt idx="665">
                  <c:v>7/8/2022 7:00</c:v>
                </c:pt>
                <c:pt idx="666">
                  <c:v>7/11/2022 7:00</c:v>
                </c:pt>
                <c:pt idx="667">
                  <c:v>7/12/2022 7:00</c:v>
                </c:pt>
                <c:pt idx="668">
                  <c:v>7/13/2022 7:00</c:v>
                </c:pt>
                <c:pt idx="669">
                  <c:v>7/14/2022 7:00</c:v>
                </c:pt>
                <c:pt idx="670">
                  <c:v>7/15/2022 7:00</c:v>
                </c:pt>
                <c:pt idx="671">
                  <c:v>7/18/2022 7:00</c:v>
                </c:pt>
                <c:pt idx="672">
                  <c:v>7/19/2022 7:00</c:v>
                </c:pt>
                <c:pt idx="673">
                  <c:v>7/20/2022 7:00</c:v>
                </c:pt>
                <c:pt idx="674">
                  <c:v>7/21/2022 7:00</c:v>
                </c:pt>
                <c:pt idx="675">
                  <c:v>7/22/2022 7:00</c:v>
                </c:pt>
                <c:pt idx="676">
                  <c:v>7/25/2022 7:00</c:v>
                </c:pt>
                <c:pt idx="677">
                  <c:v>7/26/2022 7:00</c:v>
                </c:pt>
                <c:pt idx="678">
                  <c:v>7/27/2022 7:00</c:v>
                </c:pt>
                <c:pt idx="679">
                  <c:v>7/28/2022 7:00</c:v>
                </c:pt>
                <c:pt idx="680">
                  <c:v>7/29/2022 7:00</c:v>
                </c:pt>
                <c:pt idx="681">
                  <c:v>8/1/2022 7:00</c:v>
                </c:pt>
                <c:pt idx="682">
                  <c:v>8/2/2022 7:00</c:v>
                </c:pt>
                <c:pt idx="683">
                  <c:v>8/3/2022 7:00</c:v>
                </c:pt>
                <c:pt idx="684">
                  <c:v>8/4/2022 7:00</c:v>
                </c:pt>
                <c:pt idx="685">
                  <c:v>8/5/2022 7:00</c:v>
                </c:pt>
                <c:pt idx="686">
                  <c:v>8/8/2022 7:00</c:v>
                </c:pt>
                <c:pt idx="687">
                  <c:v>8/9/2022 7:00</c:v>
                </c:pt>
                <c:pt idx="688">
                  <c:v>8/10/2022 7:00</c:v>
                </c:pt>
                <c:pt idx="689">
                  <c:v>8/11/2022 7:00</c:v>
                </c:pt>
                <c:pt idx="690">
                  <c:v>8/12/2022 7:00</c:v>
                </c:pt>
                <c:pt idx="691">
                  <c:v>8/15/2022 7:00</c:v>
                </c:pt>
                <c:pt idx="692">
                  <c:v>8/16/2022 7:00</c:v>
                </c:pt>
                <c:pt idx="693">
                  <c:v>8/17/2022 7:00</c:v>
                </c:pt>
                <c:pt idx="694">
                  <c:v>8/18/2022 7:00</c:v>
                </c:pt>
                <c:pt idx="695">
                  <c:v>8/19/2022 7:00</c:v>
                </c:pt>
                <c:pt idx="696">
                  <c:v>8/22/2022 7:00</c:v>
                </c:pt>
                <c:pt idx="697">
                  <c:v>8/23/2022 7:00</c:v>
                </c:pt>
                <c:pt idx="698">
                  <c:v>8/24/2022 7:00</c:v>
                </c:pt>
                <c:pt idx="699">
                  <c:v>8/25/2022 7:00</c:v>
                </c:pt>
                <c:pt idx="700">
                  <c:v>8/26/2022 7:00</c:v>
                </c:pt>
                <c:pt idx="701">
                  <c:v>8/29/2022 7:00</c:v>
                </c:pt>
                <c:pt idx="702">
                  <c:v>8/30/2022 7:00</c:v>
                </c:pt>
                <c:pt idx="703">
                  <c:v>8/31/2022 7:00</c:v>
                </c:pt>
                <c:pt idx="704">
                  <c:v>9/1/2022 7:00</c:v>
                </c:pt>
                <c:pt idx="705">
                  <c:v>9/2/2022 7:00</c:v>
                </c:pt>
                <c:pt idx="706">
                  <c:v>9/6/2022 7:00</c:v>
                </c:pt>
                <c:pt idx="707">
                  <c:v>9/7/2022 7:00</c:v>
                </c:pt>
                <c:pt idx="708">
                  <c:v>9/8/2022 7:00</c:v>
                </c:pt>
                <c:pt idx="709">
                  <c:v>9/9/2022 7:00</c:v>
                </c:pt>
                <c:pt idx="710">
                  <c:v>9/12/2022 7:00</c:v>
                </c:pt>
                <c:pt idx="711">
                  <c:v>9/13/2022 7:00</c:v>
                </c:pt>
                <c:pt idx="712">
                  <c:v>9/14/2022 7:00</c:v>
                </c:pt>
                <c:pt idx="713">
                  <c:v>9/15/2022 7:00</c:v>
                </c:pt>
                <c:pt idx="714">
                  <c:v>9/16/2022 7:00</c:v>
                </c:pt>
                <c:pt idx="715">
                  <c:v>9/19/2022 7:00</c:v>
                </c:pt>
                <c:pt idx="716">
                  <c:v>9/20/2022 7:00</c:v>
                </c:pt>
                <c:pt idx="717">
                  <c:v>9/21/2022 7:00</c:v>
                </c:pt>
                <c:pt idx="718">
                  <c:v>9/22/2022 7:00</c:v>
                </c:pt>
                <c:pt idx="719">
                  <c:v>9/23/2022 7:00</c:v>
                </c:pt>
                <c:pt idx="720">
                  <c:v>9/26/2022 7:00</c:v>
                </c:pt>
                <c:pt idx="721">
                  <c:v>9/27/2022 7:00</c:v>
                </c:pt>
                <c:pt idx="722">
                  <c:v>9/28/2022 7:00</c:v>
                </c:pt>
                <c:pt idx="723">
                  <c:v>9/29/2022 7:00</c:v>
                </c:pt>
                <c:pt idx="724">
                  <c:v>9/30/2022 7:00</c:v>
                </c:pt>
                <c:pt idx="725">
                  <c:v>10/3/2022 7:00</c:v>
                </c:pt>
                <c:pt idx="726">
                  <c:v>10/4/2022 7:00</c:v>
                </c:pt>
                <c:pt idx="727">
                  <c:v>10/5/2022 7:00</c:v>
                </c:pt>
                <c:pt idx="728">
                  <c:v>10/6/2022 7:00</c:v>
                </c:pt>
                <c:pt idx="729">
                  <c:v>10/7/2022 7:00</c:v>
                </c:pt>
                <c:pt idx="730">
                  <c:v>10/10/2022 7:00</c:v>
                </c:pt>
                <c:pt idx="731">
                  <c:v>10/11/2022 7:00</c:v>
                </c:pt>
                <c:pt idx="732">
                  <c:v>10/12/2022 7:00</c:v>
                </c:pt>
                <c:pt idx="733">
                  <c:v>10/13/2022 7:00</c:v>
                </c:pt>
                <c:pt idx="734">
                  <c:v>10/14/2022 7:00</c:v>
                </c:pt>
                <c:pt idx="735">
                  <c:v>10/17/2022 7:00</c:v>
                </c:pt>
                <c:pt idx="736">
                  <c:v>10/18/2022 7:00</c:v>
                </c:pt>
                <c:pt idx="737">
                  <c:v>10/19/2022 7:00</c:v>
                </c:pt>
                <c:pt idx="738">
                  <c:v>10/20/2022 7:00</c:v>
                </c:pt>
                <c:pt idx="739">
                  <c:v>10/21/2022 7:00</c:v>
                </c:pt>
                <c:pt idx="740">
                  <c:v>10/24/2022 7:00</c:v>
                </c:pt>
                <c:pt idx="741">
                  <c:v>10/25/2022 7:00</c:v>
                </c:pt>
                <c:pt idx="742">
                  <c:v>10/26/2022 7:00</c:v>
                </c:pt>
                <c:pt idx="743">
                  <c:v>10/27/2022 7:00</c:v>
                </c:pt>
                <c:pt idx="744">
                  <c:v>10/28/2022 7:00</c:v>
                </c:pt>
                <c:pt idx="745">
                  <c:v>10/31/2022 7:00</c:v>
                </c:pt>
                <c:pt idx="746">
                  <c:v>11/1/2022 7:00</c:v>
                </c:pt>
                <c:pt idx="747">
                  <c:v>11/2/2022 7:00</c:v>
                </c:pt>
                <c:pt idx="748">
                  <c:v>11/3/2022 7:00</c:v>
                </c:pt>
                <c:pt idx="749">
                  <c:v>11/4/2022 7:00</c:v>
                </c:pt>
                <c:pt idx="750">
                  <c:v>11/7/2022 7:00</c:v>
                </c:pt>
                <c:pt idx="751">
                  <c:v>11/8/2022 7:00</c:v>
                </c:pt>
                <c:pt idx="752">
                  <c:v>11/9/2022 7:00</c:v>
                </c:pt>
                <c:pt idx="753">
                  <c:v>11/10/2022 7:00</c:v>
                </c:pt>
                <c:pt idx="754">
                  <c:v>11/11/2022 7:00</c:v>
                </c:pt>
                <c:pt idx="755">
                  <c:v>11/14/2022 7:00</c:v>
                </c:pt>
                <c:pt idx="756">
                  <c:v>11/15/2022 7:00</c:v>
                </c:pt>
                <c:pt idx="757">
                  <c:v>11/16/2022 7:00</c:v>
                </c:pt>
                <c:pt idx="758">
                  <c:v>11/17/2022 7:00</c:v>
                </c:pt>
                <c:pt idx="759">
                  <c:v>11/18/2022 7:00</c:v>
                </c:pt>
                <c:pt idx="760">
                  <c:v>11/21/2022 7:00</c:v>
                </c:pt>
                <c:pt idx="761">
                  <c:v>11/22/2022 7:00</c:v>
                </c:pt>
                <c:pt idx="762">
                  <c:v>11/23/2022 7:00</c:v>
                </c:pt>
                <c:pt idx="763">
                  <c:v>11/25/2022 7:00</c:v>
                </c:pt>
                <c:pt idx="764">
                  <c:v>11/28/2022 7:00</c:v>
                </c:pt>
                <c:pt idx="765">
                  <c:v>11/29/2022 7:00</c:v>
                </c:pt>
                <c:pt idx="766">
                  <c:v>11/30/2022 7:00</c:v>
                </c:pt>
                <c:pt idx="767">
                  <c:v>12/1/2022 7:00</c:v>
                </c:pt>
                <c:pt idx="768">
                  <c:v>12/2/2022 7:00</c:v>
                </c:pt>
                <c:pt idx="769">
                  <c:v>12/5/2022 7:00</c:v>
                </c:pt>
                <c:pt idx="770">
                  <c:v>12/6/2022 7:00</c:v>
                </c:pt>
                <c:pt idx="771">
                  <c:v>12/7/2022 7:00</c:v>
                </c:pt>
                <c:pt idx="772">
                  <c:v>12/8/2022 7:00</c:v>
                </c:pt>
                <c:pt idx="773">
                  <c:v>12/9/2022 7:00</c:v>
                </c:pt>
                <c:pt idx="774">
                  <c:v>12/12/2022 7:00</c:v>
                </c:pt>
                <c:pt idx="775">
                  <c:v>12/13/2022 7:00</c:v>
                </c:pt>
                <c:pt idx="776">
                  <c:v>12/14/2022 7:00</c:v>
                </c:pt>
                <c:pt idx="777">
                  <c:v>12/15/2022 7:00</c:v>
                </c:pt>
                <c:pt idx="778">
                  <c:v>12/16/2022 7:00</c:v>
                </c:pt>
                <c:pt idx="779">
                  <c:v>12/19/2022 7:00</c:v>
                </c:pt>
                <c:pt idx="780">
                  <c:v>12/20/2022 7:00</c:v>
                </c:pt>
                <c:pt idx="781">
                  <c:v>12/21/2022 7:00</c:v>
                </c:pt>
                <c:pt idx="782">
                  <c:v>12/22/2022 7:00</c:v>
                </c:pt>
                <c:pt idx="783">
                  <c:v>12/23/2022 7:00</c:v>
                </c:pt>
                <c:pt idx="784">
                  <c:v>12/27/2022 7:00</c:v>
                </c:pt>
                <c:pt idx="785">
                  <c:v>12/28/2022 7:00</c:v>
                </c:pt>
                <c:pt idx="786">
                  <c:v>12/29/2022 7:00</c:v>
                </c:pt>
                <c:pt idx="787">
                  <c:v>12/30/2022 7:00</c:v>
                </c:pt>
                <c:pt idx="788">
                  <c:v>1/3/2023 7:00</c:v>
                </c:pt>
                <c:pt idx="789">
                  <c:v>1/4/2023 7:00</c:v>
                </c:pt>
                <c:pt idx="790">
                  <c:v>1/5/2023 7:00</c:v>
                </c:pt>
                <c:pt idx="791">
                  <c:v>1/6/2023 7:00</c:v>
                </c:pt>
                <c:pt idx="792">
                  <c:v>1/9/2023 7:00</c:v>
                </c:pt>
                <c:pt idx="793">
                  <c:v>1/10/2023 7:00</c:v>
                </c:pt>
                <c:pt idx="794">
                  <c:v>1/11/2023 7:00</c:v>
                </c:pt>
                <c:pt idx="795">
                  <c:v>1/12/2023 7:00</c:v>
                </c:pt>
                <c:pt idx="796">
                  <c:v>1/13/2023 7:00</c:v>
                </c:pt>
                <c:pt idx="797">
                  <c:v>1/17/2023 7:00</c:v>
                </c:pt>
                <c:pt idx="798">
                  <c:v>1/18/2023 7:00</c:v>
                </c:pt>
                <c:pt idx="799">
                  <c:v>1/19/2023 7:00</c:v>
                </c:pt>
                <c:pt idx="800">
                  <c:v>1/20/2023 7:00</c:v>
                </c:pt>
                <c:pt idx="801">
                  <c:v>1/23/2023 7:00</c:v>
                </c:pt>
                <c:pt idx="802">
                  <c:v>1/24/2023 7:00</c:v>
                </c:pt>
                <c:pt idx="803">
                  <c:v>1/25/2023 7:00</c:v>
                </c:pt>
                <c:pt idx="804">
                  <c:v>1/26/2023 7:00</c:v>
                </c:pt>
                <c:pt idx="805">
                  <c:v>1/27/2023 7:00</c:v>
                </c:pt>
                <c:pt idx="806">
                  <c:v>1/30/2023 7:00</c:v>
                </c:pt>
                <c:pt idx="807">
                  <c:v>1/31/2023 7:00</c:v>
                </c:pt>
                <c:pt idx="808">
                  <c:v>2/1/2023 7:00</c:v>
                </c:pt>
                <c:pt idx="809">
                  <c:v>2/2/2023 7:00</c:v>
                </c:pt>
                <c:pt idx="810">
                  <c:v>2/3/2023 7:00</c:v>
                </c:pt>
                <c:pt idx="811">
                  <c:v>2/6/2023 7:00</c:v>
                </c:pt>
                <c:pt idx="812">
                  <c:v>2/7/2023 7:00</c:v>
                </c:pt>
                <c:pt idx="813">
                  <c:v>2/8/2023 7:00</c:v>
                </c:pt>
                <c:pt idx="814">
                  <c:v>2/9/2023 7:00</c:v>
                </c:pt>
                <c:pt idx="815">
                  <c:v>2/10/2023 7:00</c:v>
                </c:pt>
                <c:pt idx="816">
                  <c:v>2/13/2023 7:00</c:v>
                </c:pt>
                <c:pt idx="817">
                  <c:v>2/14/2023 7:00</c:v>
                </c:pt>
                <c:pt idx="818">
                  <c:v>2/15/2023 7:00</c:v>
                </c:pt>
                <c:pt idx="819">
                  <c:v>2/16/2023 7:00</c:v>
                </c:pt>
                <c:pt idx="820">
                  <c:v>2/17/2023 7:00</c:v>
                </c:pt>
                <c:pt idx="821">
                  <c:v>2/21/2023 7:00</c:v>
                </c:pt>
                <c:pt idx="822">
                  <c:v>2/22/2023 7:00</c:v>
                </c:pt>
                <c:pt idx="823">
                  <c:v>2/23/2023 7:00</c:v>
                </c:pt>
                <c:pt idx="824">
                  <c:v>2/24/2023 7:00</c:v>
                </c:pt>
                <c:pt idx="825">
                  <c:v>2/27/2023 7:00</c:v>
                </c:pt>
                <c:pt idx="826">
                  <c:v>2/28/2023 7:00</c:v>
                </c:pt>
                <c:pt idx="827">
                  <c:v>3/1/2023 7:00</c:v>
                </c:pt>
                <c:pt idx="828">
                  <c:v>3/2/2023 7:00</c:v>
                </c:pt>
                <c:pt idx="829">
                  <c:v>3/3/2023 7:00</c:v>
                </c:pt>
                <c:pt idx="830">
                  <c:v>3/6/2023 7:00</c:v>
                </c:pt>
                <c:pt idx="831">
                  <c:v>3/7/2023 7:00</c:v>
                </c:pt>
                <c:pt idx="832">
                  <c:v>3/8/2023 7:00</c:v>
                </c:pt>
                <c:pt idx="833">
                  <c:v>3/9/2023 7:00</c:v>
                </c:pt>
                <c:pt idx="834">
                  <c:v>3/10/2023 7:00</c:v>
                </c:pt>
                <c:pt idx="835">
                  <c:v>3/13/2023 7:00</c:v>
                </c:pt>
                <c:pt idx="836">
                  <c:v>3/14/2023 7:00</c:v>
                </c:pt>
                <c:pt idx="837">
                  <c:v>3/15/2023 7:00</c:v>
                </c:pt>
                <c:pt idx="838">
                  <c:v>3/16/2023 7:00</c:v>
                </c:pt>
                <c:pt idx="839">
                  <c:v>3/17/2023 7:00</c:v>
                </c:pt>
                <c:pt idx="840">
                  <c:v>3/20/2023 7:00</c:v>
                </c:pt>
                <c:pt idx="841">
                  <c:v>3/21/2023 7:00</c:v>
                </c:pt>
                <c:pt idx="842">
                  <c:v>3/22/2023 7:00</c:v>
                </c:pt>
                <c:pt idx="843">
                  <c:v>3/23/2023 7:00</c:v>
                </c:pt>
                <c:pt idx="844">
                  <c:v>3/24/2023 7:00</c:v>
                </c:pt>
                <c:pt idx="845">
                  <c:v>3/27/2023 7:00</c:v>
                </c:pt>
                <c:pt idx="846">
                  <c:v>3/28/2023 7:00</c:v>
                </c:pt>
                <c:pt idx="847">
                  <c:v>3/29/2023 7:00</c:v>
                </c:pt>
                <c:pt idx="848">
                  <c:v>3/30/2023 7:00</c:v>
                </c:pt>
                <c:pt idx="849">
                  <c:v>3/31/2023 7:00</c:v>
                </c:pt>
                <c:pt idx="850">
                  <c:v>4/3/2023 7:00</c:v>
                </c:pt>
                <c:pt idx="851">
                  <c:v>4/4/2023 7:00</c:v>
                </c:pt>
                <c:pt idx="852">
                  <c:v>4/5/2023 7:00</c:v>
                </c:pt>
                <c:pt idx="853">
                  <c:v>4/6/2023 7:00</c:v>
                </c:pt>
                <c:pt idx="854">
                  <c:v>4/10/2023 7:00</c:v>
                </c:pt>
                <c:pt idx="855">
                  <c:v>4/11/2023 7:00</c:v>
                </c:pt>
                <c:pt idx="856">
                  <c:v>4/12/2023 7:00</c:v>
                </c:pt>
                <c:pt idx="857">
                  <c:v>4/13/2023 7:00</c:v>
                </c:pt>
                <c:pt idx="858">
                  <c:v>4/14/2023 7:00</c:v>
                </c:pt>
                <c:pt idx="859">
                  <c:v>4/17/2023 7:00</c:v>
                </c:pt>
                <c:pt idx="860">
                  <c:v>4/18/2023 7:00</c:v>
                </c:pt>
                <c:pt idx="861">
                  <c:v>4/19/2023 7:00</c:v>
                </c:pt>
                <c:pt idx="862">
                  <c:v>4/20/2023 7:00</c:v>
                </c:pt>
                <c:pt idx="863">
                  <c:v>4/21/2023 7:00</c:v>
                </c:pt>
                <c:pt idx="864">
                  <c:v>4/24/2023 7:00</c:v>
                </c:pt>
                <c:pt idx="865">
                  <c:v>4/25/2023 7:00</c:v>
                </c:pt>
                <c:pt idx="866">
                  <c:v>4/26/2023 7:00</c:v>
                </c:pt>
                <c:pt idx="867">
                  <c:v>4/27/2023 7:00</c:v>
                </c:pt>
                <c:pt idx="868">
                  <c:v>4/28/2023 7:00</c:v>
                </c:pt>
                <c:pt idx="869">
                  <c:v>5/1/2023 7:00</c:v>
                </c:pt>
                <c:pt idx="870">
                  <c:v>5/2/2023 7:00</c:v>
                </c:pt>
                <c:pt idx="871">
                  <c:v>5/3/2023 7:00</c:v>
                </c:pt>
                <c:pt idx="872">
                  <c:v>5/4/2023 7:00</c:v>
                </c:pt>
                <c:pt idx="873">
                  <c:v>5/5/2023 7:00</c:v>
                </c:pt>
                <c:pt idx="874">
                  <c:v>5/8/2023 7:00</c:v>
                </c:pt>
                <c:pt idx="875">
                  <c:v>5/9/2023 7:00</c:v>
                </c:pt>
                <c:pt idx="876">
                  <c:v>5/10/2023 7:00</c:v>
                </c:pt>
                <c:pt idx="877">
                  <c:v>5/11/2023 7:00</c:v>
                </c:pt>
                <c:pt idx="878">
                  <c:v>5/12/2023 7:00</c:v>
                </c:pt>
                <c:pt idx="879">
                  <c:v>5/15/2023 7:00</c:v>
                </c:pt>
                <c:pt idx="880">
                  <c:v>5/16/2023 7:00</c:v>
                </c:pt>
                <c:pt idx="881">
                  <c:v>5/17/2023 7:00</c:v>
                </c:pt>
                <c:pt idx="882">
                  <c:v>5/18/2023 7:00</c:v>
                </c:pt>
                <c:pt idx="883">
                  <c:v>5/19/2023 7:00</c:v>
                </c:pt>
                <c:pt idx="884">
                  <c:v>5/22/2023 7:00</c:v>
                </c:pt>
                <c:pt idx="885">
                  <c:v>5/23/2023 7:00</c:v>
                </c:pt>
                <c:pt idx="886">
                  <c:v>5/24/2023 7:00</c:v>
                </c:pt>
                <c:pt idx="887">
                  <c:v>5/25/2023 7:00</c:v>
                </c:pt>
                <c:pt idx="888">
                  <c:v>5/26/2023 7:00</c:v>
                </c:pt>
                <c:pt idx="889">
                  <c:v>5/30/2023 7:00</c:v>
                </c:pt>
                <c:pt idx="890">
                  <c:v>5/31/2023 7:00</c:v>
                </c:pt>
                <c:pt idx="891">
                  <c:v>6/1/2023 7:00</c:v>
                </c:pt>
                <c:pt idx="892">
                  <c:v>6/2/2023 7:00</c:v>
                </c:pt>
                <c:pt idx="893">
                  <c:v>6/5/2023 7:00</c:v>
                </c:pt>
                <c:pt idx="894">
                  <c:v>6/6/2023 7:00</c:v>
                </c:pt>
                <c:pt idx="895">
                  <c:v>6/7/2023 7:00</c:v>
                </c:pt>
                <c:pt idx="896">
                  <c:v>6/8/2023 7:00</c:v>
                </c:pt>
                <c:pt idx="897">
                  <c:v>6/9/2023 7:00</c:v>
                </c:pt>
                <c:pt idx="898">
                  <c:v>6/12/2023 7:00</c:v>
                </c:pt>
                <c:pt idx="899">
                  <c:v>6/13/2023 7:00</c:v>
                </c:pt>
                <c:pt idx="900">
                  <c:v>6/14/2023 7:00</c:v>
                </c:pt>
                <c:pt idx="901">
                  <c:v>6/15/2023 7:00</c:v>
                </c:pt>
                <c:pt idx="902">
                  <c:v>6/16/2023 7:00</c:v>
                </c:pt>
                <c:pt idx="903">
                  <c:v>6/20/2023 7:00</c:v>
                </c:pt>
                <c:pt idx="904">
                  <c:v>6/21/2023 7:00</c:v>
                </c:pt>
                <c:pt idx="905">
                  <c:v>6/22/2023 7:00</c:v>
                </c:pt>
                <c:pt idx="906">
                  <c:v>6/23/2023 7:00</c:v>
                </c:pt>
                <c:pt idx="907">
                  <c:v>6/26/2023 7:00</c:v>
                </c:pt>
                <c:pt idx="908">
                  <c:v>6/27/2023 7:00</c:v>
                </c:pt>
                <c:pt idx="909">
                  <c:v>6/28/2023 7:00</c:v>
                </c:pt>
                <c:pt idx="910">
                  <c:v>6/29/2023 7:00</c:v>
                </c:pt>
                <c:pt idx="911">
                  <c:v>6/30/2023 7:00</c:v>
                </c:pt>
                <c:pt idx="912">
                  <c:v>7/3/2023 7:00</c:v>
                </c:pt>
                <c:pt idx="913">
                  <c:v>7/5/2023 7:00</c:v>
                </c:pt>
                <c:pt idx="914">
                  <c:v>7/6/2023 7:00</c:v>
                </c:pt>
                <c:pt idx="915">
                  <c:v>7/7/2023 7:00</c:v>
                </c:pt>
                <c:pt idx="916">
                  <c:v>7/10/2023 7:00</c:v>
                </c:pt>
                <c:pt idx="917">
                  <c:v>7/11/2023 7:00</c:v>
                </c:pt>
                <c:pt idx="918">
                  <c:v>7/12/2023 7:00</c:v>
                </c:pt>
                <c:pt idx="919">
                  <c:v>7/13/2023 7:00</c:v>
                </c:pt>
                <c:pt idx="920">
                  <c:v>7/14/2023 7:00</c:v>
                </c:pt>
                <c:pt idx="921">
                  <c:v>7/17/2023 7:00</c:v>
                </c:pt>
                <c:pt idx="922">
                  <c:v>7/18/2023 7:00</c:v>
                </c:pt>
                <c:pt idx="923">
                  <c:v>7/19/2023 7:00</c:v>
                </c:pt>
                <c:pt idx="924">
                  <c:v>7/20/2023 7:00</c:v>
                </c:pt>
                <c:pt idx="925">
                  <c:v>7/21/2023 7:00</c:v>
                </c:pt>
                <c:pt idx="926">
                  <c:v>7/24/2023 7:00</c:v>
                </c:pt>
                <c:pt idx="927">
                  <c:v>7/25/2023 7:00</c:v>
                </c:pt>
                <c:pt idx="928">
                  <c:v>7/26/2023 7:00</c:v>
                </c:pt>
                <c:pt idx="929">
                  <c:v>7/27/2023 7:00</c:v>
                </c:pt>
                <c:pt idx="930">
                  <c:v>7/28/2023 7:00</c:v>
                </c:pt>
                <c:pt idx="931">
                  <c:v>7/31/2023 7:00</c:v>
                </c:pt>
                <c:pt idx="932">
                  <c:v>8/1/2023 7:00</c:v>
                </c:pt>
                <c:pt idx="933">
                  <c:v>8/2/2023 7:00</c:v>
                </c:pt>
                <c:pt idx="934">
                  <c:v>8/3/2023 7:00</c:v>
                </c:pt>
                <c:pt idx="935">
                  <c:v>8/4/2023 7:00</c:v>
                </c:pt>
                <c:pt idx="936">
                  <c:v>8/7/2023 7:00</c:v>
                </c:pt>
                <c:pt idx="937">
                  <c:v>8/8/2023 7:00</c:v>
                </c:pt>
                <c:pt idx="938">
                  <c:v>8/9/2023 7:00</c:v>
                </c:pt>
                <c:pt idx="939">
                  <c:v>8/10/2023 7:00</c:v>
                </c:pt>
                <c:pt idx="940">
                  <c:v>8/11/2023 7:00</c:v>
                </c:pt>
                <c:pt idx="941">
                  <c:v>8/14/2023 7:00</c:v>
                </c:pt>
                <c:pt idx="942">
                  <c:v>8/15/2023 7:00</c:v>
                </c:pt>
                <c:pt idx="943">
                  <c:v>8/16/2023 7:00</c:v>
                </c:pt>
                <c:pt idx="944">
                  <c:v>8/17/2023 7:00</c:v>
                </c:pt>
                <c:pt idx="945">
                  <c:v>8/18/2023 7:00</c:v>
                </c:pt>
                <c:pt idx="946">
                  <c:v>8/21/2023 7:00</c:v>
                </c:pt>
                <c:pt idx="947">
                  <c:v>8/22/2023 7:00</c:v>
                </c:pt>
                <c:pt idx="948">
                  <c:v>8/23/2023 7:00</c:v>
                </c:pt>
                <c:pt idx="949">
                  <c:v>8/24/2023 7:00</c:v>
                </c:pt>
                <c:pt idx="950">
                  <c:v>8/25/2023 7:00</c:v>
                </c:pt>
                <c:pt idx="951">
                  <c:v>8/28/2023 7:00</c:v>
                </c:pt>
                <c:pt idx="952">
                  <c:v>8/29/2023 7:00</c:v>
                </c:pt>
                <c:pt idx="953">
                  <c:v>8/30/2023 7:00</c:v>
                </c:pt>
                <c:pt idx="954">
                  <c:v>8/31/2023 7:00</c:v>
                </c:pt>
                <c:pt idx="955">
                  <c:v>9/1/2023 7:00</c:v>
                </c:pt>
                <c:pt idx="956">
                  <c:v>9/5/2023 7:00</c:v>
                </c:pt>
                <c:pt idx="957">
                  <c:v>9/6/2023 7:00</c:v>
                </c:pt>
                <c:pt idx="958">
                  <c:v>9/7/2023 7:00</c:v>
                </c:pt>
                <c:pt idx="959">
                  <c:v>9/8/2023 7:00</c:v>
                </c:pt>
                <c:pt idx="960">
                  <c:v>9/11/2023 7:00</c:v>
                </c:pt>
                <c:pt idx="961">
                  <c:v>9/12/2023 7:00</c:v>
                </c:pt>
                <c:pt idx="962">
                  <c:v>9/13/2023 7:00</c:v>
                </c:pt>
                <c:pt idx="963">
                  <c:v>9/14/2023 7:00</c:v>
                </c:pt>
                <c:pt idx="964">
                  <c:v>9/15/2023 7:00</c:v>
                </c:pt>
                <c:pt idx="965">
                  <c:v>9/18/2023 7:00</c:v>
                </c:pt>
                <c:pt idx="966">
                  <c:v>9/19/2023 7:00</c:v>
                </c:pt>
                <c:pt idx="967">
                  <c:v>9/20/2023 7:00</c:v>
                </c:pt>
                <c:pt idx="968">
                  <c:v>9/21/2023 7:00</c:v>
                </c:pt>
                <c:pt idx="969">
                  <c:v>9/22/2023 7:00</c:v>
                </c:pt>
                <c:pt idx="970">
                  <c:v>9/25/2023 7:00</c:v>
                </c:pt>
                <c:pt idx="971">
                  <c:v>9/26/2023 7:00</c:v>
                </c:pt>
                <c:pt idx="972">
                  <c:v>9/27/2023 7:00</c:v>
                </c:pt>
                <c:pt idx="973">
                  <c:v>9/28/2023 7:00</c:v>
                </c:pt>
                <c:pt idx="974">
                  <c:v>9/29/2023 7:00</c:v>
                </c:pt>
                <c:pt idx="975">
                  <c:v>10/2/2023 7:00</c:v>
                </c:pt>
                <c:pt idx="976">
                  <c:v>10/3/2023 7:00</c:v>
                </c:pt>
                <c:pt idx="977">
                  <c:v>10/4/2023 7:00</c:v>
                </c:pt>
                <c:pt idx="978">
                  <c:v>10/5/2023 7:00</c:v>
                </c:pt>
                <c:pt idx="979">
                  <c:v>10/6/2023 7:00</c:v>
                </c:pt>
                <c:pt idx="980">
                  <c:v>10/9/2023 7:00</c:v>
                </c:pt>
                <c:pt idx="981">
                  <c:v>10/10/2023 7:00</c:v>
                </c:pt>
                <c:pt idx="982">
                  <c:v>10/11/2023 7:00</c:v>
                </c:pt>
                <c:pt idx="983">
                  <c:v>10/12/2023 7:00</c:v>
                </c:pt>
                <c:pt idx="984">
                  <c:v>10/13/2023 7:00</c:v>
                </c:pt>
                <c:pt idx="985">
                  <c:v>10/16/2023 7:00</c:v>
                </c:pt>
                <c:pt idx="986">
                  <c:v>10/17/2023 7:00</c:v>
                </c:pt>
                <c:pt idx="987">
                  <c:v>10/18/2023 7:00</c:v>
                </c:pt>
                <c:pt idx="988">
                  <c:v>10/19/2023 7:00</c:v>
                </c:pt>
                <c:pt idx="989">
                  <c:v>10/20/2023 7:00</c:v>
                </c:pt>
                <c:pt idx="990">
                  <c:v>10/23/2023 7:00</c:v>
                </c:pt>
                <c:pt idx="991">
                  <c:v>10/24/2023 7:00</c:v>
                </c:pt>
                <c:pt idx="992">
                  <c:v>10/25/2023 7:00</c:v>
                </c:pt>
                <c:pt idx="993">
                  <c:v>10/26/2023 7:00</c:v>
                </c:pt>
                <c:pt idx="994">
                  <c:v>10/27/2023 7:00</c:v>
                </c:pt>
                <c:pt idx="995">
                  <c:v>10/30/2023 7:00</c:v>
                </c:pt>
                <c:pt idx="996">
                  <c:v>10/31/2023 7:00</c:v>
                </c:pt>
                <c:pt idx="997">
                  <c:v>11/1/2023 7:00</c:v>
                </c:pt>
                <c:pt idx="998">
                  <c:v>11/2/2023 7:00</c:v>
                </c:pt>
                <c:pt idx="999">
                  <c:v>11/3/2023 7:00</c:v>
                </c:pt>
                <c:pt idx="1000">
                  <c:v>11/6/2023 7:00</c:v>
                </c:pt>
                <c:pt idx="1001">
                  <c:v>11/7/2023 7:00</c:v>
                </c:pt>
                <c:pt idx="1002">
                  <c:v>11/8/2023 7:00</c:v>
                </c:pt>
                <c:pt idx="1003">
                  <c:v>11/9/2023 7:00</c:v>
                </c:pt>
                <c:pt idx="1004">
                  <c:v>11/10/2023 7:00</c:v>
                </c:pt>
                <c:pt idx="1005">
                  <c:v>11/13/2023 7:00</c:v>
                </c:pt>
                <c:pt idx="1006">
                  <c:v>11/14/2023 7:00</c:v>
                </c:pt>
                <c:pt idx="1007">
                  <c:v>11/15/2023 7:00</c:v>
                </c:pt>
                <c:pt idx="1008">
                  <c:v>11/16/2023 7:00</c:v>
                </c:pt>
                <c:pt idx="1009">
                  <c:v>11/17/2023 7:00</c:v>
                </c:pt>
                <c:pt idx="1010">
                  <c:v>11/20/2023 7:00</c:v>
                </c:pt>
                <c:pt idx="1011">
                  <c:v>11/21/2023 7:00</c:v>
                </c:pt>
                <c:pt idx="1012">
                  <c:v>11/22/2023 7:00</c:v>
                </c:pt>
                <c:pt idx="1013">
                  <c:v>11/24/2023 7:00</c:v>
                </c:pt>
                <c:pt idx="1014">
                  <c:v>11/27/2023 7:00</c:v>
                </c:pt>
                <c:pt idx="1015">
                  <c:v>11/28/2023 7:00</c:v>
                </c:pt>
                <c:pt idx="1016">
                  <c:v>11/29/2023 7:00</c:v>
                </c:pt>
                <c:pt idx="1017">
                  <c:v>11/30/2023 7:00</c:v>
                </c:pt>
                <c:pt idx="1018">
                  <c:v>12/1/2023 7:00</c:v>
                </c:pt>
                <c:pt idx="1019">
                  <c:v>12/4/2023 7:00</c:v>
                </c:pt>
                <c:pt idx="1020">
                  <c:v>12/5/2023 7:00</c:v>
                </c:pt>
                <c:pt idx="1021">
                  <c:v>12/6/2023 7:00</c:v>
                </c:pt>
                <c:pt idx="1022">
                  <c:v>12/7/2023 7:00</c:v>
                </c:pt>
                <c:pt idx="1023">
                  <c:v>12/8/2023 7:00</c:v>
                </c:pt>
                <c:pt idx="1024">
                  <c:v>12/11/2023 7:00</c:v>
                </c:pt>
                <c:pt idx="1025">
                  <c:v>12/12/2023 7:00</c:v>
                </c:pt>
                <c:pt idx="1026">
                  <c:v>12/13/2023 7:00</c:v>
                </c:pt>
                <c:pt idx="1027">
                  <c:v>12/14/2023 7:00</c:v>
                </c:pt>
                <c:pt idx="1028">
                  <c:v>12/15/2023 7:00</c:v>
                </c:pt>
                <c:pt idx="1029">
                  <c:v>12/18/2023 7:00</c:v>
                </c:pt>
                <c:pt idx="1030">
                  <c:v>12/19/2023 7:00</c:v>
                </c:pt>
                <c:pt idx="1031">
                  <c:v>12/20/2023 7:00</c:v>
                </c:pt>
                <c:pt idx="1032">
                  <c:v>12/21/2023 7:00</c:v>
                </c:pt>
                <c:pt idx="1033">
                  <c:v>12/22/2023 7:00</c:v>
                </c:pt>
                <c:pt idx="1034">
                  <c:v>12/26/2023 7:00</c:v>
                </c:pt>
                <c:pt idx="1035">
                  <c:v>12/27/2023 7:00</c:v>
                </c:pt>
                <c:pt idx="1036">
                  <c:v>12/28/2023 7:00</c:v>
                </c:pt>
                <c:pt idx="1037">
                  <c:v>12/29/2023 7:00</c:v>
                </c:pt>
                <c:pt idx="1038">
                  <c:v>1/2/2024 7:00</c:v>
                </c:pt>
                <c:pt idx="1039">
                  <c:v>1/3/2024 7:00</c:v>
                </c:pt>
                <c:pt idx="1040">
                  <c:v>1/4/2024 7:00</c:v>
                </c:pt>
                <c:pt idx="1041">
                  <c:v>1/5/2024 7:00</c:v>
                </c:pt>
                <c:pt idx="1042">
                  <c:v>1/8/2024 7:00</c:v>
                </c:pt>
                <c:pt idx="1043">
                  <c:v>1/9/2024 7:00</c:v>
                </c:pt>
                <c:pt idx="1044">
                  <c:v>1/10/2024 7:00</c:v>
                </c:pt>
                <c:pt idx="1045">
                  <c:v>1/11/2024 7:00</c:v>
                </c:pt>
                <c:pt idx="1046">
                  <c:v>1/12/2024 7:00</c:v>
                </c:pt>
                <c:pt idx="1047">
                  <c:v>1/16/2024 7:00</c:v>
                </c:pt>
                <c:pt idx="1048">
                  <c:v>1/17/2024 7:00</c:v>
                </c:pt>
                <c:pt idx="1049">
                  <c:v>1/18/2024 7:00</c:v>
                </c:pt>
                <c:pt idx="1050">
                  <c:v>1/19/2024 7:00</c:v>
                </c:pt>
                <c:pt idx="1051">
                  <c:v>1/22/2024 7:00</c:v>
                </c:pt>
                <c:pt idx="1052">
                  <c:v>1/23/2024 7:00</c:v>
                </c:pt>
                <c:pt idx="1053">
                  <c:v>1/24/2024 7:00</c:v>
                </c:pt>
                <c:pt idx="1054">
                  <c:v>1/25/2024 7:00</c:v>
                </c:pt>
                <c:pt idx="1055">
                  <c:v>1/26/2024 7:00</c:v>
                </c:pt>
                <c:pt idx="1056">
                  <c:v>1/29/2024 7:00</c:v>
                </c:pt>
                <c:pt idx="1057">
                  <c:v>1/30/2024 7:00</c:v>
                </c:pt>
                <c:pt idx="1058">
                  <c:v>1/31/2024 7:00</c:v>
                </c:pt>
                <c:pt idx="1059">
                  <c:v>2/1/2024 7:00</c:v>
                </c:pt>
                <c:pt idx="1060">
                  <c:v>2/2/2024 7:00</c:v>
                </c:pt>
                <c:pt idx="1061">
                  <c:v>2/5/2024 7:00</c:v>
                </c:pt>
                <c:pt idx="1062">
                  <c:v>2/6/2024 7:00</c:v>
                </c:pt>
                <c:pt idx="1063">
                  <c:v>2/7/2024 7:00</c:v>
                </c:pt>
                <c:pt idx="1064">
                  <c:v>2/8/2024 7:00</c:v>
                </c:pt>
                <c:pt idx="1065">
                  <c:v>2/9/2024 7:00</c:v>
                </c:pt>
                <c:pt idx="1066">
                  <c:v>2/12/2024 7:00</c:v>
                </c:pt>
                <c:pt idx="1067">
                  <c:v>2/13/2024 7:00</c:v>
                </c:pt>
                <c:pt idx="1068">
                  <c:v>2/14/2024 7:00</c:v>
                </c:pt>
                <c:pt idx="1069">
                  <c:v>2/15/2024 7:00</c:v>
                </c:pt>
                <c:pt idx="1070">
                  <c:v>2/16/2024 7:00</c:v>
                </c:pt>
                <c:pt idx="1071">
                  <c:v>2/20/2024 7:00</c:v>
                </c:pt>
                <c:pt idx="1072">
                  <c:v>2/21/2024 7:00</c:v>
                </c:pt>
                <c:pt idx="1073">
                  <c:v>2/22/2024 7:00</c:v>
                </c:pt>
                <c:pt idx="1074">
                  <c:v>2/23/2024 7:00</c:v>
                </c:pt>
                <c:pt idx="1075">
                  <c:v>2/26/2024 7:00</c:v>
                </c:pt>
                <c:pt idx="1076">
                  <c:v>2/27/2024 7:00</c:v>
                </c:pt>
                <c:pt idx="1077">
                  <c:v>2/28/2024 7:00</c:v>
                </c:pt>
                <c:pt idx="1078">
                  <c:v>2/29/2024 7:00</c:v>
                </c:pt>
                <c:pt idx="1079">
                  <c:v>3/1/2024 7:00</c:v>
                </c:pt>
                <c:pt idx="1080">
                  <c:v>3/4/2024 7:00</c:v>
                </c:pt>
                <c:pt idx="1081">
                  <c:v>3/5/2024 7:00</c:v>
                </c:pt>
                <c:pt idx="1082">
                  <c:v>3/6/2024 7:00</c:v>
                </c:pt>
                <c:pt idx="1083">
                  <c:v>3/7/2024 7:00</c:v>
                </c:pt>
                <c:pt idx="1084">
                  <c:v>3/8/2024 7:00</c:v>
                </c:pt>
                <c:pt idx="1085">
                  <c:v>3/11/2024 7:00</c:v>
                </c:pt>
                <c:pt idx="1086">
                  <c:v>3/12/2024 7:00</c:v>
                </c:pt>
                <c:pt idx="1087">
                  <c:v>3/13/2024 7:00</c:v>
                </c:pt>
                <c:pt idx="1088">
                  <c:v>3/14/2024 7:00</c:v>
                </c:pt>
                <c:pt idx="1089">
                  <c:v>3/15/2024 7:00</c:v>
                </c:pt>
                <c:pt idx="1090">
                  <c:v>3/18/2024 7:00</c:v>
                </c:pt>
                <c:pt idx="1091">
                  <c:v>3/19/2024 7:00</c:v>
                </c:pt>
                <c:pt idx="1092">
                  <c:v>3/20/2024 7:00</c:v>
                </c:pt>
                <c:pt idx="1093">
                  <c:v>3/21/2024 7:00</c:v>
                </c:pt>
                <c:pt idx="1094">
                  <c:v>3/22/2024 7:00</c:v>
                </c:pt>
                <c:pt idx="1095">
                  <c:v>3/25/2024 7:00</c:v>
                </c:pt>
                <c:pt idx="1096">
                  <c:v>3/26/2024 7:00</c:v>
                </c:pt>
                <c:pt idx="1097">
                  <c:v>3/27/2024 7:00</c:v>
                </c:pt>
                <c:pt idx="1098">
                  <c:v>3/28/2024 7:00</c:v>
                </c:pt>
                <c:pt idx="1099">
                  <c:v>4/1/2024 7:00</c:v>
                </c:pt>
                <c:pt idx="1100">
                  <c:v>4/2/2024 7:00</c:v>
                </c:pt>
                <c:pt idx="1101">
                  <c:v>4/3/2024 7:00</c:v>
                </c:pt>
                <c:pt idx="1102">
                  <c:v>4/4/2024 7:00</c:v>
                </c:pt>
                <c:pt idx="1103">
                  <c:v>4/5/2024 7:00</c:v>
                </c:pt>
                <c:pt idx="1104">
                  <c:v>4/8/2024 7:00</c:v>
                </c:pt>
                <c:pt idx="1105">
                  <c:v>4/9/2024 7:00</c:v>
                </c:pt>
                <c:pt idx="1106">
                  <c:v>4/10/2024 7:00</c:v>
                </c:pt>
                <c:pt idx="1107">
                  <c:v>4/11/2024 7:00</c:v>
                </c:pt>
                <c:pt idx="1108">
                  <c:v>4/12/2024 7:00</c:v>
                </c:pt>
                <c:pt idx="1109">
                  <c:v>4/15/2024 7:00</c:v>
                </c:pt>
                <c:pt idx="1110">
                  <c:v>4/16/2024 7:00</c:v>
                </c:pt>
                <c:pt idx="1111">
                  <c:v>4/17/2024 7:00</c:v>
                </c:pt>
                <c:pt idx="1112">
                  <c:v>4/18/2024 7:00</c:v>
                </c:pt>
                <c:pt idx="1113">
                  <c:v>4/19/2024 7:00</c:v>
                </c:pt>
                <c:pt idx="1114">
                  <c:v>4/22/2024 7:00</c:v>
                </c:pt>
                <c:pt idx="1115">
                  <c:v>4/23/2024 7:00</c:v>
                </c:pt>
                <c:pt idx="1116">
                  <c:v>4/24/2024 7:00</c:v>
                </c:pt>
                <c:pt idx="1117">
                  <c:v>4/25/2024 7:00</c:v>
                </c:pt>
                <c:pt idx="1118">
                  <c:v>4/26/2024 7:00</c:v>
                </c:pt>
                <c:pt idx="1119">
                  <c:v>4/29/2024 7:00</c:v>
                </c:pt>
                <c:pt idx="1120">
                  <c:v>4/30/2024 7:00</c:v>
                </c:pt>
                <c:pt idx="1121">
                  <c:v>5/1/2024 7:00</c:v>
                </c:pt>
                <c:pt idx="1122">
                  <c:v>5/2/2024 7:00</c:v>
                </c:pt>
                <c:pt idx="1123">
                  <c:v>5/3/2024 7:00</c:v>
                </c:pt>
                <c:pt idx="1124">
                  <c:v>5/6/2024 7:00</c:v>
                </c:pt>
                <c:pt idx="1125">
                  <c:v>5/7/2024 7:00</c:v>
                </c:pt>
                <c:pt idx="1126">
                  <c:v>5/8/2024 7:00</c:v>
                </c:pt>
                <c:pt idx="1127">
                  <c:v>5/9/2024 7:00</c:v>
                </c:pt>
                <c:pt idx="1128">
                  <c:v>5/10/2024 7:00</c:v>
                </c:pt>
                <c:pt idx="1129">
                  <c:v>5/13/2024 7:00</c:v>
                </c:pt>
                <c:pt idx="1130">
                  <c:v>5/14/2024 7:00</c:v>
                </c:pt>
                <c:pt idx="1131">
                  <c:v>5/15/2024 7:00</c:v>
                </c:pt>
                <c:pt idx="1132">
                  <c:v>5/16/2024 7:00</c:v>
                </c:pt>
                <c:pt idx="1133">
                  <c:v>5/17/2024 7:00</c:v>
                </c:pt>
                <c:pt idx="1134">
                  <c:v>5/20/2024 7:00</c:v>
                </c:pt>
                <c:pt idx="1135">
                  <c:v>5/21/2024 7:00</c:v>
                </c:pt>
                <c:pt idx="1136">
                  <c:v>5/22/2024 7:00</c:v>
                </c:pt>
                <c:pt idx="1137">
                  <c:v>5/23/2024 7:00</c:v>
                </c:pt>
                <c:pt idx="1138">
                  <c:v>5/24/2024 7:00</c:v>
                </c:pt>
                <c:pt idx="1139">
                  <c:v>5/28/2024 7:00</c:v>
                </c:pt>
                <c:pt idx="1140">
                  <c:v>5/29/2024 7:00</c:v>
                </c:pt>
                <c:pt idx="1141">
                  <c:v>5/30/2024 7:00</c:v>
                </c:pt>
                <c:pt idx="1142">
                  <c:v>5/31/2024 7:00</c:v>
                </c:pt>
                <c:pt idx="1143">
                  <c:v>6/3/2024 7:00</c:v>
                </c:pt>
                <c:pt idx="1144">
                  <c:v>6/4/2024 7:00</c:v>
                </c:pt>
                <c:pt idx="1145">
                  <c:v>6/5/2024 7:00</c:v>
                </c:pt>
                <c:pt idx="1146">
                  <c:v>6/6/2024 7:00</c:v>
                </c:pt>
                <c:pt idx="1147">
                  <c:v>6/7/2024 7:00</c:v>
                </c:pt>
                <c:pt idx="1148">
                  <c:v>6/10/2024 7:00</c:v>
                </c:pt>
                <c:pt idx="1149">
                  <c:v>6/11/2024 7:00</c:v>
                </c:pt>
                <c:pt idx="1150">
                  <c:v>6/12/2024 7:00</c:v>
                </c:pt>
                <c:pt idx="1151">
                  <c:v>6/13/2024 7:00</c:v>
                </c:pt>
                <c:pt idx="1152">
                  <c:v>6/14/2024 7:00</c:v>
                </c:pt>
                <c:pt idx="1153">
                  <c:v>6/17/2024 7:00</c:v>
                </c:pt>
                <c:pt idx="1154">
                  <c:v>6/18/2024 7:00</c:v>
                </c:pt>
                <c:pt idx="1155">
                  <c:v>6/20/2024 7:00</c:v>
                </c:pt>
                <c:pt idx="1156">
                  <c:v>6/21/2024 7:00</c:v>
                </c:pt>
                <c:pt idx="1157">
                  <c:v>6/24/2024 7:00</c:v>
                </c:pt>
                <c:pt idx="1158">
                  <c:v>6/25/2024 7:00</c:v>
                </c:pt>
                <c:pt idx="1159">
                  <c:v>6/26/2024 7:00</c:v>
                </c:pt>
                <c:pt idx="1160">
                  <c:v>6/27/2024 7:00</c:v>
                </c:pt>
                <c:pt idx="1161">
                  <c:v>6/28/2024 7:00</c:v>
                </c:pt>
                <c:pt idx="1162">
                  <c:v>7/1/2024 7:00</c:v>
                </c:pt>
                <c:pt idx="1163">
                  <c:v>7/2/2024 7:00</c:v>
                </c:pt>
                <c:pt idx="1164">
                  <c:v>7/3/2024 7:00</c:v>
                </c:pt>
                <c:pt idx="1165">
                  <c:v>7/5/2024 7:00</c:v>
                </c:pt>
                <c:pt idx="1166">
                  <c:v>7/8/2024 7:00</c:v>
                </c:pt>
                <c:pt idx="1167">
                  <c:v>7/9/2024 7:00</c:v>
                </c:pt>
                <c:pt idx="1168">
                  <c:v>7/10/2024 7:00</c:v>
                </c:pt>
                <c:pt idx="1169">
                  <c:v>7/11/2024 7:00</c:v>
                </c:pt>
                <c:pt idx="1170">
                  <c:v>7/12/2024 7:00</c:v>
                </c:pt>
                <c:pt idx="1171">
                  <c:v>7/15/2024 7:00</c:v>
                </c:pt>
                <c:pt idx="1172">
                  <c:v>7/16/2024 7:00</c:v>
                </c:pt>
                <c:pt idx="1173">
                  <c:v>7/17/2024 7:00</c:v>
                </c:pt>
                <c:pt idx="1174">
                  <c:v>7/18/2024 7:00</c:v>
                </c:pt>
                <c:pt idx="1175">
                  <c:v>7/19/2024 7:00</c:v>
                </c:pt>
                <c:pt idx="1176">
                  <c:v>7/22/2024 7:00</c:v>
                </c:pt>
                <c:pt idx="1177">
                  <c:v>7/23/2024 7:00</c:v>
                </c:pt>
                <c:pt idx="1178">
                  <c:v>7/24/2024 7:00</c:v>
                </c:pt>
                <c:pt idx="1179">
                  <c:v>7/25/2024 7:00</c:v>
                </c:pt>
                <c:pt idx="1180">
                  <c:v>7/26/2024 7:00</c:v>
                </c:pt>
                <c:pt idx="1181">
                  <c:v>7/29/2024 7:00</c:v>
                </c:pt>
                <c:pt idx="1182">
                  <c:v>7/30/2024 7:00</c:v>
                </c:pt>
                <c:pt idx="1183">
                  <c:v>7/31/2024 7:00</c:v>
                </c:pt>
                <c:pt idx="1184">
                  <c:v>8/1/2024 7:00</c:v>
                </c:pt>
                <c:pt idx="1185">
                  <c:v>8/2/2024 7:00</c:v>
                </c:pt>
                <c:pt idx="1186">
                  <c:v>8/5/2024 7:00</c:v>
                </c:pt>
                <c:pt idx="1187">
                  <c:v>8/6/2024 7:00</c:v>
                </c:pt>
                <c:pt idx="1188">
                  <c:v>8/7/2024 7:00</c:v>
                </c:pt>
                <c:pt idx="1189">
                  <c:v>8/8/2024 7:00</c:v>
                </c:pt>
                <c:pt idx="1190">
                  <c:v>8/9/2024 7:00</c:v>
                </c:pt>
                <c:pt idx="1191">
                  <c:v>8/12/2024 7:00</c:v>
                </c:pt>
                <c:pt idx="1192">
                  <c:v>8/13/2024 7:00</c:v>
                </c:pt>
                <c:pt idx="1193">
                  <c:v>8/14/2024 7:00</c:v>
                </c:pt>
                <c:pt idx="1194">
                  <c:v>8/15/2024 7:00</c:v>
                </c:pt>
                <c:pt idx="1195">
                  <c:v>8/16/2024 7:00</c:v>
                </c:pt>
                <c:pt idx="1196">
                  <c:v>8/19/2024 7:00</c:v>
                </c:pt>
                <c:pt idx="1197">
                  <c:v>8/20/2024 7:00</c:v>
                </c:pt>
                <c:pt idx="1198">
                  <c:v>8/21/2024 7:00</c:v>
                </c:pt>
                <c:pt idx="1199">
                  <c:v>8/22/2024 7:00</c:v>
                </c:pt>
                <c:pt idx="1200">
                  <c:v>8/23/2024 7:00</c:v>
                </c:pt>
                <c:pt idx="1201">
                  <c:v>8/26/2024 7:00</c:v>
                </c:pt>
                <c:pt idx="1202">
                  <c:v>8/27/2024 7:00</c:v>
                </c:pt>
                <c:pt idx="1203">
                  <c:v>8/28/2024 7:00</c:v>
                </c:pt>
                <c:pt idx="1204">
                  <c:v>8/29/2024 7:00</c:v>
                </c:pt>
                <c:pt idx="1205">
                  <c:v>8/30/2024 7:00</c:v>
                </c:pt>
                <c:pt idx="1206">
                  <c:v>9/3/2024 7:00</c:v>
                </c:pt>
                <c:pt idx="1207">
                  <c:v>9/4/2024 7:00</c:v>
                </c:pt>
                <c:pt idx="1208">
                  <c:v>9/5/2024 7:00</c:v>
                </c:pt>
                <c:pt idx="1209">
                  <c:v>9/6/2024 7:00</c:v>
                </c:pt>
                <c:pt idx="1210">
                  <c:v>9/9/2024 7:00</c:v>
                </c:pt>
                <c:pt idx="1211">
                  <c:v>9/10/2024 7:00</c:v>
                </c:pt>
                <c:pt idx="1212">
                  <c:v>9/11/2024 7:00</c:v>
                </c:pt>
                <c:pt idx="1213">
                  <c:v>9/12/2024 7:00</c:v>
                </c:pt>
                <c:pt idx="1214">
                  <c:v>9/13/2024 7:00</c:v>
                </c:pt>
                <c:pt idx="1215">
                  <c:v>9/16/2024 7:00</c:v>
                </c:pt>
                <c:pt idx="1216">
                  <c:v>9/17/2024 7:00</c:v>
                </c:pt>
                <c:pt idx="1217">
                  <c:v>9/18/2024 7:00</c:v>
                </c:pt>
                <c:pt idx="1218">
                  <c:v>9/19/2024 7:00</c:v>
                </c:pt>
                <c:pt idx="1219">
                  <c:v>9/20/2024 7:00</c:v>
                </c:pt>
                <c:pt idx="1220">
                  <c:v>9/23/2024 7:00</c:v>
                </c:pt>
                <c:pt idx="1221">
                  <c:v>9/24/2024 7:00</c:v>
                </c:pt>
                <c:pt idx="1222">
                  <c:v>9/25/2024 7:00</c:v>
                </c:pt>
                <c:pt idx="1223">
                  <c:v>9/26/2024 7:00</c:v>
                </c:pt>
                <c:pt idx="1224">
                  <c:v>9/27/2024 7:00</c:v>
                </c:pt>
                <c:pt idx="1225">
                  <c:v>9/30/2024 7:00</c:v>
                </c:pt>
                <c:pt idx="1226">
                  <c:v>10/1/2024 7:00</c:v>
                </c:pt>
                <c:pt idx="1227">
                  <c:v>10/2/2024 7:00</c:v>
                </c:pt>
                <c:pt idx="1228">
                  <c:v>10/3/2024 7:00</c:v>
                </c:pt>
                <c:pt idx="1229">
                  <c:v>10/4/2024 7:00</c:v>
                </c:pt>
                <c:pt idx="1230">
                  <c:v>10/7/2024 7:00</c:v>
                </c:pt>
                <c:pt idx="1231">
                  <c:v>10/8/2024 7:00</c:v>
                </c:pt>
                <c:pt idx="1232">
                  <c:v>10/9/2024 7:00</c:v>
                </c:pt>
                <c:pt idx="1233">
                  <c:v>10/10/2024 7:00</c:v>
                </c:pt>
                <c:pt idx="1234">
                  <c:v>10/11/2024 7:00</c:v>
                </c:pt>
                <c:pt idx="1235">
                  <c:v>10/14/2024 7:00</c:v>
                </c:pt>
                <c:pt idx="1236">
                  <c:v>10/15/2024 7:00</c:v>
                </c:pt>
                <c:pt idx="1237">
                  <c:v>10/16/2024 7:00</c:v>
                </c:pt>
                <c:pt idx="1238">
                  <c:v>10/17/2024 7:00</c:v>
                </c:pt>
                <c:pt idx="1239">
                  <c:v>10/18/2024 7:00</c:v>
                </c:pt>
                <c:pt idx="1240">
                  <c:v>10/21/2024 7:00</c:v>
                </c:pt>
                <c:pt idx="1241">
                  <c:v>10/22/2024 7:00</c:v>
                </c:pt>
                <c:pt idx="1242">
                  <c:v>10/23/2024 7:00</c:v>
                </c:pt>
                <c:pt idx="1243">
                  <c:v>10/24/2024 7:00</c:v>
                </c:pt>
                <c:pt idx="1244">
                  <c:v>10/25/2024 7:00</c:v>
                </c:pt>
                <c:pt idx="1245">
                  <c:v>10/28/2024 7:00</c:v>
                </c:pt>
                <c:pt idx="1246">
                  <c:v>10/29/2024 7:00</c:v>
                </c:pt>
                <c:pt idx="1247">
                  <c:v>10/30/2024 7:00</c:v>
                </c:pt>
                <c:pt idx="1248">
                  <c:v>10/31/2024 7:00</c:v>
                </c:pt>
                <c:pt idx="1249">
                  <c:v>11/1/2024 7:00</c:v>
                </c:pt>
                <c:pt idx="1250">
                  <c:v>11/4/2024 7:00</c:v>
                </c:pt>
                <c:pt idx="1251">
                  <c:v>11/5/2024 7:00</c:v>
                </c:pt>
                <c:pt idx="1252">
                  <c:v>11/6/2024 7:00</c:v>
                </c:pt>
                <c:pt idx="1253">
                  <c:v>11/7/2024 7:00</c:v>
                </c:pt>
                <c:pt idx="1254">
                  <c:v>11/8/2024 7:00</c:v>
                </c:pt>
                <c:pt idx="1255">
                  <c:v>11/11/2024 7:00</c:v>
                </c:pt>
                <c:pt idx="1256">
                  <c:v>11/12/2024 7:00</c:v>
                </c:pt>
                <c:pt idx="1257">
                  <c:v>11/13/2024 7:00</c:v>
                </c:pt>
                <c:pt idx="1258">
                  <c:v>11/14/2024 7:00</c:v>
                </c:pt>
                <c:pt idx="1259">
                  <c:v>11/15/2024 7:00</c:v>
                </c:pt>
                <c:pt idx="1260">
                  <c:v>11/16/2024 7:00</c:v>
                </c:pt>
                <c:pt idx="1261">
                  <c:v>11/17/2024 7:00</c:v>
                </c:pt>
                <c:pt idx="1262">
                  <c:v>11/18/2024 7:00</c:v>
                </c:pt>
                <c:pt idx="1263">
                  <c:v>11/19/2024 7:00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Average'!$N$3:$N$1266</c15:sqref>
                  </c15:fullRef>
                </c:ext>
              </c:extLst>
              <c:f>'3a. Moving Average'!$N$4:$N$1266</c:f>
              <c:numCache>
                <c:formatCode>General</c:formatCode>
                <c:ptCount val="1263"/>
                <c:pt idx="5" formatCode="_(&quot;$&quot;* #,##0.00_);_(&quot;$&quot;* \(#,##0.00\);_(&quot;$&quot;* &quot;-&quot;??_);_(@_)">
                  <c:v>5.2063833333333331</c:v>
                </c:pt>
                <c:pt idx="6" formatCode="_(&quot;$&quot;* #,##0.00_);_(&quot;$&quot;* \(#,##0.00\);_(&quot;$&quot;* &quot;-&quot;??_);_(@_)">
                  <c:v>5.2109333333333332</c:v>
                </c:pt>
                <c:pt idx="7" formatCode="_(&quot;$&quot;* #,##0.00_);_(&quot;$&quot;* \(#,##0.00\);_(&quot;$&quot;* &quot;-&quot;??_);_(@_)">
                  <c:v>5.2815166666666666</c:v>
                </c:pt>
                <c:pt idx="8" formatCode="_(&quot;$&quot;* #,##0.00_);_(&quot;$&quot;* \(#,##0.00\);_(&quot;$&quot;* &quot;-&quot;??_);_(@_)">
                  <c:v>5.3010833333333336</c:v>
                </c:pt>
                <c:pt idx="9" formatCode="_(&quot;$&quot;* #,##0.00_);_(&quot;$&quot;* \(#,##0.00\);_(&quot;$&quot;* &quot;-&quot;??_);_(@_)">
                  <c:v>5.3442499999999997</c:v>
                </c:pt>
                <c:pt idx="10" formatCode="_(&quot;$&quot;* #,##0.00_);_(&quot;$&quot;* \(#,##0.00\);_(&quot;$&quot;* &quot;-&quot;??_);_(@_)">
                  <c:v>5.3679833333333322</c:v>
                </c:pt>
                <c:pt idx="11" formatCode="_(&quot;$&quot;* #,##0.00_);_(&quot;$&quot;* \(#,##0.00\);_(&quot;$&quot;* &quot;-&quot;??_);_(@_)">
                  <c:v>5.3647666666666654</c:v>
                </c:pt>
                <c:pt idx="12" formatCode="_(&quot;$&quot;* #,##0.00_);_(&quot;$&quot;* \(#,##0.00\);_(&quot;$&quot;* &quot;-&quot;??_);_(@_)">
                  <c:v>5.3520166666666666</c:v>
                </c:pt>
                <c:pt idx="13" formatCode="_(&quot;$&quot;* #,##0.00_);_(&quot;$&quot;* \(#,##0.00\);_(&quot;$&quot;* &quot;-&quot;??_);_(@_)">
                  <c:v>5.3037666666666672</c:v>
                </c:pt>
                <c:pt idx="14" formatCode="_(&quot;$&quot;* #,##0.00_);_(&quot;$&quot;* \(#,##0.00\);_(&quot;$&quot;* &quot;-&quot;??_);_(@_)">
                  <c:v>5.2701666666666673</c:v>
                </c:pt>
                <c:pt idx="15" formatCode="_(&quot;$&quot;* #,##0.00_);_(&quot;$&quot;* \(#,##0.00\);_(&quot;$&quot;* &quot;-&quot;??_);_(@_)">
                  <c:v>5.2449833333333338</c:v>
                </c:pt>
                <c:pt idx="16" formatCode="_(&quot;$&quot;* #,##0.00_);_(&quot;$&quot;* \(#,##0.00\);_(&quot;$&quot;* &quot;-&quot;??_);_(@_)">
                  <c:v>5.2260166666666663</c:v>
                </c:pt>
                <c:pt idx="17" formatCode="_(&quot;$&quot;* #,##0.00_);_(&quot;$&quot;* \(#,##0.00\);_(&quot;$&quot;* &quot;-&quot;??_);_(@_)">
                  <c:v>5.2456333333333331</c:v>
                </c:pt>
                <c:pt idx="18" formatCode="_(&quot;$&quot;* #,##0.00_);_(&quot;$&quot;* \(#,##0.00\);_(&quot;$&quot;* &quot;-&quot;??_);_(@_)">
                  <c:v>5.2858000000000001</c:v>
                </c:pt>
                <c:pt idx="19" formatCode="_(&quot;$&quot;* #,##0.00_);_(&quot;$&quot;* \(#,##0.00\);_(&quot;$&quot;* &quot;-&quot;??_);_(@_)">
                  <c:v>5.3465833333333341</c:v>
                </c:pt>
                <c:pt idx="20" formatCode="_(&quot;$&quot;* #,##0.00_);_(&quot;$&quot;* \(#,##0.00\);_(&quot;$&quot;* &quot;-&quot;??_);_(@_)">
                  <c:v>5.4098666666666668</c:v>
                </c:pt>
                <c:pt idx="21" formatCode="_(&quot;$&quot;* #,##0.00_);_(&quot;$&quot;* \(#,##0.00\);_(&quot;$&quot;* &quot;-&quot;??_);_(@_)">
                  <c:v>5.4637166666666674</c:v>
                </c:pt>
                <c:pt idx="22" formatCode="_(&quot;$&quot;* #,##0.00_);_(&quot;$&quot;* \(#,##0.00\);_(&quot;$&quot;* &quot;-&quot;??_);_(@_)">
                  <c:v>5.5305999999999997</c:v>
                </c:pt>
                <c:pt idx="23" formatCode="_(&quot;$&quot;* #,##0.00_);_(&quot;$&quot;* \(#,##0.00\);_(&quot;$&quot;* &quot;-&quot;??_);_(@_)">
                  <c:v>5.5950499999999996</c:v>
                </c:pt>
                <c:pt idx="24" formatCode="_(&quot;$&quot;* #,##0.00_);_(&quot;$&quot;* \(#,##0.00\);_(&quot;$&quot;* &quot;-&quot;??_);_(@_)">
                  <c:v>5.6702333333333321</c:v>
                </c:pt>
                <c:pt idx="25" formatCode="_(&quot;$&quot;* #,##0.00_);_(&quot;$&quot;* \(#,##0.00\);_(&quot;$&quot;* &quot;-&quot;??_);_(@_)">
                  <c:v>5.7337333333333333</c:v>
                </c:pt>
                <c:pt idx="26" formatCode="_(&quot;$&quot;* #,##0.00_);_(&quot;$&quot;* \(#,##0.00\);_(&quot;$&quot;* &quot;-&quot;??_);_(@_)">
                  <c:v>5.7952666666666666</c:v>
                </c:pt>
                <c:pt idx="27" formatCode="_(&quot;$&quot;* #,##0.00_);_(&quot;$&quot;* \(#,##0.00\);_(&quot;$&quot;* &quot;-&quot;??_);_(@_)">
                  <c:v>5.8511666666666668</c:v>
                </c:pt>
                <c:pt idx="28" formatCode="_(&quot;$&quot;* #,##0.00_);_(&quot;$&quot;* \(#,##0.00\);_(&quot;$&quot;* &quot;-&quot;??_);_(@_)">
                  <c:v>5.8963999999999999</c:v>
                </c:pt>
                <c:pt idx="29" formatCode="_(&quot;$&quot;* #,##0.00_);_(&quot;$&quot;* \(#,##0.00\);_(&quot;$&quot;* &quot;-&quot;??_);_(@_)">
                  <c:v>5.9269333333333334</c:v>
                </c:pt>
                <c:pt idx="30" formatCode="_(&quot;$&quot;* #,##0.00_);_(&quot;$&quot;* \(#,##0.00\);_(&quot;$&quot;* &quot;-&quot;??_);_(@_)">
                  <c:v>5.9139166666666663</c:v>
                </c:pt>
                <c:pt idx="31" formatCode="_(&quot;$&quot;* #,##0.00_);_(&quot;$&quot;* \(#,##0.00\);_(&quot;$&quot;* &quot;-&quot;??_);_(@_)">
                  <c:v>5.8970166666666666</c:v>
                </c:pt>
                <c:pt idx="32" formatCode="_(&quot;$&quot;* #,##0.00_);_(&quot;$&quot;* \(#,##0.00\);_(&quot;$&quot;* &quot;-&quot;??_);_(@_)">
                  <c:v>5.901533333333334</c:v>
                </c:pt>
                <c:pt idx="33" formatCode="_(&quot;$&quot;* #,##0.00_);_(&quot;$&quot;* \(#,##0.00\);_(&quot;$&quot;* &quot;-&quot;??_);_(@_)">
                  <c:v>5.8909500000000001</c:v>
                </c:pt>
                <c:pt idx="34" formatCode="_(&quot;$&quot;* #,##0.00_);_(&quot;$&quot;* \(#,##0.00\);_(&quot;$&quot;* &quot;-&quot;??_);_(@_)">
                  <c:v>5.8821166666666658</c:v>
                </c:pt>
                <c:pt idx="35" formatCode="_(&quot;$&quot;* #,##0.00_);_(&quot;$&quot;* \(#,##0.00\);_(&quot;$&quot;* &quot;-&quot;??_);_(@_)">
                  <c:v>5.8948166666666673</c:v>
                </c:pt>
                <c:pt idx="36" formatCode="_(&quot;$&quot;* #,##0.00_);_(&quot;$&quot;* \(#,##0.00\);_(&quot;$&quot;* &quot;-&quot;??_);_(@_)">
                  <c:v>5.9282500000000011</c:v>
                </c:pt>
                <c:pt idx="37" formatCode="_(&quot;$&quot;* #,##0.00_);_(&quot;$&quot;* \(#,##0.00\);_(&quot;$&quot;* &quot;-&quot;??_);_(@_)">
                  <c:v>5.9603000000000002</c:v>
                </c:pt>
                <c:pt idx="38" formatCode="_(&quot;$&quot;* #,##0.00_);_(&quot;$&quot;* \(#,##0.00\);_(&quot;$&quot;* &quot;-&quot;??_);_(@_)">
                  <c:v>5.9786000000000001</c:v>
                </c:pt>
                <c:pt idx="39" formatCode="_(&quot;$&quot;* #,##0.00_);_(&quot;$&quot;* \(#,##0.00\);_(&quot;$&quot;* &quot;-&quot;??_);_(@_)">
                  <c:v>6.0446166666666663</c:v>
                </c:pt>
                <c:pt idx="40" formatCode="_(&quot;$&quot;* #,##0.00_);_(&quot;$&quot;* \(#,##0.00\);_(&quot;$&quot;* &quot;-&quot;??_);_(@_)">
                  <c:v>6.087016666666667</c:v>
                </c:pt>
                <c:pt idx="41" formatCode="_(&quot;$&quot;* #,##0.00_);_(&quot;$&quot;* \(#,##0.00\);_(&quot;$&quot;* &quot;-&quot;??_);_(@_)">
                  <c:v>6.1104166666666666</c:v>
                </c:pt>
                <c:pt idx="42" formatCode="_(&quot;$&quot;* #,##0.00_);_(&quot;$&quot;* \(#,##0.00\);_(&quot;$&quot;* &quot;-&quot;??_);_(@_)">
                  <c:v>6.1459000000000001</c:v>
                </c:pt>
                <c:pt idx="43" formatCode="_(&quot;$&quot;* #,##0.00_);_(&quot;$&quot;* \(#,##0.00\);_(&quot;$&quot;* &quot;-&quot;??_);_(@_)">
                  <c:v>6.1718666666666673</c:v>
                </c:pt>
                <c:pt idx="44" formatCode="_(&quot;$&quot;* #,##0.00_);_(&quot;$&quot;* \(#,##0.00\);_(&quot;$&quot;* &quot;-&quot;??_);_(@_)">
                  <c:v>6.1868833333333342</c:v>
                </c:pt>
                <c:pt idx="45" formatCode="_(&quot;$&quot;* #,##0.00_);_(&quot;$&quot;* \(#,##0.00\);_(&quot;$&quot;* &quot;-&quot;??_);_(@_)">
                  <c:v>6.1791333333333336</c:v>
                </c:pt>
                <c:pt idx="46" formatCode="_(&quot;$&quot;* #,##0.00_);_(&quot;$&quot;* \(#,##0.00\);_(&quot;$&quot;* &quot;-&quot;??_);_(@_)">
                  <c:v>6.2022833333333329</c:v>
                </c:pt>
                <c:pt idx="47" formatCode="_(&quot;$&quot;* #,##0.00_);_(&quot;$&quot;* \(#,##0.00\);_(&quot;$&quot;* &quot;-&quot;??_);_(@_)">
                  <c:v>6.2226666666666661</c:v>
                </c:pt>
                <c:pt idx="48" formatCode="_(&quot;$&quot;* #,##0.00_);_(&quot;$&quot;* \(#,##0.00\);_(&quot;$&quot;* &quot;-&quot;??_);_(@_)">
                  <c:v>6.1864333333333335</c:v>
                </c:pt>
                <c:pt idx="49" formatCode="_(&quot;$&quot;* #,##0.00_);_(&quot;$&quot;* \(#,##0.00\);_(&quot;$&quot;* &quot;-&quot;??_);_(@_)">
                  <c:v>6.181</c:v>
                </c:pt>
                <c:pt idx="50" formatCode="_(&quot;$&quot;* #,##0.00_);_(&quot;$&quot;* \(#,##0.00\);_(&quot;$&quot;* &quot;-&quot;??_);_(@_)">
                  <c:v>6.1710500000000001</c:v>
                </c:pt>
                <c:pt idx="51" formatCode="_(&quot;$&quot;* #,##0.00_);_(&quot;$&quot;* \(#,##0.00\);_(&quot;$&quot;* &quot;-&quot;??_);_(@_)">
                  <c:v>6.1531999999999991</c:v>
                </c:pt>
                <c:pt idx="52" formatCode="_(&quot;$&quot;* #,##0.00_);_(&quot;$&quot;* \(#,##0.00\);_(&quot;$&quot;* &quot;-&quot;??_);_(@_)">
                  <c:v>6.0850333333333326</c:v>
                </c:pt>
                <c:pt idx="53" formatCode="_(&quot;$&quot;* #,##0.00_);_(&quot;$&quot;* \(#,##0.00\);_(&quot;$&quot;* &quot;-&quot;??_);_(@_)">
                  <c:v>6.0429166666666667</c:v>
                </c:pt>
                <c:pt idx="54" formatCode="_(&quot;$&quot;* #,##0.00_);_(&quot;$&quot;* \(#,##0.00\);_(&quot;$&quot;* &quot;-&quot;??_);_(@_)">
                  <c:v>6.0716833333333327</c:v>
                </c:pt>
                <c:pt idx="55" formatCode="_(&quot;$&quot;* #,##0.00_);_(&quot;$&quot;* \(#,##0.00\);_(&quot;$&quot;* &quot;-&quot;??_);_(@_)">
                  <c:v>6.0832666666666659</c:v>
                </c:pt>
                <c:pt idx="56" formatCode="_(&quot;$&quot;* #,##0.00_);_(&quot;$&quot;* \(#,##0.00\);_(&quot;$&quot;* &quot;-&quot;??_);_(@_)">
                  <c:v>6.1193999999999997</c:v>
                </c:pt>
                <c:pt idx="57" formatCode="_(&quot;$&quot;* #,##0.00_);_(&quot;$&quot;* \(#,##0.00\);_(&quot;$&quot;* &quot;-&quot;??_);_(@_)">
                  <c:v>6.1433833333333334</c:v>
                </c:pt>
                <c:pt idx="58" formatCode="_(&quot;$&quot;* #,##0.00_);_(&quot;$&quot;* \(#,##0.00\);_(&quot;$&quot;* &quot;-&quot;??_);_(@_)">
                  <c:v>6.2535166666666662</c:v>
                </c:pt>
                <c:pt idx="59" formatCode="_(&quot;$&quot;* #,##0.00_);_(&quot;$&quot;* \(#,##0.00\);_(&quot;$&quot;* &quot;-&quot;??_);_(@_)">
                  <c:v>6.367866666666667</c:v>
                </c:pt>
                <c:pt idx="60" formatCode="_(&quot;$&quot;* #,##0.00_);_(&quot;$&quot;* \(#,##0.00\);_(&quot;$&quot;* &quot;-&quot;??_);_(@_)">
                  <c:v>6.4732999999999992</c:v>
                </c:pt>
                <c:pt idx="61" formatCode="_(&quot;$&quot;* #,##0.00_);_(&quot;$&quot;* \(#,##0.00\);_(&quot;$&quot;* &quot;-&quot;??_);_(@_)">
                  <c:v>6.5563666666666665</c:v>
                </c:pt>
                <c:pt idx="62" formatCode="_(&quot;$&quot;* #,##0.00_);_(&quot;$&quot;* \(#,##0.00\);_(&quot;$&quot;* &quot;-&quot;??_);_(@_)">
                  <c:v>6.7038500000000001</c:v>
                </c:pt>
                <c:pt idx="63" formatCode="_(&quot;$&quot;* #,##0.00_);_(&quot;$&quot;* \(#,##0.00\);_(&quot;$&quot;* &quot;-&quot;??_);_(@_)">
                  <c:v>6.8904999999999994</c:v>
                </c:pt>
                <c:pt idx="64" formatCode="_(&quot;$&quot;* #,##0.00_);_(&quot;$&quot;* \(#,##0.00\);_(&quot;$&quot;* &quot;-&quot;??_);_(@_)">
                  <c:v>7.1051499999999992</c:v>
                </c:pt>
                <c:pt idx="65" formatCode="_(&quot;$&quot;* #,##0.00_);_(&quot;$&quot;* \(#,##0.00\);_(&quot;$&quot;* &quot;-&quot;??_);_(@_)">
                  <c:v>7.2745000000000006</c:v>
                </c:pt>
                <c:pt idx="66" formatCode="_(&quot;$&quot;* #,##0.00_);_(&quot;$&quot;* \(#,##0.00\);_(&quot;$&quot;* &quot;-&quot;??_);_(@_)">
                  <c:v>7.3638499999999993</c:v>
                </c:pt>
                <c:pt idx="67" formatCode="_(&quot;$&quot;* #,##0.00_);_(&quot;$&quot;* \(#,##0.00\);_(&quot;$&quot;* &quot;-&quot;??_);_(@_)">
                  <c:v>7.3742166666666664</c:v>
                </c:pt>
                <c:pt idx="68" formatCode="_(&quot;$&quot;* #,##0.00_);_(&quot;$&quot;* \(#,##0.00\);_(&quot;$&quot;* &quot;-&quot;??_);_(@_)">
                  <c:v>7.259100000000001</c:v>
                </c:pt>
                <c:pt idx="69" formatCode="_(&quot;$&quot;* #,##0.00_);_(&quot;$&quot;* \(#,##0.00\);_(&quot;$&quot;* &quot;-&quot;??_);_(@_)">
                  <c:v>7.1391</c:v>
                </c:pt>
                <c:pt idx="70" formatCode="_(&quot;$&quot;* #,##0.00_);_(&quot;$&quot;* \(#,##0.00\);_(&quot;$&quot;* &quot;-&quot;??_);_(@_)">
                  <c:v>6.8820333333333332</c:v>
                </c:pt>
                <c:pt idx="71" formatCode="_(&quot;$&quot;* #,##0.00_);_(&quot;$&quot;* \(#,##0.00\);_(&quot;$&quot;* &quot;-&quot;??_);_(@_)">
                  <c:v>6.7224000000000004</c:v>
                </c:pt>
                <c:pt idx="72" formatCode="_(&quot;$&quot;* #,##0.00_);_(&quot;$&quot;* \(#,##0.00\);_(&quot;$&quot;* &quot;-&quot;??_);_(@_)">
                  <c:v>6.6498833333333325</c:v>
                </c:pt>
                <c:pt idx="73" formatCode="_(&quot;$&quot;* #,##0.00_);_(&quot;$&quot;* \(#,##0.00\);_(&quot;$&quot;* &quot;-&quot;??_);_(@_)">
                  <c:v>6.6198833333333331</c:v>
                </c:pt>
                <c:pt idx="74" formatCode="_(&quot;$&quot;* #,##0.00_);_(&quot;$&quot;* \(#,##0.00\);_(&quot;$&quot;* &quot;-&quot;??_);_(@_)">
                  <c:v>6.7138</c:v>
                </c:pt>
                <c:pt idx="75" formatCode="_(&quot;$&quot;* #,##0.00_);_(&quot;$&quot;* \(#,##0.00\);_(&quot;$&quot;* &quot;-&quot;??_);_(@_)">
                  <c:v>6.7378833333333334</c:v>
                </c:pt>
                <c:pt idx="76" formatCode="_(&quot;$&quot;* #,##0.00_);_(&quot;$&quot;* \(#,##0.00\);_(&quot;$&quot;* &quot;-&quot;??_);_(@_)">
                  <c:v>6.7937000000000003</c:v>
                </c:pt>
                <c:pt idx="77" formatCode="_(&quot;$&quot;* #,##0.00_);_(&quot;$&quot;* \(#,##0.00\);_(&quot;$&quot;* &quot;-&quot;??_);_(@_)">
                  <c:v>6.6914499999999997</c:v>
                </c:pt>
                <c:pt idx="78" formatCode="_(&quot;$&quot;* #,##0.00_);_(&quot;$&quot;* \(#,##0.00\);_(&quot;$&quot;* &quot;-&quot;??_);_(@_)">
                  <c:v>6.6277166666666671</c:v>
                </c:pt>
                <c:pt idx="79" formatCode="_(&quot;$&quot;* #,##0.00_);_(&quot;$&quot;* \(#,##0.00\);_(&quot;$&quot;* &quot;-&quot;??_);_(@_)">
                  <c:v>6.5470833333333331</c:v>
                </c:pt>
                <c:pt idx="80" formatCode="_(&quot;$&quot;* #,##0.00_);_(&quot;$&quot;* \(#,##0.00\);_(&quot;$&quot;* &quot;-&quot;??_);_(@_)">
                  <c:v>6.2639166666666668</c:v>
                </c:pt>
                <c:pt idx="81" formatCode="_(&quot;$&quot;* #,##0.00_);_(&quot;$&quot;* \(#,##0.00\);_(&quot;$&quot;* &quot;-&quot;??_);_(@_)">
                  <c:v>6.1291833333333336</c:v>
                </c:pt>
                <c:pt idx="82" formatCode="_(&quot;$&quot;* #,##0.00_);_(&quot;$&quot;* \(#,##0.00\);_(&quot;$&quot;* &quot;-&quot;??_);_(@_)">
                  <c:v>5.8400333333333334</c:v>
                </c:pt>
                <c:pt idx="83" formatCode="_(&quot;$&quot;* #,##0.00_);_(&quot;$&quot;* \(#,##0.00\);_(&quot;$&quot;* &quot;-&quot;??_);_(@_)">
                  <c:v>5.723066666666667</c:v>
                </c:pt>
                <c:pt idx="84" formatCode="_(&quot;$&quot;* #,##0.00_);_(&quot;$&quot;* \(#,##0.00\);_(&quot;$&quot;* &quot;-&quot;??_);_(@_)">
                  <c:v>5.4811666666666667</c:v>
                </c:pt>
                <c:pt idx="85" formatCode="_(&quot;$&quot;* #,##0.00_);_(&quot;$&quot;* \(#,##0.00\);_(&quot;$&quot;* &quot;-&quot;??_);_(@_)">
                  <c:v>5.342083333333334</c:v>
                </c:pt>
                <c:pt idx="86" formatCode="_(&quot;$&quot;* #,##0.00_);_(&quot;$&quot;* \(#,##0.00\);_(&quot;$&quot;* &quot;-&quot;??_);_(@_)">
                  <c:v>5.2982333333333331</c:v>
                </c:pt>
                <c:pt idx="87" formatCode="_(&quot;$&quot;* #,##0.00_);_(&quot;$&quot;* \(#,##0.00\);_(&quot;$&quot;* &quot;-&quot;??_);_(@_)">
                  <c:v>5.181350000000001</c:v>
                </c:pt>
                <c:pt idx="88" formatCode="_(&quot;$&quot;* #,##0.00_);_(&quot;$&quot;* \(#,##0.00\);_(&quot;$&quot;* &quot;-&quot;??_);_(@_)">
                  <c:v>5.4004833333333337</c:v>
                </c:pt>
                <c:pt idx="89" formatCode="_(&quot;$&quot;* #,##0.00_);_(&quot;$&quot;* \(#,##0.00\);_(&quot;$&quot;* &quot;-&quot;??_);_(@_)">
                  <c:v>5.518183333333333</c:v>
                </c:pt>
                <c:pt idx="90" formatCode="_(&quot;$&quot;* #,##0.00_);_(&quot;$&quot;* \(#,##0.00\);_(&quot;$&quot;* &quot;-&quot;??_);_(@_)">
                  <c:v>5.7441333333333331</c:v>
                </c:pt>
                <c:pt idx="91" formatCode="_(&quot;$&quot;* #,##0.00_);_(&quot;$&quot;* \(#,##0.00\);_(&quot;$&quot;* &quot;-&quot;??_);_(@_)">
                  <c:v>5.9092166666666666</c:v>
                </c:pt>
                <c:pt idx="92" formatCode="_(&quot;$&quot;* #,##0.00_);_(&quot;$&quot;* \(#,##0.00\);_(&quot;$&quot;* &quot;-&quot;??_);_(@_)">
                  <c:v>6.1576666666666666</c:v>
                </c:pt>
                <c:pt idx="93" formatCode="_(&quot;$&quot;* #,##0.00_);_(&quot;$&quot;* \(#,##0.00\);_(&quot;$&quot;* &quot;-&quot;??_);_(@_)">
                  <c:v>6.3690499999999988</c:v>
                </c:pt>
                <c:pt idx="94" formatCode="_(&quot;$&quot;* #,##0.00_);_(&quot;$&quot;* \(#,##0.00\);_(&quot;$&quot;* &quot;-&quot;??_);_(@_)">
                  <c:v>6.343683333333332</c:v>
                </c:pt>
                <c:pt idx="95" formatCode="_(&quot;$&quot;* #,##0.00_);_(&quot;$&quot;* \(#,##0.00\);_(&quot;$&quot;* &quot;-&quot;??_);_(@_)">
                  <c:v>6.3845833333333326</c:v>
                </c:pt>
                <c:pt idx="96" formatCode="_(&quot;$&quot;* #,##0.00_);_(&quot;$&quot;* \(#,##0.00\);_(&quot;$&quot;* &quot;-&quot;??_);_(@_)">
                  <c:v>6.3292333333333319</c:v>
                </c:pt>
                <c:pt idx="97" formatCode="_(&quot;$&quot;* #,##0.00_);_(&quot;$&quot;* \(#,##0.00\);_(&quot;$&quot;* &quot;-&quot;??_);_(@_)">
                  <c:v>6.3942833333333331</c:v>
                </c:pt>
                <c:pt idx="98" formatCode="_(&quot;$&quot;* #,##0.00_);_(&quot;$&quot;* \(#,##0.00\);_(&quot;$&quot;* &quot;-&quot;??_);_(@_)">
                  <c:v>6.3670499999999999</c:v>
                </c:pt>
                <c:pt idx="99" formatCode="_(&quot;$&quot;* #,##0.00_);_(&quot;$&quot;* \(#,##0.00\);_(&quot;$&quot;* &quot;-&quot;??_);_(@_)">
                  <c:v>6.3809499999999995</c:v>
                </c:pt>
                <c:pt idx="100" formatCode="_(&quot;$&quot;* #,##0.00_);_(&quot;$&quot;* \(#,##0.00\);_(&quot;$&quot;* &quot;-&quot;??_);_(@_)">
                  <c:v>6.4634999999999998</c:v>
                </c:pt>
                <c:pt idx="101" formatCode="_(&quot;$&quot;* #,##0.00_);_(&quot;$&quot;* \(#,##0.00\);_(&quot;$&quot;* &quot;-&quot;??_);_(@_)">
                  <c:v>6.5232166666666664</c:v>
                </c:pt>
                <c:pt idx="102" formatCode="_(&quot;$&quot;* #,##0.00_);_(&quot;$&quot;* \(#,##0.00\);_(&quot;$&quot;* &quot;-&quot;??_);_(@_)">
                  <c:v>6.6894666666666671</c:v>
                </c:pt>
                <c:pt idx="103" formatCode="_(&quot;$&quot;* #,##0.00_);_(&quot;$&quot;* \(#,##0.00\);_(&quot;$&quot;* &quot;-&quot;??_);_(@_)">
                  <c:v>6.7411333333333339</c:v>
                </c:pt>
                <c:pt idx="104" formatCode="_(&quot;$&quot;* #,##0.00_);_(&quot;$&quot;* \(#,##0.00\);_(&quot;$&quot;* &quot;-&quot;??_);_(@_)">
                  <c:v>6.8892333333333333</c:v>
                </c:pt>
                <c:pt idx="105" formatCode="_(&quot;$&quot;* #,##0.00_);_(&quot;$&quot;* \(#,##0.00\);_(&quot;$&quot;* &quot;-&quot;??_);_(@_)">
                  <c:v>6.9945666666666666</c:v>
                </c:pt>
                <c:pt idx="106" formatCode="_(&quot;$&quot;* #,##0.00_);_(&quot;$&quot;* \(#,##0.00\);_(&quot;$&quot;* &quot;-&quot;??_);_(@_)">
                  <c:v>7.0946333333333333</c:v>
                </c:pt>
                <c:pt idx="107" formatCode="_(&quot;$&quot;* #,##0.00_);_(&quot;$&quot;* \(#,##0.00\);_(&quot;$&quot;* &quot;-&quot;??_);_(@_)">
                  <c:v>7.0932166666666667</c:v>
                </c:pt>
                <c:pt idx="108" formatCode="_(&quot;$&quot;* #,##0.00_);_(&quot;$&quot;* \(#,##0.00\);_(&quot;$&quot;* &quot;-&quot;??_);_(@_)">
                  <c:v>7.1023500000000004</c:v>
                </c:pt>
                <c:pt idx="109" formatCode="_(&quot;$&quot;* #,##0.00_);_(&quot;$&quot;* \(#,##0.00\);_(&quot;$&quot;* &quot;-&quot;??_);_(@_)">
                  <c:v>7.1154999999999999</c:v>
                </c:pt>
                <c:pt idx="110" formatCode="_(&quot;$&quot;* #,##0.00_);_(&quot;$&quot;* \(#,##0.00\);_(&quot;$&quot;* &quot;-&quot;??_);_(@_)">
                  <c:v>7.0942833333333333</c:v>
                </c:pt>
                <c:pt idx="111" formatCode="_(&quot;$&quot;* #,##0.00_);_(&quot;$&quot;* \(#,##0.00\);_(&quot;$&quot;* &quot;-&quot;??_);_(@_)">
                  <c:v>7.1140499999999998</c:v>
                </c:pt>
                <c:pt idx="112" formatCode="_(&quot;$&quot;* #,##0.00_);_(&quot;$&quot;* \(#,##0.00\);_(&quot;$&quot;* &quot;-&quot;??_);_(@_)">
                  <c:v>7.1319333333333335</c:v>
                </c:pt>
                <c:pt idx="113" formatCode="_(&quot;$&quot;* #,##0.00_);_(&quot;$&quot;* \(#,##0.00\);_(&quot;$&quot;* &quot;-&quot;??_);_(@_)">
                  <c:v>7.2521333333333331</c:v>
                </c:pt>
                <c:pt idx="114" formatCode="_(&quot;$&quot;* #,##0.00_);_(&quot;$&quot;* \(#,##0.00\);_(&quot;$&quot;* &quot;-&quot;??_);_(@_)">
                  <c:v>7.2775999999999996</c:v>
                </c:pt>
                <c:pt idx="115" formatCode="_(&quot;$&quot;* #,##0.00_);_(&quot;$&quot;* \(#,##0.00\);_(&quot;$&quot;* &quot;-&quot;??_);_(@_)">
                  <c:v>7.2725</c:v>
                </c:pt>
                <c:pt idx="116" formatCode="_(&quot;$&quot;* #,##0.00_);_(&quot;$&quot;* \(#,##0.00\);_(&quot;$&quot;* &quot;-&quot;??_);_(@_)">
                  <c:v>7.2795666666666667</c:v>
                </c:pt>
                <c:pt idx="117" formatCode="_(&quot;$&quot;* #,##0.00_);_(&quot;$&quot;* \(#,##0.00\);_(&quot;$&quot;* &quot;-&quot;??_);_(@_)">
                  <c:v>7.2656999999999998</c:v>
                </c:pt>
                <c:pt idx="118" formatCode="_(&quot;$&quot;* #,##0.00_);_(&quot;$&quot;* \(#,##0.00\);_(&quot;$&quot;* &quot;-&quot;??_);_(@_)">
                  <c:v>7.2923999999999998</c:v>
                </c:pt>
                <c:pt idx="119" formatCode="_(&quot;$&quot;* #,##0.00_);_(&quot;$&quot;* \(#,##0.00\);_(&quot;$&quot;* &quot;-&quot;??_);_(@_)">
                  <c:v>7.3190166666666663</c:v>
                </c:pt>
                <c:pt idx="120" formatCode="_(&quot;$&quot;* #,##0.00_);_(&quot;$&quot;* \(#,##0.00\);_(&quot;$&quot;* &quot;-&quot;??_);_(@_)">
                  <c:v>7.4029666666666669</c:v>
                </c:pt>
                <c:pt idx="121" formatCode="_(&quot;$&quot;* #,##0.00_);_(&quot;$&quot;* \(#,##0.00\);_(&quot;$&quot;* &quot;-&quot;??_);_(@_)">
                  <c:v>7.5683833333333332</c:v>
                </c:pt>
                <c:pt idx="122" formatCode="_(&quot;$&quot;* #,##0.00_);_(&quot;$&quot;* \(#,##0.00\);_(&quot;$&quot;* &quot;-&quot;??_);_(@_)">
                  <c:v>7.6547833333333335</c:v>
                </c:pt>
                <c:pt idx="123" formatCode="_(&quot;$&quot;* #,##0.00_);_(&quot;$&quot;* \(#,##0.00\);_(&quot;$&quot;* &quot;-&quot;??_);_(@_)">
                  <c:v>7.7272833333333333</c:v>
                </c:pt>
                <c:pt idx="124" formatCode="_(&quot;$&quot;* #,##0.00_);_(&quot;$&quot;* \(#,##0.00\);_(&quot;$&quot;* &quot;-&quot;??_);_(@_)">
                  <c:v>7.8245666666666658</c:v>
                </c:pt>
                <c:pt idx="125" formatCode="_(&quot;$&quot;* #,##0.00_);_(&quot;$&quot;* \(#,##0.00\);_(&quot;$&quot;* &quot;-&quot;??_);_(@_)">
                  <c:v>7.9688833333333342</c:v>
                </c:pt>
                <c:pt idx="126" formatCode="_(&quot;$&quot;* #,##0.00_);_(&quot;$&quot;* \(#,##0.00\);_(&quot;$&quot;* &quot;-&quot;??_);_(@_)">
                  <c:v>8.1246166666666682</c:v>
                </c:pt>
                <c:pt idx="127" formatCode="_(&quot;$&quot;* #,##0.00_);_(&quot;$&quot;* \(#,##0.00\);_(&quot;$&quot;* &quot;-&quot;??_);_(@_)">
                  <c:v>8.2475166666666659</c:v>
                </c:pt>
                <c:pt idx="128" formatCode="_(&quot;$&quot;* #,##0.00_);_(&quot;$&quot;* \(#,##0.00\);_(&quot;$&quot;* &quot;-&quot;??_);_(@_)">
                  <c:v>8.441416666666667</c:v>
                </c:pt>
                <c:pt idx="129" formatCode="_(&quot;$&quot;* #,##0.00_);_(&quot;$&quot;* \(#,##0.00\);_(&quot;$&quot;* &quot;-&quot;??_);_(@_)">
                  <c:v>8.6067</c:v>
                </c:pt>
                <c:pt idx="130" formatCode="_(&quot;$&quot;* #,##0.00_);_(&quot;$&quot;* \(#,##0.00\);_(&quot;$&quot;* &quot;-&quot;??_);_(@_)">
                  <c:v>8.7720833333333328</c:v>
                </c:pt>
                <c:pt idx="131" formatCode="_(&quot;$&quot;* #,##0.00_);_(&quot;$&quot;* \(#,##0.00\);_(&quot;$&quot;* &quot;-&quot;??_);_(@_)">
                  <c:v>8.8097833333333337</c:v>
                </c:pt>
                <c:pt idx="132" formatCode="_(&quot;$&quot;* #,##0.00_);_(&quot;$&quot;* \(#,##0.00\);_(&quot;$&quot;* &quot;-&quot;??_);_(@_)">
                  <c:v>8.7724166666666665</c:v>
                </c:pt>
                <c:pt idx="133" formatCode="_(&quot;$&quot;* #,##0.00_);_(&quot;$&quot;* \(#,##0.00\);_(&quot;$&quot;* &quot;-&quot;??_);_(@_)">
                  <c:v>8.7195166666666672</c:v>
                </c:pt>
                <c:pt idx="134" formatCode="_(&quot;$&quot;* #,##0.00_);_(&quot;$&quot;* \(#,##0.00\);_(&quot;$&quot;* &quot;-&quot;??_);_(@_)">
                  <c:v>8.7038166666666665</c:v>
                </c:pt>
                <c:pt idx="135" formatCode="_(&quot;$&quot;* #,##0.00_);_(&quot;$&quot;* \(#,##0.00\);_(&quot;$&quot;* &quot;-&quot;??_);_(@_)">
                  <c:v>8.708966666666667</c:v>
                </c:pt>
                <c:pt idx="136" formatCode="_(&quot;$&quot;* #,##0.00_);_(&quot;$&quot;* \(#,##0.00\);_(&quot;$&quot;* &quot;-&quot;??_);_(@_)">
                  <c:v>8.6755833333333339</c:v>
                </c:pt>
                <c:pt idx="137" formatCode="_(&quot;$&quot;* #,##0.00_);_(&quot;$&quot;* \(#,##0.00\);_(&quot;$&quot;* &quot;-&quot;??_);_(@_)">
                  <c:v>8.6841833333333334</c:v>
                </c:pt>
                <c:pt idx="138" formatCode="_(&quot;$&quot;* #,##0.00_);_(&quot;$&quot;* \(#,##0.00\);_(&quot;$&quot;* &quot;-&quot;??_);_(@_)">
                  <c:v>8.7249166666666671</c:v>
                </c:pt>
                <c:pt idx="139" formatCode="_(&quot;$&quot;* #,##0.00_);_(&quot;$&quot;* \(#,##0.00\);_(&quot;$&quot;* &quot;-&quot;??_);_(@_)">
                  <c:v>8.7974999999999994</c:v>
                </c:pt>
                <c:pt idx="140" formatCode="_(&quot;$&quot;* #,##0.00_);_(&quot;$&quot;* \(#,##0.00\);_(&quot;$&quot;* &quot;-&quot;??_);_(@_)">
                  <c:v>8.7864666666666675</c:v>
                </c:pt>
                <c:pt idx="141" formatCode="_(&quot;$&quot;* #,##0.00_);_(&quot;$&quot;* \(#,##0.00\);_(&quot;$&quot;* &quot;-&quot;??_);_(@_)">
                  <c:v>8.8269833333333327</c:v>
                </c:pt>
                <c:pt idx="142" formatCode="_(&quot;$&quot;* #,##0.00_);_(&quot;$&quot;* \(#,##0.00\);_(&quot;$&quot;* &quot;-&quot;??_);_(@_)">
                  <c:v>8.9176166666666674</c:v>
                </c:pt>
                <c:pt idx="143" formatCode="_(&quot;$&quot;* #,##0.00_);_(&quot;$&quot;* \(#,##0.00\);_(&quot;$&quot;* &quot;-&quot;??_);_(@_)">
                  <c:v>8.9227333333333316</c:v>
                </c:pt>
                <c:pt idx="144" formatCode="_(&quot;$&quot;* #,##0.00_);_(&quot;$&quot;* \(#,##0.00\);_(&quot;$&quot;* &quot;-&quot;??_);_(@_)">
                  <c:v>8.9503166666666658</c:v>
                </c:pt>
                <c:pt idx="145" formatCode="_(&quot;$&quot;* #,##0.00_);_(&quot;$&quot;* \(#,##0.00\);_(&quot;$&quot;* &quot;-&quot;??_);_(@_)">
                  <c:v>8.9924833333333343</c:v>
                </c:pt>
                <c:pt idx="146" formatCode="_(&quot;$&quot;* #,##0.00_);_(&quot;$&quot;* \(#,##0.00\);_(&quot;$&quot;* &quot;-&quot;??_);_(@_)">
                  <c:v>9.036266666666668</c:v>
                </c:pt>
                <c:pt idx="147" formatCode="_(&quot;$&quot;* #,##0.00_);_(&quot;$&quot;* \(#,##0.00\);_(&quot;$&quot;* &quot;-&quot;??_);_(@_)">
                  <c:v>9.0678333333333345</c:v>
                </c:pt>
                <c:pt idx="148" formatCode="_(&quot;$&quot;* #,##0.00_);_(&quot;$&quot;* \(#,##0.00\);_(&quot;$&quot;* &quot;-&quot;??_);_(@_)">
                  <c:v>9.0431166666666645</c:v>
                </c:pt>
                <c:pt idx="149" formatCode="_(&quot;$&quot;* #,##0.00_);_(&quot;$&quot;* \(#,##0.00\);_(&quot;$&quot;* &quot;-&quot;??_);_(@_)">
                  <c:v>9.1203833333333346</c:v>
                </c:pt>
                <c:pt idx="150" formatCode="_(&quot;$&quot;* #,##0.00_);_(&quot;$&quot;* \(#,##0.00\);_(&quot;$&quot;* &quot;-&quot;??_);_(@_)">
                  <c:v>9.2191166666666664</c:v>
                </c:pt>
                <c:pt idx="151" formatCode="_(&quot;$&quot;* #,##0.00_);_(&quot;$&quot;* \(#,##0.00\);_(&quot;$&quot;* &quot;-&quot;??_);_(@_)">
                  <c:v>9.2650166666666678</c:v>
                </c:pt>
                <c:pt idx="152" formatCode="_(&quot;$&quot;* #,##0.00_);_(&quot;$&quot;* \(#,##0.00\);_(&quot;$&quot;* &quot;-&quot;??_);_(@_)">
                  <c:v>9.2927666666666671</c:v>
                </c:pt>
                <c:pt idx="153" formatCode="_(&quot;$&quot;* #,##0.00_);_(&quot;$&quot;* \(#,##0.00\);_(&quot;$&quot;* &quot;-&quot;??_);_(@_)">
                  <c:v>9.3349666666666664</c:v>
                </c:pt>
                <c:pt idx="154" formatCode="_(&quot;$&quot;* #,##0.00_);_(&quot;$&quot;* \(#,##0.00\);_(&quot;$&quot;* &quot;-&quot;??_);_(@_)">
                  <c:v>9.3245000000000005</c:v>
                </c:pt>
                <c:pt idx="155" formatCode="_(&quot;$&quot;* #,##0.00_);_(&quot;$&quot;* \(#,##0.00\);_(&quot;$&quot;* &quot;-&quot;??_);_(@_)">
                  <c:v>9.3143166666666684</c:v>
                </c:pt>
                <c:pt idx="156" formatCode="_(&quot;$&quot;* #,##0.00_);_(&quot;$&quot;* \(#,##0.00\);_(&quot;$&quot;* &quot;-&quot;??_);_(@_)">
                  <c:v>9.3094999999999999</c:v>
                </c:pt>
                <c:pt idx="157" formatCode="_(&quot;$&quot;* #,##0.00_);_(&quot;$&quot;* \(#,##0.00\);_(&quot;$&quot;* &quot;-&quot;??_);_(@_)">
                  <c:v>9.3228000000000009</c:v>
                </c:pt>
                <c:pt idx="158" formatCode="_(&quot;$&quot;* #,##0.00_);_(&quot;$&quot;* \(#,##0.00\);_(&quot;$&quot;* &quot;-&quot;??_);_(@_)">
                  <c:v>9.3854000000000006</c:v>
                </c:pt>
                <c:pt idx="159" formatCode="_(&quot;$&quot;* #,##0.00_);_(&quot;$&quot;* \(#,##0.00\);_(&quot;$&quot;* &quot;-&quot;??_);_(@_)">
                  <c:v>9.4434333333333331</c:v>
                </c:pt>
                <c:pt idx="160" formatCode="_(&quot;$&quot;* #,##0.00_);_(&quot;$&quot;* \(#,##0.00\);_(&quot;$&quot;* &quot;-&quot;??_);_(@_)">
                  <c:v>9.5625333333333344</c:v>
                </c:pt>
                <c:pt idx="161" formatCode="_(&quot;$&quot;* #,##0.00_);_(&quot;$&quot;* \(#,##0.00\);_(&quot;$&quot;* &quot;-&quot;??_);_(@_)">
                  <c:v>9.7313499999999991</c:v>
                </c:pt>
                <c:pt idx="162" formatCode="_(&quot;$&quot;* #,##0.00_);_(&quot;$&quot;* \(#,##0.00\);_(&quot;$&quot;* &quot;-&quot;??_);_(@_)">
                  <c:v>9.8993833333333328</c:v>
                </c:pt>
                <c:pt idx="163" formatCode="_(&quot;$&quot;* #,##0.00_);_(&quot;$&quot;* \(#,##0.00\);_(&quot;$&quot;* &quot;-&quot;??_);_(@_)">
                  <c:v>10.0571</c:v>
                </c:pt>
                <c:pt idx="164" formatCode="_(&quot;$&quot;* #,##0.00_);_(&quot;$&quot;* \(#,##0.00\);_(&quot;$&quot;* &quot;-&quot;??_);_(@_)">
                  <c:v>10.1302</c:v>
                </c:pt>
                <c:pt idx="165" formatCode="_(&quot;$&quot;* #,##0.00_);_(&quot;$&quot;* \(#,##0.00\);_(&quot;$&quot;* &quot;-&quot;??_);_(@_)">
                  <c:v>10.21955</c:v>
                </c:pt>
                <c:pt idx="166" formatCode="_(&quot;$&quot;* #,##0.00_);_(&quot;$&quot;* \(#,##0.00\);_(&quot;$&quot;* &quot;-&quot;??_);_(@_)">
                  <c:v>10.278616666666666</c:v>
                </c:pt>
                <c:pt idx="167" formatCode="_(&quot;$&quot;* #,##0.00_);_(&quot;$&quot;* \(#,##0.00\);_(&quot;$&quot;* &quot;-&quot;??_);_(@_)">
                  <c:v>10.265116666666666</c:v>
                </c:pt>
                <c:pt idx="168" formatCode="_(&quot;$&quot;* #,##0.00_);_(&quot;$&quot;* \(#,##0.00\);_(&quot;$&quot;* &quot;-&quot;??_);_(@_)">
                  <c:v>10.214016666666666</c:v>
                </c:pt>
                <c:pt idx="169" formatCode="_(&quot;$&quot;* #,##0.00_);_(&quot;$&quot;* \(#,##0.00\);_(&quot;$&quot;* &quot;-&quot;??_);_(@_)">
                  <c:v>10.219249999999999</c:v>
                </c:pt>
                <c:pt idx="170" formatCode="_(&quot;$&quot;* #,##0.00_);_(&quot;$&quot;* \(#,##0.00\);_(&quot;$&quot;* &quot;-&quot;??_);_(@_)">
                  <c:v>10.26515</c:v>
                </c:pt>
                <c:pt idx="171" formatCode="_(&quot;$&quot;* #,##0.00_);_(&quot;$&quot;* \(#,##0.00\);_(&quot;$&quot;* &quot;-&quot;??_);_(@_)">
                  <c:v>10.275416666666667</c:v>
                </c:pt>
                <c:pt idx="172" formatCode="_(&quot;$&quot;* #,##0.00_);_(&quot;$&quot;* \(#,##0.00\);_(&quot;$&quot;* &quot;-&quot;??_);_(@_)">
                  <c:v>10.259216666666667</c:v>
                </c:pt>
                <c:pt idx="173" formatCode="_(&quot;$&quot;* #,##0.00_);_(&quot;$&quot;* \(#,##0.00\);_(&quot;$&quot;* &quot;-&quot;??_);_(@_)">
                  <c:v>10.269133333333333</c:v>
                </c:pt>
                <c:pt idx="174" formatCode="_(&quot;$&quot;* #,##0.00_);_(&quot;$&quot;* \(#,##0.00\);_(&quot;$&quot;* &quot;-&quot;??_);_(@_)">
                  <c:v>10.3057</c:v>
                </c:pt>
                <c:pt idx="175" formatCode="_(&quot;$&quot;* #,##0.00_);_(&quot;$&quot;* \(#,##0.00\);_(&quot;$&quot;* &quot;-&quot;??_);_(@_)">
                  <c:v>10.25665</c:v>
                </c:pt>
                <c:pt idx="176" formatCode="_(&quot;$&quot;* #,##0.00_);_(&quot;$&quot;* \(#,##0.00\);_(&quot;$&quot;* &quot;-&quot;??_);_(@_)">
                  <c:v>10.279416666666668</c:v>
                </c:pt>
                <c:pt idx="177" formatCode="_(&quot;$&quot;* #,##0.00_);_(&quot;$&quot;* \(#,##0.00\);_(&quot;$&quot;* &quot;-&quot;??_);_(@_)">
                  <c:v>10.308533333333335</c:v>
                </c:pt>
                <c:pt idx="178" formatCode="_(&quot;$&quot;* #,##0.00_);_(&quot;$&quot;* \(#,##0.00\);_(&quot;$&quot;* &quot;-&quot;??_);_(@_)">
                  <c:v>10.389116666666666</c:v>
                </c:pt>
                <c:pt idx="179" formatCode="_(&quot;$&quot;* #,##0.00_);_(&quot;$&quot;* \(#,##0.00\);_(&quot;$&quot;* &quot;-&quot;??_);_(@_)">
                  <c:v>10.524666666666667</c:v>
                </c:pt>
                <c:pt idx="180" formatCode="_(&quot;$&quot;* #,##0.00_);_(&quot;$&quot;* \(#,##0.00\);_(&quot;$&quot;* &quot;-&quot;??_);_(@_)">
                  <c:v>10.658616666666667</c:v>
                </c:pt>
                <c:pt idx="181" formatCode="_(&quot;$&quot;* #,##0.00_);_(&quot;$&quot;* \(#,##0.00\);_(&quot;$&quot;* &quot;-&quot;??_);_(@_)">
                  <c:v>10.836616666666666</c:v>
                </c:pt>
                <c:pt idx="182" formatCode="_(&quot;$&quot;* #,##0.00_);_(&quot;$&quot;* \(#,##0.00\);_(&quot;$&quot;* &quot;-&quot;??_);_(@_)">
                  <c:v>10.981183333333334</c:v>
                </c:pt>
                <c:pt idx="183" formatCode="_(&quot;$&quot;* #,##0.00_);_(&quot;$&quot;* \(#,##0.00\);_(&quot;$&quot;* &quot;-&quot;??_);_(@_)">
                  <c:v>11.078466666666666</c:v>
                </c:pt>
                <c:pt idx="184" formatCode="_(&quot;$&quot;* #,##0.00_);_(&quot;$&quot;* \(#,##0.00\);_(&quot;$&quot;* &quot;-&quot;??_);_(@_)">
                  <c:v>11.1699</c:v>
                </c:pt>
                <c:pt idx="185" formatCode="_(&quot;$&quot;* #,##0.00_);_(&quot;$&quot;* \(#,##0.00\);_(&quot;$&quot;* &quot;-&quot;??_);_(@_)">
                  <c:v>11.143266666666667</c:v>
                </c:pt>
                <c:pt idx="186" formatCode="_(&quot;$&quot;* #,##0.00_);_(&quot;$&quot;* \(#,##0.00\);_(&quot;$&quot;* &quot;-&quot;??_);_(@_)">
                  <c:v>11.178583333333334</c:v>
                </c:pt>
                <c:pt idx="187" formatCode="_(&quot;$&quot;* #,##0.00_);_(&quot;$&quot;* \(#,##0.00\);_(&quot;$&quot;* &quot;-&quot;??_);_(@_)">
                  <c:v>11.204533333333332</c:v>
                </c:pt>
                <c:pt idx="188" formatCode="_(&quot;$&quot;* #,##0.00_);_(&quot;$&quot;* \(#,##0.00\);_(&quot;$&quot;* &quot;-&quot;??_);_(@_)">
                  <c:v>11.2425</c:v>
                </c:pt>
                <c:pt idx="189" formatCode="_(&quot;$&quot;* #,##0.00_);_(&quot;$&quot;* \(#,##0.00\);_(&quot;$&quot;* &quot;-&quot;??_);_(@_)">
                  <c:v>11.4315</c:v>
                </c:pt>
                <c:pt idx="190" formatCode="_(&quot;$&quot;* #,##0.00_);_(&quot;$&quot;* \(#,##0.00\);_(&quot;$&quot;* &quot;-&quot;??_);_(@_)">
                  <c:v>11.613566666666665</c:v>
                </c:pt>
                <c:pt idx="191" formatCode="_(&quot;$&quot;* #,##0.00_);_(&quot;$&quot;* \(#,##0.00\);_(&quot;$&quot;* &quot;-&quot;??_);_(@_)">
                  <c:v>11.827666666666667</c:v>
                </c:pt>
                <c:pt idx="192" formatCode="_(&quot;$&quot;* #,##0.00_);_(&quot;$&quot;* \(#,##0.00\);_(&quot;$&quot;* &quot;-&quot;??_);_(@_)">
                  <c:v>11.944100000000001</c:v>
                </c:pt>
                <c:pt idx="193" formatCode="_(&quot;$&quot;* #,##0.00_);_(&quot;$&quot;* \(#,##0.00\);_(&quot;$&quot;* &quot;-&quot;??_);_(@_)">
                  <c:v>12.150216666666667</c:v>
                </c:pt>
                <c:pt idx="194" formatCode="_(&quot;$&quot;* #,##0.00_);_(&quot;$&quot;* \(#,##0.00\);_(&quot;$&quot;* &quot;-&quot;??_);_(@_)">
                  <c:v>12.342333333333334</c:v>
                </c:pt>
                <c:pt idx="195" formatCode="_(&quot;$&quot;* #,##0.00_);_(&quot;$&quot;* \(#,##0.00\);_(&quot;$&quot;* &quot;-&quot;??_);_(@_)">
                  <c:v>12.41095</c:v>
                </c:pt>
                <c:pt idx="196" formatCode="_(&quot;$&quot;* #,##0.00_);_(&quot;$&quot;* \(#,##0.00\);_(&quot;$&quot;* &quot;-&quot;??_);_(@_)">
                  <c:v>12.496066666666666</c:v>
                </c:pt>
                <c:pt idx="197" formatCode="_(&quot;$&quot;* #,##0.00_);_(&quot;$&quot;* \(#,##0.00\);_(&quot;$&quot;* &quot;-&quot;??_);_(@_)">
                  <c:v>12.577449999999999</c:v>
                </c:pt>
                <c:pt idx="198" formatCode="_(&quot;$&quot;* #,##0.00_);_(&quot;$&quot;* \(#,##0.00\);_(&quot;$&quot;* &quot;-&quot;??_);_(@_)">
                  <c:v>12.744733333333334</c:v>
                </c:pt>
                <c:pt idx="199" formatCode="_(&quot;$&quot;* #,##0.00_);_(&quot;$&quot;* \(#,##0.00\);_(&quot;$&quot;* &quot;-&quot;??_);_(@_)">
                  <c:v>12.85955</c:v>
                </c:pt>
                <c:pt idx="200" formatCode="_(&quot;$&quot;* #,##0.00_);_(&quot;$&quot;* \(#,##0.00\);_(&quot;$&quot;* &quot;-&quot;??_);_(@_)">
                  <c:v>13.043133333333332</c:v>
                </c:pt>
                <c:pt idx="201" formatCode="_(&quot;$&quot;* #,##0.00_);_(&quot;$&quot;* \(#,##0.00\);_(&quot;$&quot;* &quot;-&quot;??_);_(@_)">
                  <c:v>13.309116666666666</c:v>
                </c:pt>
                <c:pt idx="202" formatCode="_(&quot;$&quot;* #,##0.00_);_(&quot;$&quot;* \(#,##0.00\);_(&quot;$&quot;* &quot;-&quot;??_);_(@_)">
                  <c:v>13.350050000000001</c:v>
                </c:pt>
                <c:pt idx="203" formatCode="_(&quot;$&quot;* #,##0.00_);_(&quot;$&quot;* \(#,##0.00\);_(&quot;$&quot;* &quot;-&quot;??_);_(@_)">
                  <c:v>13.349716666666666</c:v>
                </c:pt>
                <c:pt idx="204" formatCode="_(&quot;$&quot;* #,##0.00_);_(&quot;$&quot;* \(#,##0.00\);_(&quot;$&quot;* &quot;-&quot;??_);_(@_)">
                  <c:v>13.145150000000001</c:v>
                </c:pt>
                <c:pt idx="205" formatCode="_(&quot;$&quot;* #,##0.00_);_(&quot;$&quot;* \(#,##0.00\);_(&quot;$&quot;* &quot;-&quot;??_);_(@_)">
                  <c:v>13.036200000000001</c:v>
                </c:pt>
                <c:pt idx="206" formatCode="_(&quot;$&quot;* #,##0.00_);_(&quot;$&quot;* \(#,##0.00\);_(&quot;$&quot;* &quot;-&quot;??_);_(@_)">
                  <c:v>12.785350000000001</c:v>
                </c:pt>
                <c:pt idx="207" formatCode="_(&quot;$&quot;* #,##0.00_);_(&quot;$&quot;* \(#,##0.00\);_(&quot;$&quot;* &quot;-&quot;??_);_(@_)">
                  <c:v>12.422699999999999</c:v>
                </c:pt>
                <c:pt idx="208" formatCode="_(&quot;$&quot;* #,##0.00_);_(&quot;$&quot;* \(#,##0.00\);_(&quot;$&quot;* &quot;-&quot;??_);_(@_)">
                  <c:v>12.398899999999999</c:v>
                </c:pt>
                <c:pt idx="209" formatCode="_(&quot;$&quot;* #,##0.00_);_(&quot;$&quot;* \(#,##0.00\);_(&quot;$&quot;* &quot;-&quot;??_);_(@_)">
                  <c:v>12.460150000000001</c:v>
                </c:pt>
                <c:pt idx="210" formatCode="_(&quot;$&quot;* #,##0.00_);_(&quot;$&quot;* \(#,##0.00\);_(&quot;$&quot;* &quot;-&quot;??_);_(@_)">
                  <c:v>12.560116666666666</c:v>
                </c:pt>
                <c:pt idx="211" formatCode="_(&quot;$&quot;* #,##0.00_);_(&quot;$&quot;* \(#,##0.00\);_(&quot;$&quot;* &quot;-&quot;??_);_(@_)">
                  <c:v>12.518316666666665</c:v>
                </c:pt>
                <c:pt idx="212" formatCode="_(&quot;$&quot;* #,##0.00_);_(&quot;$&quot;* \(#,##0.00\);_(&quot;$&quot;* &quot;-&quot;??_);_(@_)">
                  <c:v>12.497950000000001</c:v>
                </c:pt>
                <c:pt idx="213" formatCode="_(&quot;$&quot;* #,##0.00_);_(&quot;$&quot;* \(#,##0.00\);_(&quot;$&quot;* &quot;-&quot;??_);_(@_)">
                  <c:v>12.556566666666667</c:v>
                </c:pt>
                <c:pt idx="214" formatCode="_(&quot;$&quot;* #,##0.00_);_(&quot;$&quot;* \(#,##0.00\);_(&quot;$&quot;* &quot;-&quot;??_);_(@_)">
                  <c:v>12.517583333333334</c:v>
                </c:pt>
                <c:pt idx="215" formatCode="_(&quot;$&quot;* #,##0.00_);_(&quot;$&quot;* \(#,##0.00\);_(&quot;$&quot;* &quot;-&quot;??_);_(@_)">
                  <c:v>12.373433333333333</c:v>
                </c:pt>
                <c:pt idx="216" formatCode="_(&quot;$&quot;* #,##0.00_);_(&quot;$&quot;* \(#,##0.00\);_(&quot;$&quot;* &quot;-&quot;??_);_(@_)">
                  <c:v>12.345766666666668</c:v>
                </c:pt>
                <c:pt idx="217" formatCode="_(&quot;$&quot;* #,##0.00_);_(&quot;$&quot;* \(#,##0.00\);_(&quot;$&quot;* &quot;-&quot;??_);_(@_)">
                  <c:v>12.41395</c:v>
                </c:pt>
                <c:pt idx="218" formatCode="_(&quot;$&quot;* #,##0.00_);_(&quot;$&quot;* \(#,##0.00\);_(&quot;$&quot;* &quot;-&quot;??_);_(@_)">
                  <c:v>12.554533333333334</c:v>
                </c:pt>
                <c:pt idx="219" formatCode="_(&quot;$&quot;* #,##0.00_);_(&quot;$&quot;* \(#,##0.00\);_(&quot;$&quot;* &quot;-&quot;??_);_(@_)">
                  <c:v>12.6723</c:v>
                </c:pt>
                <c:pt idx="220" formatCode="_(&quot;$&quot;* #,##0.00_);_(&quot;$&quot;* \(#,##0.00\);_(&quot;$&quot;* &quot;-&quot;??_);_(@_)">
                  <c:v>12.820683333333333</c:v>
                </c:pt>
                <c:pt idx="221" formatCode="_(&quot;$&quot;* #,##0.00_);_(&quot;$&quot;* \(#,##0.00\);_(&quot;$&quot;* &quot;-&quot;??_);_(@_)">
                  <c:v>13.068466666666666</c:v>
                </c:pt>
                <c:pt idx="222" formatCode="_(&quot;$&quot;* #,##0.00_);_(&quot;$&quot;* \(#,##0.00\);_(&quot;$&quot;* &quot;-&quot;??_);_(@_)">
                  <c:v>13.187166666666668</c:v>
                </c:pt>
                <c:pt idx="223" formatCode="_(&quot;$&quot;* #,##0.00_);_(&quot;$&quot;* \(#,##0.00\);_(&quot;$&quot;* &quot;-&quot;??_);_(@_)">
                  <c:v>13.314950000000001</c:v>
                </c:pt>
                <c:pt idx="224" formatCode="_(&quot;$&quot;* #,##0.00_);_(&quot;$&quot;* \(#,##0.00\);_(&quot;$&quot;* &quot;-&quot;??_);_(@_)">
                  <c:v>13.431533333333332</c:v>
                </c:pt>
                <c:pt idx="225" formatCode="_(&quot;$&quot;* #,##0.00_);_(&quot;$&quot;* \(#,##0.00\);_(&quot;$&quot;* &quot;-&quot;??_);_(@_)">
                  <c:v>13.554233333333334</c:v>
                </c:pt>
                <c:pt idx="226" formatCode="_(&quot;$&quot;* #,##0.00_);_(&quot;$&quot;* \(#,##0.00\);_(&quot;$&quot;* &quot;-&quot;??_);_(@_)">
                  <c:v>13.605466666666667</c:v>
                </c:pt>
                <c:pt idx="227" formatCode="_(&quot;$&quot;* #,##0.00_);_(&quot;$&quot;* \(#,##0.00\);_(&quot;$&quot;* &quot;-&quot;??_);_(@_)">
                  <c:v>13.630100000000001</c:v>
                </c:pt>
                <c:pt idx="228" formatCode="_(&quot;$&quot;* #,##0.00_);_(&quot;$&quot;* \(#,##0.00\);_(&quot;$&quot;* &quot;-&quot;??_);_(@_)">
                  <c:v>13.823533333333335</c:v>
                </c:pt>
                <c:pt idx="229" formatCode="_(&quot;$&quot;* #,##0.00_);_(&quot;$&quot;* \(#,##0.00\);_(&quot;$&quot;* &quot;-&quot;??_);_(@_)">
                  <c:v>13.924216666666668</c:v>
                </c:pt>
                <c:pt idx="230" formatCode="_(&quot;$&quot;* #,##0.00_);_(&quot;$&quot;* \(#,##0.00\);_(&quot;$&quot;* &quot;-&quot;??_);_(@_)">
                  <c:v>13.983849999999999</c:v>
                </c:pt>
                <c:pt idx="231" formatCode="_(&quot;$&quot;* #,##0.00_);_(&quot;$&quot;* \(#,##0.00\);_(&quot;$&quot;* &quot;-&quot;??_);_(@_)">
                  <c:v>13.98485</c:v>
                </c:pt>
                <c:pt idx="232" formatCode="_(&quot;$&quot;* #,##0.00_);_(&quot;$&quot;* \(#,##0.00\);_(&quot;$&quot;* &quot;-&quot;??_);_(@_)">
                  <c:v>13.980316666666665</c:v>
                </c:pt>
                <c:pt idx="233" formatCode="_(&quot;$&quot;* #,##0.00_);_(&quot;$&quot;* \(#,##0.00\);_(&quot;$&quot;* &quot;-&quot;??_);_(@_)">
                  <c:v>13.936266666666667</c:v>
                </c:pt>
                <c:pt idx="234" formatCode="_(&quot;$&quot;* #,##0.00_);_(&quot;$&quot;* \(#,##0.00\);_(&quot;$&quot;* &quot;-&quot;??_);_(@_)">
                  <c:v>13.839783333333335</c:v>
                </c:pt>
                <c:pt idx="235" formatCode="_(&quot;$&quot;* #,##0.00_);_(&quot;$&quot;* \(#,##0.00\);_(&quot;$&quot;* &quot;-&quot;??_);_(@_)">
                  <c:v>13.719533333333333</c:v>
                </c:pt>
                <c:pt idx="236" formatCode="_(&quot;$&quot;* #,##0.00_);_(&quot;$&quot;* \(#,##0.00\);_(&quot;$&quot;* &quot;-&quot;??_);_(@_)">
                  <c:v>13.597500000000002</c:v>
                </c:pt>
                <c:pt idx="237" formatCode="_(&quot;$&quot;* #,##0.00_);_(&quot;$&quot;* \(#,##0.00\);_(&quot;$&quot;* &quot;-&quot;??_);_(@_)">
                  <c:v>13.534383333333336</c:v>
                </c:pt>
                <c:pt idx="238" formatCode="_(&quot;$&quot;* #,##0.00_);_(&quot;$&quot;* \(#,##0.00\);_(&quot;$&quot;* &quot;-&quot;??_);_(@_)">
                  <c:v>13.422983333333335</c:v>
                </c:pt>
                <c:pt idx="239" formatCode="_(&quot;$&quot;* #,##0.00_);_(&quot;$&quot;* \(#,##0.00\);_(&quot;$&quot;* &quot;-&quot;??_);_(@_)">
                  <c:v>13.406199999999998</c:v>
                </c:pt>
                <c:pt idx="240" formatCode="_(&quot;$&quot;* #,##0.00_);_(&quot;$&quot;* \(#,##0.00\);_(&quot;$&quot;* &quot;-&quot;??_);_(@_)">
                  <c:v>13.236916666666666</c:v>
                </c:pt>
                <c:pt idx="241" formatCode="_(&quot;$&quot;* #,##0.00_);_(&quot;$&quot;* \(#,##0.00\);_(&quot;$&quot;* &quot;-&quot;??_);_(@_)">
                  <c:v>13.153683333333333</c:v>
                </c:pt>
                <c:pt idx="242" formatCode="_(&quot;$&quot;* #,##0.00_);_(&quot;$&quot;* \(#,##0.00\);_(&quot;$&quot;* &quot;-&quot;??_);_(@_)">
                  <c:v>13.016216666666665</c:v>
                </c:pt>
                <c:pt idx="243" formatCode="_(&quot;$&quot;* #,##0.00_);_(&quot;$&quot;* \(#,##0.00\);_(&quot;$&quot;* &quot;-&quot;??_);_(@_)">
                  <c:v>12.848433333333332</c:v>
                </c:pt>
                <c:pt idx="244" formatCode="_(&quot;$&quot;* #,##0.00_);_(&quot;$&quot;* \(#,##0.00\);_(&quot;$&quot;* &quot;-&quot;??_);_(@_)">
                  <c:v>12.828200000000001</c:v>
                </c:pt>
                <c:pt idx="245" formatCode="_(&quot;$&quot;* #,##0.00_);_(&quot;$&quot;* \(#,##0.00\);_(&quot;$&quot;* &quot;-&quot;??_);_(@_)">
                  <c:v>12.894266666666667</c:v>
                </c:pt>
                <c:pt idx="246" formatCode="_(&quot;$&quot;* #,##0.00_);_(&quot;$&quot;* \(#,##0.00\);_(&quot;$&quot;* &quot;-&quot;??_);_(@_)">
                  <c:v>13.149066666666663</c:v>
                </c:pt>
                <c:pt idx="247" formatCode="_(&quot;$&quot;* #,##0.00_);_(&quot;$&quot;* \(#,##0.00\);_(&quot;$&quot;* &quot;-&quot;??_);_(@_)">
                  <c:v>13.404683333333333</c:v>
                </c:pt>
                <c:pt idx="248" formatCode="_(&quot;$&quot;* #,##0.00_);_(&quot;$&quot;* \(#,##0.00\);_(&quot;$&quot;* &quot;-&quot;??_);_(@_)">
                  <c:v>13.586983333333334</c:v>
                </c:pt>
                <c:pt idx="249" formatCode="_(&quot;$&quot;* #,##0.00_);_(&quot;$&quot;* \(#,##0.00\);_(&quot;$&quot;* &quot;-&quot;??_);_(@_)">
                  <c:v>13.618433333333334</c:v>
                </c:pt>
                <c:pt idx="250" formatCode="_(&quot;$&quot;* #,##0.00_);_(&quot;$&quot;* \(#,##0.00\);_(&quot;$&quot;* &quot;-&quot;??_);_(@_)">
                  <c:v>13.684666666666667</c:v>
                </c:pt>
                <c:pt idx="251" formatCode="_(&quot;$&quot;* #,##0.00_);_(&quot;$&quot;* \(#,##0.00\);_(&quot;$&quot;* &quot;-&quot;??_);_(@_)">
                  <c:v>13.628566666666666</c:v>
                </c:pt>
                <c:pt idx="252" formatCode="_(&quot;$&quot;* #,##0.00_);_(&quot;$&quot;* \(#,##0.00\);_(&quot;$&quot;* &quot;-&quot;??_);_(@_)">
                  <c:v>13.485116666666668</c:v>
                </c:pt>
                <c:pt idx="253" formatCode="_(&quot;$&quot;* #,##0.00_);_(&quot;$&quot;* \(#,##0.00\);_(&quot;$&quot;* &quot;-&quot;??_);_(@_)">
                  <c:v>13.31115</c:v>
                </c:pt>
                <c:pt idx="254" formatCode="_(&quot;$&quot;* #,##0.00_);_(&quot;$&quot;* \(#,##0.00\);_(&quot;$&quot;* &quot;-&quot;??_);_(@_)">
                  <c:v>13.276483333333333</c:v>
                </c:pt>
                <c:pt idx="255" formatCode="_(&quot;$&quot;* #,##0.00_);_(&quot;$&quot;* \(#,##0.00\);_(&quot;$&quot;* &quot;-&quot;??_);_(@_)">
                  <c:v>13.385966666666668</c:v>
                </c:pt>
                <c:pt idx="256" formatCode="_(&quot;$&quot;* #,##0.00_);_(&quot;$&quot;* \(#,##0.00\);_(&quot;$&quot;* &quot;-&quot;??_);_(@_)">
                  <c:v>13.389666666666665</c:v>
                </c:pt>
                <c:pt idx="257" formatCode="_(&quot;$&quot;* #,##0.00_);_(&quot;$&quot;* \(#,##0.00\);_(&quot;$&quot;* &quot;-&quot;??_);_(@_)">
                  <c:v>13.32835</c:v>
                </c:pt>
                <c:pt idx="258" formatCode="_(&quot;$&quot;* #,##0.00_);_(&quot;$&quot;* \(#,##0.00\);_(&quot;$&quot;* &quot;-&quot;??_);_(@_)">
                  <c:v>13.302266666666668</c:v>
                </c:pt>
                <c:pt idx="259" formatCode="_(&quot;$&quot;* #,##0.00_);_(&quot;$&quot;* \(#,##0.00\);_(&quot;$&quot;* &quot;-&quot;??_);_(@_)">
                  <c:v>13.2096</c:v>
                </c:pt>
                <c:pt idx="260" formatCode="_(&quot;$&quot;* #,##0.00_);_(&quot;$&quot;* \(#,##0.00\);_(&quot;$&quot;* &quot;-&quot;??_);_(@_)">
                  <c:v>13.17845</c:v>
                </c:pt>
                <c:pt idx="261" formatCode="_(&quot;$&quot;* #,##0.00_);_(&quot;$&quot;* \(#,##0.00\);_(&quot;$&quot;* &quot;-&quot;??_);_(@_)">
                  <c:v>13.150616666666666</c:v>
                </c:pt>
                <c:pt idx="262" formatCode="_(&quot;$&quot;* #,##0.00_);_(&quot;$&quot;* \(#,##0.00\);_(&quot;$&quot;* &quot;-&quot;??_);_(@_)">
                  <c:v>13.144166666666669</c:v>
                </c:pt>
                <c:pt idx="263" formatCode="_(&quot;$&quot;* #,##0.00_);_(&quot;$&quot;* \(#,##0.00\);_(&quot;$&quot;* &quot;-&quot;??_);_(@_)">
                  <c:v>13.1944</c:v>
                </c:pt>
                <c:pt idx="264" formatCode="_(&quot;$&quot;* #,##0.00_);_(&quot;$&quot;* \(#,##0.00\);_(&quot;$&quot;* &quot;-&quot;??_);_(@_)">
                  <c:v>13.261633333333334</c:v>
                </c:pt>
                <c:pt idx="265" formatCode="_(&quot;$&quot;* #,##0.00_);_(&quot;$&quot;* \(#,##0.00\);_(&quot;$&quot;* &quot;-&quot;??_);_(@_)">
                  <c:v>13.335133333333333</c:v>
                </c:pt>
                <c:pt idx="266" formatCode="_(&quot;$&quot;* #,##0.00_);_(&quot;$&quot;* \(#,##0.00\);_(&quot;$&quot;* &quot;-&quot;??_);_(@_)">
                  <c:v>13.389566666666667</c:v>
                </c:pt>
                <c:pt idx="267" formatCode="_(&quot;$&quot;* #,##0.00_);_(&quot;$&quot;* \(#,##0.00\);_(&quot;$&quot;* &quot;-&quot;??_);_(@_)">
                  <c:v>13.447649999999998</c:v>
                </c:pt>
                <c:pt idx="268" formatCode="_(&quot;$&quot;* #,##0.00_);_(&quot;$&quot;* \(#,##0.00\);_(&quot;$&quot;* &quot;-&quot;??_);_(@_)">
                  <c:v>13.439749999999998</c:v>
                </c:pt>
                <c:pt idx="269" formatCode="_(&quot;$&quot;* #,##0.00_);_(&quot;$&quot;* \(#,##0.00\);_(&quot;$&quot;* &quot;-&quot;??_);_(@_)">
                  <c:v>13.364049999999999</c:v>
                </c:pt>
                <c:pt idx="270" formatCode="_(&quot;$&quot;* #,##0.00_);_(&quot;$&quot;* \(#,##0.00\);_(&quot;$&quot;* &quot;-&quot;??_);_(@_)">
                  <c:v>13.269566666666668</c:v>
                </c:pt>
                <c:pt idx="271" formatCode="_(&quot;$&quot;* #,##0.00_);_(&quot;$&quot;* \(#,##0.00\);_(&quot;$&quot;* &quot;-&quot;??_);_(@_)">
                  <c:v>13.205933333333334</c:v>
                </c:pt>
                <c:pt idx="272" formatCode="_(&quot;$&quot;* #,##0.00_);_(&quot;$&quot;* \(#,##0.00\);_(&quot;$&quot;* &quot;-&quot;??_);_(@_)">
                  <c:v>13.16445</c:v>
                </c:pt>
                <c:pt idx="273" formatCode="_(&quot;$&quot;* #,##0.00_);_(&quot;$&quot;* \(#,##0.00\);_(&quot;$&quot;* &quot;-&quot;??_);_(@_)">
                  <c:v>13.123516666666667</c:v>
                </c:pt>
                <c:pt idx="274" formatCode="_(&quot;$&quot;* #,##0.00_);_(&quot;$&quot;* \(#,##0.00\);_(&quot;$&quot;* &quot;-&quot;??_);_(@_)">
                  <c:v>13.105650000000002</c:v>
                </c:pt>
                <c:pt idx="275" formatCode="_(&quot;$&quot;* #,##0.00_);_(&quot;$&quot;* \(#,##0.00\);_(&quot;$&quot;* &quot;-&quot;??_);_(@_)">
                  <c:v>13.173900000000003</c:v>
                </c:pt>
                <c:pt idx="276" formatCode="_(&quot;$&quot;* #,##0.00_);_(&quot;$&quot;* \(#,##0.00\);_(&quot;$&quot;* &quot;-&quot;??_);_(@_)">
                  <c:v>13.223733333333334</c:v>
                </c:pt>
                <c:pt idx="277" formatCode="_(&quot;$&quot;* #,##0.00_);_(&quot;$&quot;* \(#,##0.00\);_(&quot;$&quot;* &quot;-&quot;??_);_(@_)">
                  <c:v>13.276766666666667</c:v>
                </c:pt>
                <c:pt idx="278" formatCode="_(&quot;$&quot;* #,##0.00_);_(&quot;$&quot;* \(#,##0.00\);_(&quot;$&quot;* &quot;-&quot;??_);_(@_)">
                  <c:v>13.271683333333334</c:v>
                </c:pt>
                <c:pt idx="279" formatCode="_(&quot;$&quot;* #,##0.00_);_(&quot;$&quot;* \(#,##0.00\);_(&quot;$&quot;* &quot;-&quot;??_);_(@_)">
                  <c:v>13.213283333333331</c:v>
                </c:pt>
                <c:pt idx="280" formatCode="_(&quot;$&quot;* #,##0.00_);_(&quot;$&quot;* \(#,##0.00\);_(&quot;$&quot;* &quot;-&quot;??_);_(@_)">
                  <c:v>13.171916666666666</c:v>
                </c:pt>
                <c:pt idx="281" formatCode="_(&quot;$&quot;* #,##0.00_);_(&quot;$&quot;* \(#,##0.00\);_(&quot;$&quot;* &quot;-&quot;??_);_(@_)">
                  <c:v>13.098549999999998</c:v>
                </c:pt>
                <c:pt idx="282" formatCode="_(&quot;$&quot;* #,##0.00_);_(&quot;$&quot;* \(#,##0.00\);_(&quot;$&quot;* &quot;-&quot;??_);_(@_)">
                  <c:v>13.043899999999999</c:v>
                </c:pt>
                <c:pt idx="283" formatCode="_(&quot;$&quot;* #,##0.00_);_(&quot;$&quot;* \(#,##0.00\);_(&quot;$&quot;* &quot;-&quot;??_);_(@_)">
                  <c:v>13.0129</c:v>
                </c:pt>
                <c:pt idx="284" formatCode="_(&quot;$&quot;* #,##0.00_);_(&quot;$&quot;* \(#,##0.00\);_(&quot;$&quot;* &quot;-&quot;??_);_(@_)">
                  <c:v>12.975783333333334</c:v>
                </c:pt>
                <c:pt idx="285" formatCode="_(&quot;$&quot;* #,##0.00_);_(&quot;$&quot;* \(#,##0.00\);_(&quot;$&quot;* &quot;-&quot;??_);_(@_)">
                  <c:v>12.993116666666666</c:v>
                </c:pt>
                <c:pt idx="286" formatCode="_(&quot;$&quot;* #,##0.00_);_(&quot;$&quot;* \(#,##0.00\);_(&quot;$&quot;* &quot;-&quot;??_);_(@_)">
                  <c:v>13.061450000000001</c:v>
                </c:pt>
                <c:pt idx="287" formatCode="_(&quot;$&quot;* #,##0.00_);_(&quot;$&quot;* \(#,##0.00\);_(&quot;$&quot;* &quot;-&quot;??_);_(@_)">
                  <c:v>13.013983333333334</c:v>
                </c:pt>
                <c:pt idx="288" formatCode="_(&quot;$&quot;* #,##0.00_);_(&quot;$&quot;* \(#,##0.00\);_(&quot;$&quot;* &quot;-&quot;??_);_(@_)">
                  <c:v>13.080599999999999</c:v>
                </c:pt>
                <c:pt idx="289" formatCode="_(&quot;$&quot;* #,##0.00_);_(&quot;$&quot;* \(#,##0.00\);_(&quot;$&quot;* &quot;-&quot;??_);_(@_)">
                  <c:v>13.102383333333334</c:v>
                </c:pt>
                <c:pt idx="290" formatCode="_(&quot;$&quot;* #,##0.00_);_(&quot;$&quot;* \(#,##0.00\);_(&quot;$&quot;* &quot;-&quot;??_);_(@_)">
                  <c:v>13.196583333333331</c:v>
                </c:pt>
                <c:pt idx="291" formatCode="_(&quot;$&quot;* #,##0.00_);_(&quot;$&quot;* \(#,##0.00\);_(&quot;$&quot;* &quot;-&quot;??_);_(@_)">
                  <c:v>13.258299999999998</c:v>
                </c:pt>
                <c:pt idx="292" formatCode="_(&quot;$&quot;* #,##0.00_);_(&quot;$&quot;* \(#,##0.00\);_(&quot;$&quot;* &quot;-&quot;??_);_(@_)">
                  <c:v>13.279416666666668</c:v>
                </c:pt>
                <c:pt idx="293" formatCode="_(&quot;$&quot;* #,##0.00_);_(&quot;$&quot;* \(#,##0.00\);_(&quot;$&quot;* &quot;-&quot;??_);_(@_)">
                  <c:v>13.376800000000001</c:v>
                </c:pt>
                <c:pt idx="294" formatCode="_(&quot;$&quot;* #,##0.00_);_(&quot;$&quot;* \(#,##0.00\);_(&quot;$&quot;* &quot;-&quot;??_);_(@_)">
                  <c:v>13.296249999999999</c:v>
                </c:pt>
                <c:pt idx="295" formatCode="_(&quot;$&quot;* #,##0.00_);_(&quot;$&quot;* \(#,##0.00\);_(&quot;$&quot;* &quot;-&quot;??_);_(@_)">
                  <c:v>13.254433333333331</c:v>
                </c:pt>
                <c:pt idx="296" formatCode="_(&quot;$&quot;* #,##0.00_);_(&quot;$&quot;* \(#,##0.00\);_(&quot;$&quot;* &quot;-&quot;??_);_(@_)">
                  <c:v>13.2119</c:v>
                </c:pt>
                <c:pt idx="297" formatCode="_(&quot;$&quot;* #,##0.00_);_(&quot;$&quot;* \(#,##0.00\);_(&quot;$&quot;* &quot;-&quot;??_);_(@_)">
                  <c:v>13.275533333333334</c:v>
                </c:pt>
                <c:pt idx="298" formatCode="_(&quot;$&quot;* #,##0.00_);_(&quot;$&quot;* \(#,##0.00\);_(&quot;$&quot;* &quot;-&quot;??_);_(@_)">
                  <c:v>13.305583333333331</c:v>
                </c:pt>
                <c:pt idx="299" formatCode="_(&quot;$&quot;* #,##0.00_);_(&quot;$&quot;* \(#,##0.00\);_(&quot;$&quot;* &quot;-&quot;??_);_(@_)">
                  <c:v>13.380899999999999</c:v>
                </c:pt>
                <c:pt idx="300" formatCode="_(&quot;$&quot;* #,##0.00_);_(&quot;$&quot;* \(#,##0.00\);_(&quot;$&quot;* &quot;-&quot;??_);_(@_)">
                  <c:v>13.476633333333334</c:v>
                </c:pt>
                <c:pt idx="301" formatCode="_(&quot;$&quot;* #,##0.00_);_(&quot;$&quot;* \(#,##0.00\);_(&quot;$&quot;* &quot;-&quot;??_);_(@_)">
                  <c:v>13.45875</c:v>
                </c:pt>
                <c:pt idx="302" formatCode="_(&quot;$&quot;* #,##0.00_);_(&quot;$&quot;* \(#,##0.00\);_(&quot;$&quot;* &quot;-&quot;??_);_(@_)">
                  <c:v>13.406433333333334</c:v>
                </c:pt>
                <c:pt idx="303" formatCode="_(&quot;$&quot;* #,##0.00_);_(&quot;$&quot;* \(#,##0.00\);_(&quot;$&quot;* &quot;-&quot;??_);_(@_)">
                  <c:v>13.260516666666668</c:v>
                </c:pt>
                <c:pt idx="304" formatCode="_(&quot;$&quot;* #,##0.00_);_(&quot;$&quot;* \(#,##0.00\);_(&quot;$&quot;* &quot;-&quot;??_);_(@_)">
                  <c:v>13.181466666666665</c:v>
                </c:pt>
                <c:pt idx="305" formatCode="_(&quot;$&quot;* #,##0.00_);_(&quot;$&quot;* \(#,##0.00\);_(&quot;$&quot;* &quot;-&quot;??_);_(@_)">
                  <c:v>13.165433333333333</c:v>
                </c:pt>
                <c:pt idx="306" formatCode="_(&quot;$&quot;* #,##0.00_);_(&quot;$&quot;* \(#,##0.00\);_(&quot;$&quot;* &quot;-&quot;??_);_(@_)">
                  <c:v>13.181266666666668</c:v>
                </c:pt>
                <c:pt idx="307" formatCode="_(&quot;$&quot;* #,##0.00_);_(&quot;$&quot;* \(#,##0.00\);_(&quot;$&quot;* &quot;-&quot;??_);_(@_)">
                  <c:v>13.305383333333333</c:v>
                </c:pt>
                <c:pt idx="308" formatCode="_(&quot;$&quot;* #,##0.00_);_(&quot;$&quot;* \(#,##0.00\);_(&quot;$&quot;* &quot;-&quot;??_);_(@_)">
                  <c:v>13.395150000000001</c:v>
                </c:pt>
                <c:pt idx="309" formatCode="_(&quot;$&quot;* #,##0.00_);_(&quot;$&quot;* \(#,##0.00\);_(&quot;$&quot;* &quot;-&quot;??_);_(@_)">
                  <c:v>13.636049999999999</c:v>
                </c:pt>
                <c:pt idx="310" formatCode="_(&quot;$&quot;* #,##0.00_);_(&quot;$&quot;* \(#,##0.00\);_(&quot;$&quot;* &quot;-&quot;??_);_(@_)">
                  <c:v>13.806666666666667</c:v>
                </c:pt>
                <c:pt idx="311" formatCode="_(&quot;$&quot;* #,##0.00_);_(&quot;$&quot;* \(#,##0.00\);_(&quot;$&quot;* &quot;-&quot;??_);_(@_)">
                  <c:v>14.007416666666666</c:v>
                </c:pt>
                <c:pt idx="312" formatCode="_(&quot;$&quot;* #,##0.00_);_(&quot;$&quot;* \(#,##0.00\);_(&quot;$&quot;* &quot;-&quot;??_);_(@_)">
                  <c:v>14.293416666666666</c:v>
                </c:pt>
                <c:pt idx="313" formatCode="_(&quot;$&quot;* #,##0.00_);_(&quot;$&quot;* \(#,##0.00\);_(&quot;$&quot;* &quot;-&quot;??_);_(@_)">
                  <c:v>14.50905</c:v>
                </c:pt>
                <c:pt idx="314" formatCode="_(&quot;$&quot;* #,##0.00_);_(&quot;$&quot;* \(#,##0.00\);_(&quot;$&quot;* &quot;-&quot;??_);_(@_)">
                  <c:v>14.798216666666669</c:v>
                </c:pt>
                <c:pt idx="315" formatCode="_(&quot;$&quot;* #,##0.00_);_(&quot;$&quot;* \(#,##0.00\);_(&quot;$&quot;* &quot;-&quot;??_);_(@_)">
                  <c:v>14.8759</c:v>
                </c:pt>
                <c:pt idx="316" formatCode="_(&quot;$&quot;* #,##0.00_);_(&quot;$&quot;* \(#,##0.00\);_(&quot;$&quot;* &quot;-&quot;??_);_(@_)">
                  <c:v>14.969966666666666</c:v>
                </c:pt>
                <c:pt idx="317" formatCode="_(&quot;$&quot;* #,##0.00_);_(&quot;$&quot;* \(#,##0.00\);_(&quot;$&quot;* &quot;-&quot;??_);_(@_)">
                  <c:v>14.996933333333333</c:v>
                </c:pt>
                <c:pt idx="318" formatCode="_(&quot;$&quot;* #,##0.00_);_(&quot;$&quot;* \(#,##0.00\);_(&quot;$&quot;* &quot;-&quot;??_);_(@_)">
                  <c:v>14.848133333333337</c:v>
                </c:pt>
                <c:pt idx="319" formatCode="_(&quot;$&quot;* #,##0.00_);_(&quot;$&quot;* \(#,##0.00\);_(&quot;$&quot;* &quot;-&quot;??_);_(@_)">
                  <c:v>14.711933333333334</c:v>
                </c:pt>
                <c:pt idx="320" formatCode="_(&quot;$&quot;* #,##0.00_);_(&quot;$&quot;* \(#,##0.00\);_(&quot;$&quot;* &quot;-&quot;??_);_(@_)">
                  <c:v>14.573733333333335</c:v>
                </c:pt>
                <c:pt idx="321" formatCode="_(&quot;$&quot;* #,##0.00_);_(&quot;$&quot;* \(#,##0.00\);_(&quot;$&quot;* &quot;-&quot;??_);_(@_)">
                  <c:v>14.307966666666665</c:v>
                </c:pt>
                <c:pt idx="322" formatCode="_(&quot;$&quot;* #,##0.00_);_(&quot;$&quot;* \(#,##0.00\);_(&quot;$&quot;* &quot;-&quot;??_);_(@_)">
                  <c:v>14.122666666666666</c:v>
                </c:pt>
                <c:pt idx="323" formatCode="_(&quot;$&quot;* #,##0.00_);_(&quot;$&quot;* \(#,##0.00\);_(&quot;$&quot;* &quot;-&quot;??_);_(@_)">
                  <c:v>13.942333333333332</c:v>
                </c:pt>
                <c:pt idx="324" formatCode="_(&quot;$&quot;* #,##0.00_);_(&quot;$&quot;* \(#,##0.00\);_(&quot;$&quot;* &quot;-&quot;??_);_(@_)">
                  <c:v>13.784466666666667</c:v>
                </c:pt>
                <c:pt idx="325" formatCode="_(&quot;$&quot;* #,##0.00_);_(&quot;$&quot;* \(#,##0.00\);_(&quot;$&quot;* &quot;-&quot;??_);_(@_)">
                  <c:v>13.562133333333334</c:v>
                </c:pt>
                <c:pt idx="326" formatCode="_(&quot;$&quot;* #,##0.00_);_(&quot;$&quot;* \(#,##0.00\);_(&quot;$&quot;* &quot;-&quot;??_);_(@_)">
                  <c:v>13.208216666666665</c:v>
                </c:pt>
                <c:pt idx="327" formatCode="_(&quot;$&quot;* #,##0.00_);_(&quot;$&quot;* \(#,##0.00\);_(&quot;$&quot;* &quot;-&quot;??_);_(@_)">
                  <c:v>13.067566666666666</c:v>
                </c:pt>
                <c:pt idx="328" formatCode="_(&quot;$&quot;* #,##0.00_);_(&quot;$&quot;* \(#,##0.00\);_(&quot;$&quot;* &quot;-&quot;??_);_(@_)">
                  <c:v>12.7149</c:v>
                </c:pt>
                <c:pt idx="329" formatCode="_(&quot;$&quot;* #,##0.00_);_(&quot;$&quot;* \(#,##0.00\);_(&quot;$&quot;* &quot;-&quot;??_);_(@_)">
                  <c:v>12.495899999999999</c:v>
                </c:pt>
                <c:pt idx="330" formatCode="_(&quot;$&quot;* #,##0.00_);_(&quot;$&quot;* \(#,##0.00\);_(&quot;$&quot;* &quot;-&quot;??_);_(@_)">
                  <c:v>12.340666666666666</c:v>
                </c:pt>
                <c:pt idx="331" formatCode="_(&quot;$&quot;* #,##0.00_);_(&quot;$&quot;* \(#,##0.00\);_(&quot;$&quot;* &quot;-&quot;??_);_(@_)">
                  <c:v>12.3728</c:v>
                </c:pt>
                <c:pt idx="332" formatCode="_(&quot;$&quot;* #,##0.00_);_(&quot;$&quot;* \(#,##0.00\);_(&quot;$&quot;* &quot;-&quot;??_);_(@_)">
                  <c:v>12.454299999999998</c:v>
                </c:pt>
                <c:pt idx="333" formatCode="_(&quot;$&quot;* #,##0.00_);_(&quot;$&quot;* \(#,##0.00\);_(&quot;$&quot;* &quot;-&quot;??_);_(@_)">
                  <c:v>12.576383333333334</c:v>
                </c:pt>
                <c:pt idx="334" formatCode="_(&quot;$&quot;* #,##0.00_);_(&quot;$&quot;* \(#,##0.00\);_(&quot;$&quot;* &quot;-&quot;??_);_(@_)">
                  <c:v>12.859450000000001</c:v>
                </c:pt>
                <c:pt idx="335" formatCode="_(&quot;$&quot;* #,##0.00_);_(&quot;$&quot;* \(#,##0.00\);_(&quot;$&quot;* &quot;-&quot;??_);_(@_)">
                  <c:v>12.996</c:v>
                </c:pt>
                <c:pt idx="336" formatCode="_(&quot;$&quot;* #,##0.00_);_(&quot;$&quot;* \(#,##0.00\);_(&quot;$&quot;* &quot;-&quot;??_);_(@_)">
                  <c:v>13.038283333333332</c:v>
                </c:pt>
                <c:pt idx="337" formatCode="_(&quot;$&quot;* #,##0.00_);_(&quot;$&quot;* \(#,##0.00\);_(&quot;$&quot;* &quot;-&quot;??_);_(@_)">
                  <c:v>13.0137</c:v>
                </c:pt>
                <c:pt idx="338" formatCode="_(&quot;$&quot;* #,##0.00_);_(&quot;$&quot;* \(#,##0.00\);_(&quot;$&quot;* &quot;-&quot;??_);_(@_)">
                  <c:v>13.068616666666665</c:v>
                </c:pt>
                <c:pt idx="339" formatCode="_(&quot;$&quot;* #,##0.00_);_(&quot;$&quot;* \(#,##0.00\);_(&quot;$&quot;* &quot;-&quot;??_);_(@_)">
                  <c:v>13.048583333333333</c:v>
                </c:pt>
                <c:pt idx="340" formatCode="_(&quot;$&quot;* #,##0.00_);_(&quot;$&quot;* \(#,##0.00\);_(&quot;$&quot;* &quot;-&quot;??_);_(@_)">
                  <c:v>12.940766666666667</c:v>
                </c:pt>
                <c:pt idx="341" formatCode="_(&quot;$&quot;* #,##0.00_);_(&quot;$&quot;* \(#,##0.00\);_(&quot;$&quot;* &quot;-&quot;??_);_(@_)">
                  <c:v>12.806716666666668</c:v>
                </c:pt>
                <c:pt idx="342" formatCode="_(&quot;$&quot;* #,##0.00_);_(&quot;$&quot;* \(#,##0.00\);_(&quot;$&quot;* &quot;-&quot;??_);_(@_)">
                  <c:v>12.826133333333333</c:v>
                </c:pt>
                <c:pt idx="343" formatCode="_(&quot;$&quot;* #,##0.00_);_(&quot;$&quot;* \(#,##0.00\);_(&quot;$&quot;* &quot;-&quot;??_);_(@_)">
                  <c:v>12.843183333333334</c:v>
                </c:pt>
                <c:pt idx="344" formatCode="_(&quot;$&quot;* #,##0.00_);_(&quot;$&quot;* \(#,##0.00\);_(&quot;$&quot;* &quot;-&quot;??_);_(@_)">
                  <c:v>12.790883333333333</c:v>
                </c:pt>
                <c:pt idx="345" formatCode="_(&quot;$&quot;* #,##0.00_);_(&quot;$&quot;* \(#,##0.00\);_(&quot;$&quot;* &quot;-&quot;??_);_(@_)">
                  <c:v>12.837033333333332</c:v>
                </c:pt>
                <c:pt idx="346" formatCode="_(&quot;$&quot;* #,##0.00_);_(&quot;$&quot;* \(#,##0.00\);_(&quot;$&quot;* &quot;-&quot;??_);_(@_)">
                  <c:v>13.031416666666667</c:v>
                </c:pt>
                <c:pt idx="347" formatCode="_(&quot;$&quot;* #,##0.00_);_(&quot;$&quot;* \(#,##0.00\);_(&quot;$&quot;* &quot;-&quot;??_);_(@_)">
                  <c:v>13.27295</c:v>
                </c:pt>
                <c:pt idx="348" formatCode="_(&quot;$&quot;* #,##0.00_);_(&quot;$&quot;* \(#,##0.00\);_(&quot;$&quot;* &quot;-&quot;??_);_(@_)">
                  <c:v>13.442966666666665</c:v>
                </c:pt>
                <c:pt idx="349" formatCode="_(&quot;$&quot;* #,##0.00_);_(&quot;$&quot;* \(#,##0.00\);_(&quot;$&quot;* &quot;-&quot;??_);_(@_)">
                  <c:v>13.641750000000002</c:v>
                </c:pt>
                <c:pt idx="350" formatCode="_(&quot;$&quot;* #,##0.00_);_(&quot;$&quot;* \(#,##0.00\);_(&quot;$&quot;* &quot;-&quot;??_);_(@_)">
                  <c:v>13.882116666666667</c:v>
                </c:pt>
                <c:pt idx="351" formatCode="_(&quot;$&quot;* #,##0.00_);_(&quot;$&quot;* \(#,##0.00\);_(&quot;$&quot;* &quot;-&quot;??_);_(@_)">
                  <c:v>14.057033333333335</c:v>
                </c:pt>
                <c:pt idx="352" formatCode="_(&quot;$&quot;* #,##0.00_);_(&quot;$&quot;* \(#,##0.00\);_(&quot;$&quot;* &quot;-&quot;??_);_(@_)">
                  <c:v>14.289416666666668</c:v>
                </c:pt>
                <c:pt idx="353" formatCode="_(&quot;$&quot;* #,##0.00_);_(&quot;$&quot;* \(#,##0.00\);_(&quot;$&quot;* &quot;-&quot;??_);_(@_)">
                  <c:v>14.570816666666666</c:v>
                </c:pt>
                <c:pt idx="354" formatCode="_(&quot;$&quot;* #,##0.00_);_(&quot;$&quot;* \(#,##0.00\);_(&quot;$&quot;* &quot;-&quot;??_);_(@_)">
                  <c:v>14.806233333333333</c:v>
                </c:pt>
                <c:pt idx="355" formatCode="_(&quot;$&quot;* #,##0.00_);_(&quot;$&quot;* \(#,##0.00\);_(&quot;$&quot;* &quot;-&quot;??_);_(@_)">
                  <c:v>15.137833333333333</c:v>
                </c:pt>
                <c:pt idx="356" formatCode="_(&quot;$&quot;* #,##0.00_);_(&quot;$&quot;* \(#,##0.00\);_(&quot;$&quot;* &quot;-&quot;??_);_(@_)">
                  <c:v>15.403183333333333</c:v>
                </c:pt>
                <c:pt idx="357" formatCode="_(&quot;$&quot;* #,##0.00_);_(&quot;$&quot;* \(#,##0.00\);_(&quot;$&quot;* &quot;-&quot;??_);_(@_)">
                  <c:v>15.563133333333333</c:v>
                </c:pt>
                <c:pt idx="358" formatCode="_(&quot;$&quot;* #,##0.00_);_(&quot;$&quot;* \(#,##0.00\);_(&quot;$&quot;* &quot;-&quot;??_);_(@_)">
                  <c:v>15.556849999999999</c:v>
                </c:pt>
                <c:pt idx="359" formatCode="_(&quot;$&quot;* #,##0.00_);_(&quot;$&quot;* \(#,##0.00\);_(&quot;$&quot;* &quot;-&quot;??_);_(@_)">
                  <c:v>15.5038</c:v>
                </c:pt>
                <c:pt idx="360" formatCode="_(&quot;$&quot;* #,##0.00_);_(&quot;$&quot;* \(#,##0.00\);_(&quot;$&quot;* &quot;-&quot;??_);_(@_)">
                  <c:v>15.432833333333333</c:v>
                </c:pt>
                <c:pt idx="361" formatCode="_(&quot;$&quot;* #,##0.00_);_(&quot;$&quot;* \(#,##0.00\);_(&quot;$&quot;* &quot;-&quot;??_);_(@_)">
                  <c:v>15.287799999999999</c:v>
                </c:pt>
                <c:pt idx="362" formatCode="_(&quot;$&quot;* #,##0.00_);_(&quot;$&quot;* \(#,##0.00\);_(&quot;$&quot;* &quot;-&quot;??_);_(@_)">
                  <c:v>15.215533333333333</c:v>
                </c:pt>
                <c:pt idx="363" formatCode="_(&quot;$&quot;* #,##0.00_);_(&quot;$&quot;* \(#,##0.00\);_(&quot;$&quot;* &quot;-&quot;??_);_(@_)">
                  <c:v>15.218866666666665</c:v>
                </c:pt>
                <c:pt idx="364" formatCode="_(&quot;$&quot;* #,##0.00_);_(&quot;$&quot;* \(#,##0.00\);_(&quot;$&quot;* &quot;-&quot;??_);_(@_)">
                  <c:v>15.236416666666665</c:v>
                </c:pt>
                <c:pt idx="365" formatCode="_(&quot;$&quot;* #,##0.00_);_(&quot;$&quot;* \(#,##0.00\);_(&quot;$&quot;* &quot;-&quot;??_);_(@_)">
                  <c:v>15.230466666666665</c:v>
                </c:pt>
                <c:pt idx="366" formatCode="_(&quot;$&quot;* #,##0.00_);_(&quot;$&quot;* \(#,##0.00\);_(&quot;$&quot;* &quot;-&quot;??_);_(@_)">
                  <c:v>15.256949999999998</c:v>
                </c:pt>
                <c:pt idx="367" formatCode="_(&quot;$&quot;* #,##0.00_);_(&quot;$&quot;* \(#,##0.00\);_(&quot;$&quot;* &quot;-&quot;??_);_(@_)">
                  <c:v>15.185683333333335</c:v>
                </c:pt>
                <c:pt idx="368" formatCode="_(&quot;$&quot;* #,##0.00_);_(&quot;$&quot;* \(#,##0.00\);_(&quot;$&quot;* &quot;-&quot;??_);_(@_)">
                  <c:v>14.998283333333333</c:v>
                </c:pt>
                <c:pt idx="369" formatCode="_(&quot;$&quot;* #,##0.00_);_(&quot;$&quot;* \(#,##0.00\);_(&quot;$&quot;* &quot;-&quot;??_);_(@_)">
                  <c:v>14.844733333333332</c:v>
                </c:pt>
                <c:pt idx="370" formatCode="_(&quot;$&quot;* #,##0.00_);_(&quot;$&quot;* \(#,##0.00\);_(&quot;$&quot;* &quot;-&quot;??_);_(@_)">
                  <c:v>14.719366666666666</c:v>
                </c:pt>
                <c:pt idx="371" formatCode="_(&quot;$&quot;* #,##0.00_);_(&quot;$&quot;* \(#,##0.00\);_(&quot;$&quot;* &quot;-&quot;??_);_(@_)">
                  <c:v>14.634133333333333</c:v>
                </c:pt>
                <c:pt idx="372" formatCode="_(&quot;$&quot;* #,##0.00_);_(&quot;$&quot;* \(#,##0.00\);_(&quot;$&quot;* &quot;-&quot;??_);_(@_)">
                  <c:v>14.510433333333333</c:v>
                </c:pt>
                <c:pt idx="373" formatCode="_(&quot;$&quot;* #,##0.00_);_(&quot;$&quot;* \(#,##0.00\);_(&quot;$&quot;* &quot;-&quot;??_);_(@_)">
                  <c:v>14.422199999999998</c:v>
                </c:pt>
                <c:pt idx="374" formatCode="_(&quot;$&quot;* #,##0.00_);_(&quot;$&quot;* \(#,##0.00\);_(&quot;$&quot;* &quot;-&quot;??_);_(@_)">
                  <c:v>14.323633333333333</c:v>
                </c:pt>
                <c:pt idx="375" formatCode="_(&quot;$&quot;* #,##0.00_);_(&quot;$&quot;* \(#,##0.00\);_(&quot;$&quot;* &quot;-&quot;??_);_(@_)">
                  <c:v>14.191700000000003</c:v>
                </c:pt>
                <c:pt idx="376" formatCode="_(&quot;$&quot;* #,##0.00_);_(&quot;$&quot;* \(#,##0.00\);_(&quot;$&quot;* &quot;-&quot;??_);_(@_)">
                  <c:v>14.145133333333334</c:v>
                </c:pt>
                <c:pt idx="377" formatCode="_(&quot;$&quot;* #,##0.00_);_(&quot;$&quot;* \(#,##0.00\);_(&quot;$&quot;* &quot;-&quot;??_);_(@_)">
                  <c:v>14.037566666666669</c:v>
                </c:pt>
                <c:pt idx="378" formatCode="_(&quot;$&quot;* #,##0.00_);_(&quot;$&quot;* \(#,##0.00\);_(&quot;$&quot;* &quot;-&quot;??_);_(@_)">
                  <c:v>13.996</c:v>
                </c:pt>
                <c:pt idx="379" formatCode="_(&quot;$&quot;* #,##0.00_);_(&quot;$&quot;* \(#,##0.00\);_(&quot;$&quot;* &quot;-&quot;??_);_(@_)">
                  <c:v>13.956016666666665</c:v>
                </c:pt>
                <c:pt idx="380" formatCode="_(&quot;$&quot;* #,##0.00_);_(&quot;$&quot;* \(#,##0.00\);_(&quot;$&quot;* &quot;-&quot;??_);_(@_)">
                  <c:v>14.098033333333333</c:v>
                </c:pt>
                <c:pt idx="381" formatCode="_(&quot;$&quot;* #,##0.00_);_(&quot;$&quot;* \(#,##0.00\);_(&quot;$&quot;* &quot;-&quot;??_);_(@_)">
                  <c:v>14.31865</c:v>
                </c:pt>
                <c:pt idx="382" formatCode="_(&quot;$&quot;* #,##0.00_);_(&quot;$&quot;* \(#,##0.00\);_(&quot;$&quot;* &quot;-&quot;??_);_(@_)">
                  <c:v>14.546333333333335</c:v>
                </c:pt>
                <c:pt idx="383" formatCode="_(&quot;$&quot;* #,##0.00_);_(&quot;$&quot;* \(#,##0.00\);_(&quot;$&quot;* &quot;-&quot;??_);_(@_)">
                  <c:v>14.79285</c:v>
                </c:pt>
                <c:pt idx="384" formatCode="_(&quot;$&quot;* #,##0.00_);_(&quot;$&quot;* \(#,##0.00\);_(&quot;$&quot;* &quot;-&quot;??_);_(@_)">
                  <c:v>15.072950000000001</c:v>
                </c:pt>
                <c:pt idx="385" formatCode="_(&quot;$&quot;* #,##0.00_);_(&quot;$&quot;* \(#,##0.00\);_(&quot;$&quot;* &quot;-&quot;??_);_(@_)">
                  <c:v>15.309483333333334</c:v>
                </c:pt>
                <c:pt idx="386" formatCode="_(&quot;$&quot;* #,##0.00_);_(&quot;$&quot;* \(#,##0.00\);_(&quot;$&quot;* &quot;-&quot;??_);_(@_)">
                  <c:v>15.580916666666667</c:v>
                </c:pt>
                <c:pt idx="387" formatCode="_(&quot;$&quot;* #,##0.00_);_(&quot;$&quot;* \(#,##0.00\);_(&quot;$&quot;* &quot;-&quot;??_);_(@_)">
                  <c:v>15.792583333333333</c:v>
                </c:pt>
                <c:pt idx="388" formatCode="_(&quot;$&quot;* #,##0.00_);_(&quot;$&quot;* \(#,##0.00\);_(&quot;$&quot;* &quot;-&quot;??_);_(@_)">
                  <c:v>15.986550000000001</c:v>
                </c:pt>
                <c:pt idx="389" formatCode="_(&quot;$&quot;* #,##0.00_);_(&quot;$&quot;* \(#,##0.00\);_(&quot;$&quot;* &quot;-&quot;??_);_(@_)">
                  <c:v>16.206416666666666</c:v>
                </c:pt>
                <c:pt idx="390" formatCode="_(&quot;$&quot;* #,##0.00_);_(&quot;$&quot;* \(#,##0.00\);_(&quot;$&quot;* &quot;-&quot;??_);_(@_)">
                  <c:v>16.518800000000002</c:v>
                </c:pt>
                <c:pt idx="391" formatCode="_(&quot;$&quot;* #,##0.00_);_(&quot;$&quot;* \(#,##0.00\);_(&quot;$&quot;* &quot;-&quot;??_);_(@_)">
                  <c:v>16.873216666666668</c:v>
                </c:pt>
                <c:pt idx="392" formatCode="_(&quot;$&quot;* #,##0.00_);_(&quot;$&quot;* \(#,##0.00\);_(&quot;$&quot;* &quot;-&quot;??_);_(@_)">
                  <c:v>17.074866666666669</c:v>
                </c:pt>
                <c:pt idx="393" formatCode="_(&quot;$&quot;* #,##0.00_);_(&quot;$&quot;* \(#,##0.00\);_(&quot;$&quot;* &quot;-&quot;??_);_(@_)">
                  <c:v>17.257433333333335</c:v>
                </c:pt>
                <c:pt idx="394" formatCode="_(&quot;$&quot;* #,##0.00_);_(&quot;$&quot;* \(#,##0.00\);_(&quot;$&quot;* &quot;-&quot;??_);_(@_)">
                  <c:v>17.365666666666666</c:v>
                </c:pt>
                <c:pt idx="395" formatCode="_(&quot;$&quot;* #,##0.00_);_(&quot;$&quot;* \(#,##0.00\);_(&quot;$&quot;* &quot;-&quot;??_);_(@_)">
                  <c:v>17.508633333333332</c:v>
                </c:pt>
                <c:pt idx="396" formatCode="_(&quot;$&quot;* #,##0.00_);_(&quot;$&quot;* \(#,##0.00\);_(&quot;$&quot;* &quot;-&quot;??_);_(@_)">
                  <c:v>17.582583333333336</c:v>
                </c:pt>
                <c:pt idx="397" formatCode="_(&quot;$&quot;* #,##0.00_);_(&quot;$&quot;* \(#,##0.00\);_(&quot;$&quot;* &quot;-&quot;??_);_(@_)">
                  <c:v>17.611450000000001</c:v>
                </c:pt>
                <c:pt idx="398" formatCode="_(&quot;$&quot;* #,##0.00_);_(&quot;$&quot;* \(#,##0.00\);_(&quot;$&quot;* &quot;-&quot;??_);_(@_)">
                  <c:v>17.670883333333336</c:v>
                </c:pt>
                <c:pt idx="399" formatCode="_(&quot;$&quot;* #,##0.00_);_(&quot;$&quot;* \(#,##0.00\);_(&quot;$&quot;* &quot;-&quot;??_);_(@_)">
                  <c:v>17.886983333333337</c:v>
                </c:pt>
                <c:pt idx="400" formatCode="_(&quot;$&quot;* #,##0.00_);_(&quot;$&quot;* \(#,##0.00\);_(&quot;$&quot;* &quot;-&quot;??_);_(@_)">
                  <c:v>18.088883333333332</c:v>
                </c:pt>
                <c:pt idx="401" formatCode="_(&quot;$&quot;* #,##0.00_);_(&quot;$&quot;* \(#,##0.00\);_(&quot;$&quot;* &quot;-&quot;??_);_(@_)">
                  <c:v>18.189016666666664</c:v>
                </c:pt>
                <c:pt idx="402" formatCode="_(&quot;$&quot;* #,##0.00_);_(&quot;$&quot;* \(#,##0.00\);_(&quot;$&quot;* &quot;-&quot;??_);_(@_)">
                  <c:v>18.333416666666665</c:v>
                </c:pt>
                <c:pt idx="403" formatCode="_(&quot;$&quot;* #,##0.00_);_(&quot;$&quot;* \(#,##0.00\);_(&quot;$&quot;* &quot;-&quot;??_);_(@_)">
                  <c:v>18.544466666666665</c:v>
                </c:pt>
                <c:pt idx="404" formatCode="_(&quot;$&quot;* #,##0.00_);_(&quot;$&quot;* \(#,##0.00\);_(&quot;$&quot;* &quot;-&quot;??_);_(@_)">
                  <c:v>18.776566666666664</c:v>
                </c:pt>
                <c:pt idx="405" formatCode="_(&quot;$&quot;* #,##0.00_);_(&quot;$&quot;* \(#,##0.00\);_(&quot;$&quot;* &quot;-&quot;??_);_(@_)">
                  <c:v>18.838733333333334</c:v>
                </c:pt>
                <c:pt idx="406" formatCode="_(&quot;$&quot;* #,##0.00_);_(&quot;$&quot;* \(#,##0.00\);_(&quot;$&quot;* &quot;-&quot;??_);_(@_)">
                  <c:v>19.062683333333332</c:v>
                </c:pt>
                <c:pt idx="407" formatCode="_(&quot;$&quot;* #,##0.00_);_(&quot;$&quot;* \(#,##0.00\);_(&quot;$&quot;* &quot;-&quot;??_);_(@_)">
                  <c:v>19.328766666666667</c:v>
                </c:pt>
                <c:pt idx="408" formatCode="_(&quot;$&quot;* #,##0.00_);_(&quot;$&quot;* \(#,##0.00\);_(&quot;$&quot;* &quot;-&quot;??_);_(@_)">
                  <c:v>19.514366666666664</c:v>
                </c:pt>
                <c:pt idx="409" formatCode="_(&quot;$&quot;* #,##0.00_);_(&quot;$&quot;* \(#,##0.00\);_(&quot;$&quot;* &quot;-&quot;??_);_(@_)">
                  <c:v>19.706466666666667</c:v>
                </c:pt>
                <c:pt idx="410" formatCode="_(&quot;$&quot;* #,##0.00_);_(&quot;$&quot;* \(#,##0.00\);_(&quot;$&quot;* &quot;-&quot;??_);_(@_)">
                  <c:v>19.919650000000001</c:v>
                </c:pt>
                <c:pt idx="411" formatCode="_(&quot;$&quot;* #,##0.00_);_(&quot;$&quot;* \(#,##0.00\);_(&quot;$&quot;* &quot;-&quot;??_);_(@_)">
                  <c:v>20.197050000000001</c:v>
                </c:pt>
                <c:pt idx="412" formatCode="_(&quot;$&quot;* #,##0.00_);_(&quot;$&quot;* \(#,##0.00\);_(&quot;$&quot;* &quot;-&quot;??_);_(@_)">
                  <c:v>20.261399999999998</c:v>
                </c:pt>
                <c:pt idx="413" formatCode="_(&quot;$&quot;* #,##0.00_);_(&quot;$&quot;* \(#,##0.00\);_(&quot;$&quot;* &quot;-&quot;??_);_(@_)">
                  <c:v>20.240766666666666</c:v>
                </c:pt>
                <c:pt idx="414" formatCode="_(&quot;$&quot;* #,##0.00_);_(&quot;$&quot;* \(#,##0.00\);_(&quot;$&quot;* &quot;-&quot;??_);_(@_)">
                  <c:v>20.248716666666667</c:v>
                </c:pt>
                <c:pt idx="415" formatCode="_(&quot;$&quot;* #,##0.00_);_(&quot;$&quot;* \(#,##0.00\);_(&quot;$&quot;* &quot;-&quot;??_);_(@_)">
                  <c:v>20.2987</c:v>
                </c:pt>
                <c:pt idx="416" formatCode="_(&quot;$&quot;* #,##0.00_);_(&quot;$&quot;* \(#,##0.00\);_(&quot;$&quot;* &quot;-&quot;??_);_(@_)">
                  <c:v>20.259266666666665</c:v>
                </c:pt>
                <c:pt idx="417" formatCode="_(&quot;$&quot;* #,##0.00_);_(&quot;$&quot;* \(#,##0.00\);_(&quot;$&quot;* &quot;-&quot;??_);_(@_)">
                  <c:v>20.116700000000005</c:v>
                </c:pt>
                <c:pt idx="418" formatCode="_(&quot;$&quot;* #,##0.00_);_(&quot;$&quot;* \(#,##0.00\);_(&quot;$&quot;* &quot;-&quot;??_);_(@_)">
                  <c:v>19.882883333333336</c:v>
                </c:pt>
                <c:pt idx="419" formatCode="_(&quot;$&quot;* #,##0.00_);_(&quot;$&quot;* \(#,##0.00\);_(&quot;$&quot;* &quot;-&quot;??_);_(@_)">
                  <c:v>19.593149999999998</c:v>
                </c:pt>
                <c:pt idx="420" formatCode="_(&quot;$&quot;* #,##0.00_);_(&quot;$&quot;* \(#,##0.00\);_(&quot;$&quot;* &quot;-&quot;??_);_(@_)">
                  <c:v>19.381800000000002</c:v>
                </c:pt>
                <c:pt idx="421" formatCode="_(&quot;$&quot;* #,##0.00_);_(&quot;$&quot;* \(#,##0.00\);_(&quot;$&quot;* &quot;-&quot;??_);_(@_)">
                  <c:v>19.065650000000002</c:v>
                </c:pt>
                <c:pt idx="422" formatCode="_(&quot;$&quot;* #,##0.00_);_(&quot;$&quot;* \(#,##0.00\);_(&quot;$&quot;* &quot;-&quot;??_);_(@_)">
                  <c:v>18.925916666666666</c:v>
                </c:pt>
                <c:pt idx="423" formatCode="_(&quot;$&quot;* #,##0.00_);_(&quot;$&quot;* \(#,##0.00\);_(&quot;$&quot;* &quot;-&quot;??_);_(@_)">
                  <c:v>18.88475</c:v>
                </c:pt>
                <c:pt idx="424" formatCode="_(&quot;$&quot;* #,##0.00_);_(&quot;$&quot;* \(#,##0.00\);_(&quot;$&quot;* &quot;-&quot;??_);_(@_)">
                  <c:v>18.983183333333333</c:v>
                </c:pt>
                <c:pt idx="425" formatCode="_(&quot;$&quot;* #,##0.00_);_(&quot;$&quot;* \(#,##0.00\);_(&quot;$&quot;* &quot;-&quot;??_);_(@_)">
                  <c:v>19.17165</c:v>
                </c:pt>
                <c:pt idx="426" formatCode="_(&quot;$&quot;* #,##0.00_);_(&quot;$&quot;* \(#,##0.00\);_(&quot;$&quot;* &quot;-&quot;??_);_(@_)">
                  <c:v>19.242883333333332</c:v>
                </c:pt>
                <c:pt idx="427" formatCode="_(&quot;$&quot;* #,##0.00_);_(&quot;$&quot;* \(#,##0.00\);_(&quot;$&quot;* &quot;-&quot;??_);_(@_)">
                  <c:v>19.391099999999998</c:v>
                </c:pt>
                <c:pt idx="428" formatCode="_(&quot;$&quot;* #,##0.00_);_(&quot;$&quot;* \(#,##0.00\);_(&quot;$&quot;* &quot;-&quot;??_);_(@_)">
                  <c:v>19.433016666666671</c:v>
                </c:pt>
                <c:pt idx="429" formatCode="_(&quot;$&quot;* #,##0.00_);_(&quot;$&quot;* \(#,##0.00\);_(&quot;$&quot;* &quot;-&quot;??_);_(@_)">
                  <c:v>19.417199999999998</c:v>
                </c:pt>
                <c:pt idx="430" formatCode="_(&quot;$&quot;* #,##0.00_);_(&quot;$&quot;* \(#,##0.00\);_(&quot;$&quot;* &quot;-&quot;??_);_(@_)">
                  <c:v>19.449149999999999</c:v>
                </c:pt>
                <c:pt idx="431" formatCode="_(&quot;$&quot;* #,##0.00_);_(&quot;$&quot;* \(#,##0.00\);_(&quot;$&quot;* &quot;-&quot;??_);_(@_)">
                  <c:v>19.535833333333333</c:v>
                </c:pt>
                <c:pt idx="432" formatCode="_(&quot;$&quot;* #,##0.00_);_(&quot;$&quot;* \(#,##0.00\);_(&quot;$&quot;* &quot;-&quot;??_);_(@_)">
                  <c:v>19.71316666666667</c:v>
                </c:pt>
                <c:pt idx="433" formatCode="_(&quot;$&quot;* #,##0.00_);_(&quot;$&quot;* \(#,##0.00\);_(&quot;$&quot;* &quot;-&quot;??_);_(@_)">
                  <c:v>19.901816666666669</c:v>
                </c:pt>
                <c:pt idx="434" formatCode="_(&quot;$&quot;* #,##0.00_);_(&quot;$&quot;* \(#,##0.00\);_(&quot;$&quot;* &quot;-&quot;??_);_(@_)">
                  <c:v>20.018933333333333</c:v>
                </c:pt>
                <c:pt idx="435" formatCode="_(&quot;$&quot;* #,##0.00_);_(&quot;$&quot;* \(#,##0.00\);_(&quot;$&quot;* &quot;-&quot;??_);_(@_)">
                  <c:v>20.151350000000004</c:v>
                </c:pt>
                <c:pt idx="436" formatCode="_(&quot;$&quot;* #,##0.00_);_(&quot;$&quot;* \(#,##0.00\);_(&quot;$&quot;* &quot;-&quot;??_);_(@_)">
                  <c:v>20.182283333333334</c:v>
                </c:pt>
                <c:pt idx="437" formatCode="_(&quot;$&quot;* #,##0.00_);_(&quot;$&quot;* \(#,##0.00\);_(&quot;$&quot;* &quot;-&quot;??_);_(@_)">
                  <c:v>20.162983333333333</c:v>
                </c:pt>
                <c:pt idx="438" formatCode="_(&quot;$&quot;* #,##0.00_);_(&quot;$&quot;* \(#,##0.00\);_(&quot;$&quot;* &quot;-&quot;??_);_(@_)">
                  <c:v>20.101600000000001</c:v>
                </c:pt>
                <c:pt idx="439" formatCode="_(&quot;$&quot;* #,##0.00_);_(&quot;$&quot;* \(#,##0.00\);_(&quot;$&quot;* &quot;-&quot;??_);_(@_)">
                  <c:v>20.026900000000001</c:v>
                </c:pt>
                <c:pt idx="440" formatCode="_(&quot;$&quot;* #,##0.00_);_(&quot;$&quot;* \(#,##0.00\);_(&quot;$&quot;* &quot;-&quot;??_);_(@_)">
                  <c:v>19.957699999999999</c:v>
                </c:pt>
                <c:pt idx="441" formatCode="_(&quot;$&quot;* #,##0.00_);_(&quot;$&quot;* \(#,##0.00\);_(&quot;$&quot;* &quot;-&quot;??_);_(@_)">
                  <c:v>19.818466666666666</c:v>
                </c:pt>
                <c:pt idx="442" formatCode="_(&quot;$&quot;* #,##0.00_);_(&quot;$&quot;* \(#,##0.00\);_(&quot;$&quot;* &quot;-&quot;??_);_(@_)">
                  <c:v>19.669416666666667</c:v>
                </c:pt>
                <c:pt idx="443" formatCode="_(&quot;$&quot;* #,##0.00_);_(&quot;$&quot;* \(#,##0.00\);_(&quot;$&quot;* &quot;-&quot;??_);_(@_)">
                  <c:v>19.685883333333333</c:v>
                </c:pt>
                <c:pt idx="444" formatCode="_(&quot;$&quot;* #,##0.00_);_(&quot;$&quot;* \(#,##0.00\);_(&quot;$&quot;* &quot;-&quot;??_);_(@_)">
                  <c:v>19.837433333333333</c:v>
                </c:pt>
                <c:pt idx="445" formatCode="_(&quot;$&quot;* #,##0.00_);_(&quot;$&quot;* \(#,##0.00\);_(&quot;$&quot;* &quot;-&quot;??_);_(@_)">
                  <c:v>20.131883333333334</c:v>
                </c:pt>
                <c:pt idx="446" formatCode="_(&quot;$&quot;* #,##0.00_);_(&quot;$&quot;* \(#,##0.00\);_(&quot;$&quot;* &quot;-&quot;??_);_(@_)">
                  <c:v>20.438466666666667</c:v>
                </c:pt>
                <c:pt idx="447" formatCode="_(&quot;$&quot;* #,##0.00_);_(&quot;$&quot;* \(#,##0.00\);_(&quot;$&quot;* &quot;-&quot;??_);_(@_)">
                  <c:v>20.896766666666668</c:v>
                </c:pt>
                <c:pt idx="448" formatCode="_(&quot;$&quot;* #,##0.00_);_(&quot;$&quot;* \(#,##0.00\);_(&quot;$&quot;* &quot;-&quot;??_);_(@_)">
                  <c:v>21.40048333333333</c:v>
                </c:pt>
                <c:pt idx="449" formatCode="_(&quot;$&quot;* #,##0.00_);_(&quot;$&quot;* \(#,##0.00\);_(&quot;$&quot;* &quot;-&quot;??_);_(@_)">
                  <c:v>21.872583333333335</c:v>
                </c:pt>
                <c:pt idx="450" formatCode="_(&quot;$&quot;* #,##0.00_);_(&quot;$&quot;* \(#,##0.00\);_(&quot;$&quot;* &quot;-&quot;??_);_(@_)">
                  <c:v>22.183983333333334</c:v>
                </c:pt>
                <c:pt idx="451" formatCode="_(&quot;$&quot;* #,##0.00_);_(&quot;$&quot;* \(#,##0.00\);_(&quot;$&quot;* &quot;-&quot;??_);_(@_)">
                  <c:v>22.255666666666666</c:v>
                </c:pt>
                <c:pt idx="452" formatCode="_(&quot;$&quot;* #,##0.00_);_(&quot;$&quot;* \(#,##0.00\);_(&quot;$&quot;* &quot;-&quot;??_);_(@_)">
                  <c:v>22.364116666666664</c:v>
                </c:pt>
                <c:pt idx="453" formatCode="_(&quot;$&quot;* #,##0.00_);_(&quot;$&quot;* \(#,##0.00\);_(&quot;$&quot;* &quot;-&quot;??_);_(@_)">
                  <c:v>22.395216666666666</c:v>
                </c:pt>
                <c:pt idx="454" formatCode="_(&quot;$&quot;* #,##0.00_);_(&quot;$&quot;* \(#,##0.00\);_(&quot;$&quot;* &quot;-&quot;??_);_(@_)">
                  <c:v>22.524816666666666</c:v>
                </c:pt>
                <c:pt idx="455" formatCode="_(&quot;$&quot;* #,##0.00_);_(&quot;$&quot;* \(#,##0.00\);_(&quot;$&quot;* &quot;-&quot;??_);_(@_)">
                  <c:v>22.529816666666665</c:v>
                </c:pt>
                <c:pt idx="456" formatCode="_(&quot;$&quot;* #,##0.00_);_(&quot;$&quot;* \(#,##0.00\);_(&quot;$&quot;* &quot;-&quot;??_);_(@_)">
                  <c:v>22.472416666666664</c:v>
                </c:pt>
                <c:pt idx="457" formatCode="_(&quot;$&quot;* #,##0.00_);_(&quot;$&quot;* \(#,##0.00\);_(&quot;$&quot;* &quot;-&quot;??_);_(@_)">
                  <c:v>22.437816666666667</c:v>
                </c:pt>
                <c:pt idx="458" formatCode="_(&quot;$&quot;* #,##0.00_);_(&quot;$&quot;* \(#,##0.00\);_(&quot;$&quot;* &quot;-&quot;??_);_(@_)">
                  <c:v>22.443983333333332</c:v>
                </c:pt>
                <c:pt idx="459" formatCode="_(&quot;$&quot;* #,##0.00_);_(&quot;$&quot;* \(#,##0.00\);_(&quot;$&quot;* &quot;-&quot;??_);_(@_)">
                  <c:v>22.403383333333334</c:v>
                </c:pt>
                <c:pt idx="460" formatCode="_(&quot;$&quot;* #,##0.00_);_(&quot;$&quot;* \(#,##0.00\);_(&quot;$&quot;* &quot;-&quot;??_);_(@_)">
                  <c:v>22.303383333333333</c:v>
                </c:pt>
                <c:pt idx="461" formatCode="_(&quot;$&quot;* #,##0.00_);_(&quot;$&quot;* \(#,##0.00\);_(&quot;$&quot;* &quot;-&quot;??_);_(@_)">
                  <c:v>22.249966666666666</c:v>
                </c:pt>
                <c:pt idx="462" formatCode="_(&quot;$&quot;* #,##0.00_);_(&quot;$&quot;* \(#,##0.00\);_(&quot;$&quot;* &quot;-&quot;??_);_(@_)">
                  <c:v>22.233833333333333</c:v>
                </c:pt>
                <c:pt idx="463" formatCode="_(&quot;$&quot;* #,##0.00_);_(&quot;$&quot;* \(#,##0.00\);_(&quot;$&quot;* &quot;-&quot;??_);_(@_)">
                  <c:v>22.187750000000005</c:v>
                </c:pt>
                <c:pt idx="464" formatCode="_(&quot;$&quot;* #,##0.00_);_(&quot;$&quot;* \(#,##0.00\);_(&quot;$&quot;* &quot;-&quot;??_);_(@_)">
                  <c:v>21.960633333333334</c:v>
                </c:pt>
                <c:pt idx="465" formatCode="_(&quot;$&quot;* #,##0.00_);_(&quot;$&quot;* \(#,##0.00\);_(&quot;$&quot;* &quot;-&quot;??_);_(@_)">
                  <c:v>21.809899999999999</c:v>
                </c:pt>
                <c:pt idx="466" formatCode="_(&quot;$&quot;* #,##0.00_);_(&quot;$&quot;* \(#,##0.00\);_(&quot;$&quot;* &quot;-&quot;??_);_(@_)">
                  <c:v>21.759816666666666</c:v>
                </c:pt>
                <c:pt idx="467" formatCode="_(&quot;$&quot;* #,##0.00_);_(&quot;$&quot;* \(#,##0.00\);_(&quot;$&quot;* &quot;-&quot;??_);_(@_)">
                  <c:v>21.783283333333333</c:v>
                </c:pt>
                <c:pt idx="468" formatCode="_(&quot;$&quot;* #,##0.00_);_(&quot;$&quot;* \(#,##0.00\);_(&quot;$&quot;* &quot;-&quot;??_);_(@_)">
                  <c:v>21.756499999999999</c:v>
                </c:pt>
                <c:pt idx="469" formatCode="_(&quot;$&quot;* #,##0.00_);_(&quot;$&quot;* \(#,##0.00\);_(&quot;$&quot;* &quot;-&quot;??_);_(@_)">
                  <c:v>21.716566666666665</c:v>
                </c:pt>
                <c:pt idx="470" formatCode="_(&quot;$&quot;* #,##0.00_);_(&quot;$&quot;* \(#,##0.00\);_(&quot;$&quot;* &quot;-&quot;??_);_(@_)">
                  <c:v>21.647683333333333</c:v>
                </c:pt>
                <c:pt idx="471" formatCode="_(&quot;$&quot;* #,##0.00_);_(&quot;$&quot;* \(#,##0.00\);_(&quot;$&quot;* &quot;-&quot;??_);_(@_)">
                  <c:v>21.526383333333332</c:v>
                </c:pt>
                <c:pt idx="472" formatCode="_(&quot;$&quot;* #,##0.00_);_(&quot;$&quot;* \(#,##0.00\);_(&quot;$&quot;* &quot;-&quot;??_);_(@_)">
                  <c:v>21.322566666666663</c:v>
                </c:pt>
                <c:pt idx="473" formatCode="_(&quot;$&quot;* #,##0.00_);_(&quot;$&quot;* \(#,##0.00\);_(&quot;$&quot;* &quot;-&quot;??_);_(@_)">
                  <c:v>21.033066666666667</c:v>
                </c:pt>
                <c:pt idx="474" formatCode="_(&quot;$&quot;* #,##0.00_);_(&quot;$&quot;* \(#,##0.00\);_(&quot;$&quot;* &quot;-&quot;??_);_(@_)">
                  <c:v>20.642233333333333</c:v>
                </c:pt>
                <c:pt idx="475" formatCode="_(&quot;$&quot;* #,##0.00_);_(&quot;$&quot;* \(#,##0.00\);_(&quot;$&quot;* &quot;-&quot;??_);_(@_)">
                  <c:v>20.441083333333331</c:v>
                </c:pt>
                <c:pt idx="476" formatCode="_(&quot;$&quot;* #,##0.00_);_(&quot;$&quot;* \(#,##0.00\);_(&quot;$&quot;* &quot;-&quot;??_);_(@_)">
                  <c:v>20.44125</c:v>
                </c:pt>
                <c:pt idx="477" formatCode="_(&quot;$&quot;* #,##0.00_);_(&quot;$&quot;* \(#,##0.00\);_(&quot;$&quot;* &quot;-&quot;??_);_(@_)">
                  <c:v>20.534099999999999</c:v>
                </c:pt>
                <c:pt idx="478" formatCode="_(&quot;$&quot;* #,##0.00_);_(&quot;$&quot;* \(#,##0.00\);_(&quot;$&quot;* &quot;-&quot;??_);_(@_)">
                  <c:v>20.553233333333335</c:v>
                </c:pt>
                <c:pt idx="479" formatCode="_(&quot;$&quot;* #,##0.00_);_(&quot;$&quot;* \(#,##0.00\);_(&quot;$&quot;* &quot;-&quot;??_);_(@_)">
                  <c:v>20.545400000000001</c:v>
                </c:pt>
                <c:pt idx="480" formatCode="_(&quot;$&quot;* #,##0.00_);_(&quot;$&quot;* \(#,##0.00\);_(&quot;$&quot;* &quot;-&quot;??_);_(@_)">
                  <c:v>20.70163333333333</c:v>
                </c:pt>
                <c:pt idx="481" formatCode="_(&quot;$&quot;* #,##0.00_);_(&quot;$&quot;* \(#,##0.00\);_(&quot;$&quot;* &quot;-&quot;??_);_(@_)">
                  <c:v>20.782816666666665</c:v>
                </c:pt>
                <c:pt idx="482" formatCode="_(&quot;$&quot;* #,##0.00_);_(&quot;$&quot;* \(#,##0.00\);_(&quot;$&quot;* &quot;-&quot;??_);_(@_)">
                  <c:v>20.956849999999999</c:v>
                </c:pt>
                <c:pt idx="483" formatCode="_(&quot;$&quot;* #,##0.00_);_(&quot;$&quot;* \(#,##0.00\);_(&quot;$&quot;* &quot;-&quot;??_);_(@_)">
                  <c:v>21.087783333333334</c:v>
                </c:pt>
                <c:pt idx="484" formatCode="_(&quot;$&quot;* #,##0.00_);_(&quot;$&quot;* \(#,##0.00\);_(&quot;$&quot;* &quot;-&quot;??_);_(@_)">
                  <c:v>21.319216666666666</c:v>
                </c:pt>
                <c:pt idx="485" formatCode="_(&quot;$&quot;* #,##0.00_);_(&quot;$&quot;* \(#,##0.00\);_(&quot;$&quot;* &quot;-&quot;??_);_(@_)">
                  <c:v>21.584599999999998</c:v>
                </c:pt>
                <c:pt idx="486" formatCode="_(&quot;$&quot;* #,##0.00_);_(&quot;$&quot;* \(#,##0.00\);_(&quot;$&quot;* &quot;-&quot;??_);_(@_)">
                  <c:v>21.822850000000003</c:v>
                </c:pt>
                <c:pt idx="487" formatCode="_(&quot;$&quot;* #,##0.00_);_(&quot;$&quot;* \(#,##0.00\);_(&quot;$&quot;* &quot;-&quot;??_);_(@_)">
                  <c:v>22.11451666666667</c:v>
                </c:pt>
                <c:pt idx="488" formatCode="_(&quot;$&quot;* #,##0.00_);_(&quot;$&quot;* \(#,##0.00\);_(&quot;$&quot;* &quot;-&quot;??_);_(@_)">
                  <c:v>22.277583333333336</c:v>
                </c:pt>
                <c:pt idx="489" formatCode="_(&quot;$&quot;* #,##0.00_);_(&quot;$&quot;* \(#,##0.00\);_(&quot;$&quot;* &quot;-&quot;??_);_(@_)">
                  <c:v>22.49455</c:v>
                </c:pt>
                <c:pt idx="490" formatCode="_(&quot;$&quot;* #,##0.00_);_(&quot;$&quot;* \(#,##0.00\);_(&quot;$&quot;* &quot;-&quot;??_);_(@_)">
                  <c:v>22.909666666666666</c:v>
                </c:pt>
                <c:pt idx="491" formatCode="_(&quot;$&quot;* #,##0.00_);_(&quot;$&quot;* \(#,##0.00\);_(&quot;$&quot;* &quot;-&quot;??_);_(@_)">
                  <c:v>23.269216666666665</c:v>
                </c:pt>
                <c:pt idx="492" formatCode="_(&quot;$&quot;* #,##0.00_);_(&quot;$&quot;* \(#,##0.00\);_(&quot;$&quot;* &quot;-&quot;??_);_(@_)">
                  <c:v>23.741416666666666</c:v>
                </c:pt>
                <c:pt idx="493" formatCode="_(&quot;$&quot;* #,##0.00_);_(&quot;$&quot;* \(#,##0.00\);_(&quot;$&quot;* &quot;-&quot;??_);_(@_)">
                  <c:v>24.219766666666668</c:v>
                </c:pt>
                <c:pt idx="494" formatCode="_(&quot;$&quot;* #,##0.00_);_(&quot;$&quot;* \(#,##0.00\);_(&quot;$&quot;* &quot;-&quot;??_);_(@_)">
                  <c:v>24.735699999999998</c:v>
                </c:pt>
                <c:pt idx="495" formatCode="_(&quot;$&quot;* #,##0.00_);_(&quot;$&quot;* \(#,##0.00\);_(&quot;$&quot;* &quot;-&quot;??_);_(@_)">
                  <c:v>25.273949999999999</c:v>
                </c:pt>
                <c:pt idx="496" formatCode="_(&quot;$&quot;* #,##0.00_);_(&quot;$&quot;* \(#,##0.00\);_(&quot;$&quot;* &quot;-&quot;??_);_(@_)">
                  <c:v>25.586916666666667</c:v>
                </c:pt>
                <c:pt idx="497" formatCode="_(&quot;$&quot;* #,##0.00_);_(&quot;$&quot;* \(#,##0.00\);_(&quot;$&quot;* &quot;-&quot;??_);_(@_)">
                  <c:v>26.477049999999995</c:v>
                </c:pt>
                <c:pt idx="498" formatCode="_(&quot;$&quot;* #,##0.00_);_(&quot;$&quot;* \(#,##0.00\);_(&quot;$&quot;* &quot;-&quot;??_);_(@_)">
                  <c:v>27.2775</c:v>
                </c:pt>
                <c:pt idx="499" formatCode="_(&quot;$&quot;* #,##0.00_);_(&quot;$&quot;* \(#,##0.00\);_(&quot;$&quot;* &quot;-&quot;??_);_(@_)">
                  <c:v>28.148833333333332</c:v>
                </c:pt>
                <c:pt idx="500" formatCode="_(&quot;$&quot;* #,##0.00_);_(&quot;$&quot;* \(#,##0.00\);_(&quot;$&quot;* &quot;-&quot;??_);_(@_)">
                  <c:v>28.952466666666666</c:v>
                </c:pt>
                <c:pt idx="501" formatCode="_(&quot;$&quot;* #,##0.00_);_(&quot;$&quot;* \(#,##0.00\);_(&quot;$&quot;* &quot;-&quot;??_);_(@_)">
                  <c:v>29.461249999999996</c:v>
                </c:pt>
                <c:pt idx="502" formatCode="_(&quot;$&quot;* #,##0.00_);_(&quot;$&quot;* \(#,##0.00\);_(&quot;$&quot;* &quot;-&quot;??_);_(@_)">
                  <c:v>30.092166666666667</c:v>
                </c:pt>
                <c:pt idx="503" formatCode="_(&quot;$&quot;* #,##0.00_);_(&quot;$&quot;* \(#,##0.00\);_(&quot;$&quot;* &quot;-&quot;??_);_(@_)">
                  <c:v>30.190166666666666</c:v>
                </c:pt>
                <c:pt idx="504" formatCode="_(&quot;$&quot;* #,##0.00_);_(&quot;$&quot;* \(#,##0.00\);_(&quot;$&quot;* &quot;-&quot;??_);_(@_)">
                  <c:v>30.235583333333334</c:v>
                </c:pt>
                <c:pt idx="505" formatCode="_(&quot;$&quot;* #,##0.00_);_(&quot;$&quot;* \(#,##0.00\);_(&quot;$&quot;* &quot;-&quot;??_);_(@_)">
                  <c:v>30.135583333333333</c:v>
                </c:pt>
                <c:pt idx="506" formatCode="_(&quot;$&quot;* #,##0.00_);_(&quot;$&quot;* \(#,##0.00\);_(&quot;$&quot;* &quot;-&quot;??_);_(@_)">
                  <c:v>29.903316666666669</c:v>
                </c:pt>
                <c:pt idx="507" formatCode="_(&quot;$&quot;* #,##0.00_);_(&quot;$&quot;* \(#,##0.00\);_(&quot;$&quot;* &quot;-&quot;??_);_(@_)">
                  <c:v>30.272016666666669</c:v>
                </c:pt>
                <c:pt idx="508" formatCode="_(&quot;$&quot;* #,##0.00_);_(&quot;$&quot;* \(#,##0.00\);_(&quot;$&quot;* &quot;-&quot;??_);_(@_)">
                  <c:v>30.70378333333333</c:v>
                </c:pt>
                <c:pt idx="509" formatCode="_(&quot;$&quot;* #,##0.00_);_(&quot;$&quot;* \(#,##0.00\);_(&quot;$&quot;* &quot;-&quot;??_);_(@_)">
                  <c:v>30.964333333333329</c:v>
                </c:pt>
                <c:pt idx="510" formatCode="_(&quot;$&quot;* #,##0.00_);_(&quot;$&quot;* \(#,##0.00\);_(&quot;$&quot;* &quot;-&quot;??_);_(@_)">
                  <c:v>31.250683333333331</c:v>
                </c:pt>
                <c:pt idx="511" formatCode="_(&quot;$&quot;* #,##0.00_);_(&quot;$&quot;* \(#,##0.00\);_(&quot;$&quot;* &quot;-&quot;??_);_(@_)">
                  <c:v>31.661816666666667</c:v>
                </c:pt>
                <c:pt idx="512" formatCode="_(&quot;$&quot;* #,##0.00_);_(&quot;$&quot;* \(#,##0.00\);_(&quot;$&quot;* &quot;-&quot;??_);_(@_)">
                  <c:v>32.034833333333331</c:v>
                </c:pt>
                <c:pt idx="513" formatCode="_(&quot;$&quot;* #,##0.00_);_(&quot;$&quot;* \(#,##0.00\);_(&quot;$&quot;* &quot;-&quot;??_);_(@_)">
                  <c:v>32.31785</c:v>
                </c:pt>
                <c:pt idx="514" formatCode="_(&quot;$&quot;* #,##0.00_);_(&quot;$&quot;* \(#,##0.00\);_(&quot;$&quot;* &quot;-&quot;??_);_(@_)">
                  <c:v>32.266433333333332</c:v>
                </c:pt>
                <c:pt idx="515" formatCode="_(&quot;$&quot;* #,##0.00_);_(&quot;$&quot;* \(#,##0.00\);_(&quot;$&quot;* &quot;-&quot;??_);_(@_)">
                  <c:v>32.180399999999999</c:v>
                </c:pt>
                <c:pt idx="516" formatCode="_(&quot;$&quot;* #,##0.00_);_(&quot;$&quot;* \(#,##0.00\);_(&quot;$&quot;* &quot;-&quot;??_);_(@_)">
                  <c:v>32.244283333333335</c:v>
                </c:pt>
                <c:pt idx="517" formatCode="_(&quot;$&quot;* #,##0.00_);_(&quot;$&quot;* \(#,##0.00\);_(&quot;$&quot;* &quot;-&quot;??_);_(@_)">
                  <c:v>31.915299999999998</c:v>
                </c:pt>
                <c:pt idx="518" formatCode="_(&quot;$&quot;* #,##0.00_);_(&quot;$&quot;* \(#,##0.00\);_(&quot;$&quot;* &quot;-&quot;??_);_(@_)">
                  <c:v>31.672000000000008</c:v>
                </c:pt>
                <c:pt idx="519" formatCode="_(&quot;$&quot;* #,##0.00_);_(&quot;$&quot;* \(#,##0.00\);_(&quot;$&quot;* &quot;-&quot;??_);_(@_)">
                  <c:v>31.514766666666663</c:v>
                </c:pt>
                <c:pt idx="520" formatCode="_(&quot;$&quot;* #,##0.00_);_(&quot;$&quot;* \(#,##0.00\);_(&quot;$&quot;* &quot;-&quot;??_);_(@_)">
                  <c:v>31.373999999999999</c:v>
                </c:pt>
                <c:pt idx="521" formatCode="_(&quot;$&quot;* #,##0.00_);_(&quot;$&quot;* \(#,##0.00\);_(&quot;$&quot;* &quot;-&quot;??_);_(@_)">
                  <c:v>31.216750000000001</c:v>
                </c:pt>
                <c:pt idx="522" formatCode="_(&quot;$&quot;* #,##0.00_);_(&quot;$&quot;* \(#,##0.00\);_(&quot;$&quot;* &quot;-&quot;??_);_(@_)">
                  <c:v>30.895916666666668</c:v>
                </c:pt>
                <c:pt idx="523" formatCode="_(&quot;$&quot;* #,##0.00_);_(&quot;$&quot;* \(#,##0.00\);_(&quot;$&quot;* &quot;-&quot;??_);_(@_)">
                  <c:v>30.474599999999999</c:v>
                </c:pt>
                <c:pt idx="524" formatCode="_(&quot;$&quot;* #,##0.00_);_(&quot;$&quot;* \(#,##0.00\);_(&quot;$&quot;* &quot;-&quot;??_);_(@_)">
                  <c:v>30.191716666666668</c:v>
                </c:pt>
                <c:pt idx="525" formatCode="_(&quot;$&quot;* #,##0.00_);_(&quot;$&quot;* \(#,##0.00\);_(&quot;$&quot;* &quot;-&quot;??_);_(@_)">
                  <c:v>29.864233333333335</c:v>
                </c:pt>
                <c:pt idx="526" formatCode="_(&quot;$&quot;* #,##0.00_);_(&quot;$&quot;* \(#,##0.00\);_(&quot;$&quot;* &quot;-&quot;??_);_(@_)">
                  <c:v>29.291966666666667</c:v>
                </c:pt>
                <c:pt idx="527" formatCode="_(&quot;$&quot;* #,##0.00_);_(&quot;$&quot;* \(#,##0.00\);_(&quot;$&quot;* &quot;-&quot;??_);_(@_)">
                  <c:v>28.844516666666664</c:v>
                </c:pt>
                <c:pt idx="528" formatCode="_(&quot;$&quot;* #,##0.00_);_(&quot;$&quot;* \(#,##0.00\);_(&quot;$&quot;* &quot;-&quot;??_);_(@_)">
                  <c:v>28.432016666666669</c:v>
                </c:pt>
                <c:pt idx="529" formatCode="_(&quot;$&quot;* #,##0.00_);_(&quot;$&quot;* \(#,##0.00\);_(&quot;$&quot;* &quot;-&quot;??_);_(@_)">
                  <c:v>28.584099999999996</c:v>
                </c:pt>
                <c:pt idx="530" formatCode="_(&quot;$&quot;* #,##0.00_);_(&quot;$&quot;* \(#,##0.00\);_(&quot;$&quot;* &quot;-&quot;??_);_(@_)">
                  <c:v>28.760983333333332</c:v>
                </c:pt>
                <c:pt idx="531" formatCode="_(&quot;$&quot;* #,##0.00_);_(&quot;$&quot;* \(#,##0.00\);_(&quot;$&quot;* &quot;-&quot;??_);_(@_)">
                  <c:v>28.624700000000001</c:v>
                </c:pt>
                <c:pt idx="532" formatCode="_(&quot;$&quot;* #,##0.00_);_(&quot;$&quot;* \(#,##0.00\);_(&quot;$&quot;* &quot;-&quot;??_);_(@_)">
                  <c:v>29.050366666666665</c:v>
                </c:pt>
                <c:pt idx="533" formatCode="_(&quot;$&quot;* #,##0.00_);_(&quot;$&quot;* \(#,##0.00\);_(&quot;$&quot;* &quot;-&quot;??_);_(@_)">
                  <c:v>29.469849999999997</c:v>
                </c:pt>
                <c:pt idx="534" formatCode="_(&quot;$&quot;* #,##0.00_);_(&quot;$&quot;* \(#,##0.00\);_(&quot;$&quot;* &quot;-&quot;??_);_(@_)">
                  <c:v>29.849583333333328</c:v>
                </c:pt>
                <c:pt idx="535" formatCode="_(&quot;$&quot;* #,##0.00_);_(&quot;$&quot;* \(#,##0.00\);_(&quot;$&quot;* &quot;-&quot;??_);_(@_)">
                  <c:v>29.93461666666667</c:v>
                </c:pt>
                <c:pt idx="536" formatCode="_(&quot;$&quot;* #,##0.00_);_(&quot;$&quot;* \(#,##0.00\);_(&quot;$&quot;* &quot;-&quot;??_);_(@_)">
                  <c:v>29.936450000000004</c:v>
                </c:pt>
                <c:pt idx="537" formatCode="_(&quot;$&quot;* #,##0.00_);_(&quot;$&quot;* \(#,##0.00\);_(&quot;$&quot;* &quot;-&quot;??_);_(@_)">
                  <c:v>30.016500000000004</c:v>
                </c:pt>
                <c:pt idx="538" formatCode="_(&quot;$&quot;* #,##0.00_);_(&quot;$&quot;* \(#,##0.00\);_(&quot;$&quot;* &quot;-&quot;??_);_(@_)">
                  <c:v>29.741100000000003</c:v>
                </c:pt>
                <c:pt idx="539" formatCode="_(&quot;$&quot;* #,##0.00_);_(&quot;$&quot;* \(#,##0.00\);_(&quot;$&quot;* &quot;-&quot;??_);_(@_)">
                  <c:v>29.288833333333333</c:v>
                </c:pt>
                <c:pt idx="540" formatCode="_(&quot;$&quot;* #,##0.00_);_(&quot;$&quot;* \(#,##0.00\);_(&quot;$&quot;* &quot;-&quot;??_);_(@_)">
                  <c:v>28.985483333333335</c:v>
                </c:pt>
                <c:pt idx="541" formatCode="_(&quot;$&quot;* #,##0.00_);_(&quot;$&quot;* \(#,##0.00\);_(&quot;$&quot;* &quot;-&quot;??_);_(@_)">
                  <c:v>28.596266666666665</c:v>
                </c:pt>
                <c:pt idx="542" formatCode="_(&quot;$&quot;* #,##0.00_);_(&quot;$&quot;* \(#,##0.00\);_(&quot;$&quot;* &quot;-&quot;??_);_(@_)">
                  <c:v>28.261633333333336</c:v>
                </c:pt>
                <c:pt idx="543" formatCode="_(&quot;$&quot;* #,##0.00_);_(&quot;$&quot;* \(#,##0.00\);_(&quot;$&quot;* &quot;-&quot;??_);_(@_)">
                  <c:v>27.878233333333338</c:v>
                </c:pt>
                <c:pt idx="544" formatCode="_(&quot;$&quot;* #,##0.00_);_(&quot;$&quot;* \(#,##0.00\);_(&quot;$&quot;* &quot;-&quot;??_);_(@_)">
                  <c:v>27.663399999999999</c:v>
                </c:pt>
                <c:pt idx="545" formatCode="_(&quot;$&quot;* #,##0.00_);_(&quot;$&quot;* \(#,##0.00\);_(&quot;$&quot;* &quot;-&quot;??_);_(@_)">
                  <c:v>27.492166666666666</c:v>
                </c:pt>
                <c:pt idx="546" formatCode="_(&quot;$&quot;* #,##0.00_);_(&quot;$&quot;* \(#,##0.00\);_(&quot;$&quot;* &quot;-&quot;??_);_(@_)">
                  <c:v>27.286483333333337</c:v>
                </c:pt>
                <c:pt idx="547" formatCode="_(&quot;$&quot;* #,##0.00_);_(&quot;$&quot;* \(#,##0.00\);_(&quot;$&quot;* &quot;-&quot;??_);_(@_)">
                  <c:v>27.062849999999997</c:v>
                </c:pt>
                <c:pt idx="548" formatCode="_(&quot;$&quot;* #,##0.00_);_(&quot;$&quot;* \(#,##0.00\);_(&quot;$&quot;* &quot;-&quot;??_);_(@_)">
                  <c:v>26.674633333333333</c:v>
                </c:pt>
                <c:pt idx="549" formatCode="_(&quot;$&quot;* #,##0.00_);_(&quot;$&quot;* \(#,##0.00\);_(&quot;$&quot;* &quot;-&quot;??_);_(@_)">
                  <c:v>26.064450000000004</c:v>
                </c:pt>
                <c:pt idx="550" formatCode="_(&quot;$&quot;* #,##0.00_);_(&quot;$&quot;* \(#,##0.00\);_(&quot;$&quot;* &quot;-&quot;??_);_(@_)">
                  <c:v>25.29485</c:v>
                </c:pt>
                <c:pt idx="551" formatCode="_(&quot;$&quot;* #,##0.00_);_(&quot;$&quot;* \(#,##0.00\);_(&quot;$&quot;* &quot;-&quot;??_);_(@_)">
                  <c:v>24.761866666666663</c:v>
                </c:pt>
                <c:pt idx="552" formatCode="_(&quot;$&quot;* #,##0.00_);_(&quot;$&quot;* \(#,##0.00\);_(&quot;$&quot;* &quot;-&quot;??_);_(@_)">
                  <c:v>23.993433333333332</c:v>
                </c:pt>
                <c:pt idx="553" formatCode="_(&quot;$&quot;* #,##0.00_);_(&quot;$&quot;* \(#,##0.00\);_(&quot;$&quot;* &quot;-&quot;??_);_(@_)">
                  <c:v>23.472433333333331</c:v>
                </c:pt>
                <c:pt idx="554" formatCode="_(&quot;$&quot;* #,##0.00_);_(&quot;$&quot;* \(#,##0.00\);_(&quot;$&quot;* &quot;-&quot;??_);_(@_)">
                  <c:v>22.952766666666665</c:v>
                </c:pt>
                <c:pt idx="555" formatCode="_(&quot;$&quot;* #,##0.00_);_(&quot;$&quot;* \(#,##0.00\);_(&quot;$&quot;* &quot;-&quot;??_);_(@_)">
                  <c:v>22.734766666666662</c:v>
                </c:pt>
                <c:pt idx="556" formatCode="_(&quot;$&quot;* #,##0.00_);_(&quot;$&quot;* \(#,##0.00\);_(&quot;$&quot;* &quot;-&quot;??_);_(@_)">
                  <c:v>22.919799999999999</c:v>
                </c:pt>
                <c:pt idx="557" formatCode="_(&quot;$&quot;* #,##0.00_);_(&quot;$&quot;* \(#,##0.00\);_(&quot;$&quot;* &quot;-&quot;??_);_(@_)">
                  <c:v>23.130466666666667</c:v>
                </c:pt>
                <c:pt idx="558" formatCode="_(&quot;$&quot;* #,##0.00_);_(&quot;$&quot;* \(#,##0.00\);_(&quot;$&quot;* &quot;-&quot;??_);_(@_)">
                  <c:v>23.616016666666667</c:v>
                </c:pt>
                <c:pt idx="559" formatCode="_(&quot;$&quot;* #,##0.00_);_(&quot;$&quot;* \(#,##0.00\);_(&quot;$&quot;* &quot;-&quot;??_);_(@_)">
                  <c:v>23.811699999999998</c:v>
                </c:pt>
                <c:pt idx="560" formatCode="_(&quot;$&quot;* #,##0.00_);_(&quot;$&quot;* \(#,##0.00\);_(&quot;$&quot;* &quot;-&quot;??_);_(@_)">
                  <c:v>24.206900000000001</c:v>
                </c:pt>
                <c:pt idx="561" formatCode="_(&quot;$&quot;* #,##0.00_);_(&quot;$&quot;* \(#,##0.00\);_(&quot;$&quot;* &quot;-&quot;??_);_(@_)">
                  <c:v>24.521066666666666</c:v>
                </c:pt>
                <c:pt idx="562" formatCode="_(&quot;$&quot;* #,##0.00_);_(&quot;$&quot;* \(#,##0.00\);_(&quot;$&quot;* &quot;-&quot;??_);_(@_)">
                  <c:v>24.624566666666666</c:v>
                </c:pt>
                <c:pt idx="563" formatCode="_(&quot;$&quot;* #,##0.00_);_(&quot;$&quot;* \(#,##0.00\);_(&quot;$&quot;* &quot;-&quot;??_);_(@_)">
                  <c:v>24.96851666666667</c:v>
                </c:pt>
                <c:pt idx="564" formatCode="_(&quot;$&quot;* #,##0.00_);_(&quot;$&quot;* \(#,##0.00\);_(&quot;$&quot;* &quot;-&quot;??_);_(@_)">
                  <c:v>25.065366666666673</c:v>
                </c:pt>
                <c:pt idx="565" formatCode="_(&quot;$&quot;* #,##0.00_);_(&quot;$&quot;* \(#,##0.00\);_(&quot;$&quot;* &quot;-&quot;??_);_(@_)">
                  <c:v>25.065533333333335</c:v>
                </c:pt>
                <c:pt idx="566" formatCode="_(&quot;$&quot;* #,##0.00_);_(&quot;$&quot;* \(#,##0.00\);_(&quot;$&quot;* &quot;-&quot;??_);_(@_)">
                  <c:v>25.056883333333335</c:v>
                </c:pt>
                <c:pt idx="567" formatCode="_(&quot;$&quot;* #,##0.00_);_(&quot;$&quot;* \(#,##0.00\);_(&quot;$&quot;* &quot;-&quot;??_);_(@_)">
                  <c:v>25.350916666666667</c:v>
                </c:pt>
                <c:pt idx="568" formatCode="_(&quot;$&quot;* #,##0.00_);_(&quot;$&quot;* \(#,##0.00\);_(&quot;$&quot;* &quot;-&quot;??_);_(@_)">
                  <c:v>25.584383333333335</c:v>
                </c:pt>
                <c:pt idx="569" formatCode="_(&quot;$&quot;* #,##0.00_);_(&quot;$&quot;* \(#,##0.00\);_(&quot;$&quot;* &quot;-&quot;??_);_(@_)">
                  <c:v>25.218633333333333</c:v>
                </c:pt>
                <c:pt idx="570" formatCode="_(&quot;$&quot;* #,##0.00_);_(&quot;$&quot;* \(#,##0.00\);_(&quot;$&quot;* &quot;-&quot;??_);_(@_)">
                  <c:v>24.855550000000004</c:v>
                </c:pt>
                <c:pt idx="571" formatCode="_(&quot;$&quot;* #,##0.00_);_(&quot;$&quot;* \(#,##0.00\);_(&quot;$&quot;* &quot;-&quot;??_);_(@_)">
                  <c:v>24.762533333333334</c:v>
                </c:pt>
                <c:pt idx="572" formatCode="_(&quot;$&quot;* #,##0.00_);_(&quot;$&quot;* \(#,##0.00\);_(&quot;$&quot;* &quot;-&quot;??_);_(@_)">
                  <c:v>24.449700000000004</c:v>
                </c:pt>
                <c:pt idx="573" formatCode="_(&quot;$&quot;* #,##0.00_);_(&quot;$&quot;* \(#,##0.00\);_(&quot;$&quot;* &quot;-&quot;??_);_(@_)">
                  <c:v>23.992599999999999</c:v>
                </c:pt>
                <c:pt idx="574" formatCode="_(&quot;$&quot;* #,##0.00_);_(&quot;$&quot;* \(#,##0.00\);_(&quot;$&quot;* &quot;-&quot;??_);_(@_)">
                  <c:v>23.600899999999999</c:v>
                </c:pt>
                <c:pt idx="575" formatCode="_(&quot;$&quot;* #,##0.00_);_(&quot;$&quot;* \(#,##0.00\);_(&quot;$&quot;* &quot;-&quot;??_);_(@_)">
                  <c:v>23.5806</c:v>
                </c:pt>
                <c:pt idx="576" formatCode="_(&quot;$&quot;* #,##0.00_);_(&quot;$&quot;* \(#,##0.00\);_(&quot;$&quot;* &quot;-&quot;??_);_(@_)">
                  <c:v>23.553133333333335</c:v>
                </c:pt>
                <c:pt idx="577" formatCode="_(&quot;$&quot;* #,##0.00_);_(&quot;$&quot;* \(#,##0.00\);_(&quot;$&quot;* &quot;-&quot;??_);_(@_)">
                  <c:v>23.691933333333335</c:v>
                </c:pt>
                <c:pt idx="578" formatCode="_(&quot;$&quot;* #,##0.00_);_(&quot;$&quot;* \(#,##0.00\);_(&quot;$&quot;* &quot;-&quot;??_);_(@_)">
                  <c:v>23.913416666666663</c:v>
                </c:pt>
                <c:pt idx="579" formatCode="_(&quot;$&quot;* #,##0.00_);_(&quot;$&quot;* \(#,##0.00\);_(&quot;$&quot;* &quot;-&quot;??_);_(@_)">
                  <c:v>23.778949999999998</c:v>
                </c:pt>
                <c:pt idx="580" formatCode="_(&quot;$&quot;* #,##0.00_);_(&quot;$&quot;* \(#,##0.00\);_(&quot;$&quot;* &quot;-&quot;??_);_(@_)">
                  <c:v>23.312783333333332</c:v>
                </c:pt>
                <c:pt idx="581" formatCode="_(&quot;$&quot;* #,##0.00_);_(&quot;$&quot;* \(#,##0.00\);_(&quot;$&quot;* &quot;-&quot;??_);_(@_)">
                  <c:v>22.835650000000001</c:v>
                </c:pt>
                <c:pt idx="582" formatCode="_(&quot;$&quot;* #,##0.00_);_(&quot;$&quot;* \(#,##0.00\);_(&quot;$&quot;* &quot;-&quot;??_);_(@_)">
                  <c:v>22.759266666666665</c:v>
                </c:pt>
                <c:pt idx="583" formatCode="_(&quot;$&quot;* #,##0.00_);_(&quot;$&quot;* \(#,##0.00\);_(&quot;$&quot;* &quot;-&quot;??_);_(@_)">
                  <c:v>22.499300000000002</c:v>
                </c:pt>
                <c:pt idx="584" formatCode="_(&quot;$&quot;* #,##0.00_);_(&quot;$&quot;* \(#,##0.00\);_(&quot;$&quot;* &quot;-&quot;??_);_(@_)">
                  <c:v>22.230683333333332</c:v>
                </c:pt>
                <c:pt idx="585" formatCode="_(&quot;$&quot;* #,##0.00_);_(&quot;$&quot;* \(#,##0.00\);_(&quot;$&quot;* &quot;-&quot;??_);_(@_)">
                  <c:v>21.963399999999996</c:v>
                </c:pt>
                <c:pt idx="586" formatCode="_(&quot;$&quot;* #,##0.00_);_(&quot;$&quot;* \(#,##0.00\);_(&quot;$&quot;* &quot;-&quot;??_);_(@_)">
                  <c:v>22.233183333333333</c:v>
                </c:pt>
                <c:pt idx="587" formatCode="_(&quot;$&quot;* #,##0.00_);_(&quot;$&quot;* \(#,##0.00\);_(&quot;$&quot;* &quot;-&quot;??_);_(@_)">
                  <c:v>22.729483333333334</c:v>
                </c:pt>
                <c:pt idx="588" formatCode="_(&quot;$&quot;* #,##0.00_);_(&quot;$&quot;* \(#,##0.00\);_(&quot;$&quot;* &quot;-&quot;??_);_(@_)">
                  <c:v>23.02106666666667</c:v>
                </c:pt>
                <c:pt idx="589" formatCode="_(&quot;$&quot;* #,##0.00_);_(&quot;$&quot;* \(#,##0.00\);_(&quot;$&quot;* &quot;-&quot;??_);_(@_)">
                  <c:v>23.652666666666672</c:v>
                </c:pt>
                <c:pt idx="590" formatCode="_(&quot;$&quot;* #,##0.00_);_(&quot;$&quot;* \(#,##0.00\);_(&quot;$&quot;* &quot;-&quot;??_);_(@_)">
                  <c:v>24.423900000000003</c:v>
                </c:pt>
                <c:pt idx="591" formatCode="_(&quot;$&quot;* #,##0.00_);_(&quot;$&quot;* \(#,##0.00\);_(&quot;$&quot;* &quot;-&quot;??_);_(@_)">
                  <c:v>25.288333333333338</c:v>
                </c:pt>
                <c:pt idx="592" formatCode="_(&quot;$&quot;* #,##0.00_);_(&quot;$&quot;* \(#,##0.00\);_(&quot;$&quot;* &quot;-&quot;??_);_(@_)">
                  <c:v>25.731216666666665</c:v>
                </c:pt>
                <c:pt idx="593" formatCode="_(&quot;$&quot;* #,##0.00_);_(&quot;$&quot;* \(#,##0.00\);_(&quot;$&quot;* &quot;-&quot;??_);_(@_)">
                  <c:v>26.339350000000007</c:v>
                </c:pt>
                <c:pt idx="594" formatCode="_(&quot;$&quot;* #,##0.00_);_(&quot;$&quot;* \(#,##0.00\);_(&quot;$&quot;* &quot;-&quot;??_);_(@_)">
                  <c:v>26.826316666666667</c:v>
                </c:pt>
                <c:pt idx="595" formatCode="_(&quot;$&quot;* #,##0.00_);_(&quot;$&quot;* \(#,##0.00\);_(&quot;$&quot;* &quot;-&quot;??_);_(@_)">
                  <c:v>27.120233333333331</c:v>
                </c:pt>
                <c:pt idx="596" formatCode="_(&quot;$&quot;* #,##0.00_);_(&quot;$&quot;* \(#,##0.00\);_(&quot;$&quot;* &quot;-&quot;??_);_(@_)">
                  <c:v>27.440116666666665</c:v>
                </c:pt>
                <c:pt idx="597" formatCode="_(&quot;$&quot;* #,##0.00_);_(&quot;$&quot;* \(#,##0.00\);_(&quot;$&quot;* &quot;-&quot;??_);_(@_)">
                  <c:v>27.634166666666662</c:v>
                </c:pt>
                <c:pt idx="598" formatCode="_(&quot;$&quot;* #,##0.00_);_(&quot;$&quot;* \(#,##0.00\);_(&quot;$&quot;* &quot;-&quot;??_);_(@_)">
                  <c:v>27.909099999999999</c:v>
                </c:pt>
                <c:pt idx="599" formatCode="_(&quot;$&quot;* #,##0.00_);_(&quot;$&quot;* \(#,##0.00\);_(&quot;$&quot;* &quot;-&quot;??_);_(@_)">
                  <c:v>27.669766666666664</c:v>
                </c:pt>
                <c:pt idx="600" formatCode="_(&quot;$&quot;* #,##0.00_);_(&quot;$&quot;* \(#,##0.00\);_(&quot;$&quot;* &quot;-&quot;??_);_(@_)">
                  <c:v>27.61451666666667</c:v>
                </c:pt>
                <c:pt idx="601" formatCode="_(&quot;$&quot;* #,##0.00_);_(&quot;$&quot;* \(#,##0.00\);_(&quot;$&quot;* &quot;-&quot;??_);_(@_)">
                  <c:v>27.23371666666667</c:v>
                </c:pt>
                <c:pt idx="602" formatCode="_(&quot;$&quot;* #,##0.00_);_(&quot;$&quot;* \(#,##0.00\);_(&quot;$&quot;* &quot;-&quot;??_);_(@_)">
                  <c:v>26.52655</c:v>
                </c:pt>
                <c:pt idx="603" formatCode="_(&quot;$&quot;* #,##0.00_);_(&quot;$&quot;* \(#,##0.00\);_(&quot;$&quot;* &quot;-&quot;??_);_(@_)">
                  <c:v>25.947050000000001</c:v>
                </c:pt>
                <c:pt idx="604" formatCode="_(&quot;$&quot;* #,##0.00_);_(&quot;$&quot;* \(#,##0.00\);_(&quot;$&quot;* &quot;-&quot;??_);_(@_)">
                  <c:v>25.253533333333333</c:v>
                </c:pt>
                <c:pt idx="605" formatCode="_(&quot;$&quot;* #,##0.00_);_(&quot;$&quot;* \(#,##0.00\);_(&quot;$&quot;* &quot;-&quot;??_);_(@_)">
                  <c:v>24.455500000000001</c:v>
                </c:pt>
                <c:pt idx="606" formatCode="_(&quot;$&quot;* #,##0.00_);_(&quot;$&quot;* \(#,##0.00\);_(&quot;$&quot;* &quot;-&quot;??_);_(@_)">
                  <c:v>23.480883333333335</c:v>
                </c:pt>
                <c:pt idx="607" formatCode="_(&quot;$&quot;* #,##0.00_);_(&quot;$&quot;* \(#,##0.00\);_(&quot;$&quot;* &quot;-&quot;??_);_(@_)">
                  <c:v>22.860433333333333</c:v>
                </c:pt>
                <c:pt idx="608" formatCode="_(&quot;$&quot;* #,##0.00_);_(&quot;$&quot;* \(#,##0.00\);_(&quot;$&quot;* &quot;-&quot;??_);_(@_)">
                  <c:v>22.336349999999999</c:v>
                </c:pt>
                <c:pt idx="609" formatCode="_(&quot;$&quot;* #,##0.00_);_(&quot;$&quot;* \(#,##0.00\);_(&quot;$&quot;* &quot;-&quot;??_);_(@_)">
                  <c:v>21.932750000000002</c:v>
                </c:pt>
                <c:pt idx="610" formatCode="_(&quot;$&quot;* #,##0.00_);_(&quot;$&quot;* \(#,##0.00\);_(&quot;$&quot;* &quot;-&quot;??_);_(@_)">
                  <c:v>21.779466666666664</c:v>
                </c:pt>
                <c:pt idx="611" formatCode="_(&quot;$&quot;* #,##0.00_);_(&quot;$&quot;* \(#,##0.00\);_(&quot;$&quot;* &quot;-&quot;??_);_(@_)">
                  <c:v>21.707083333333333</c:v>
                </c:pt>
                <c:pt idx="612" formatCode="_(&quot;$&quot;* #,##0.00_);_(&quot;$&quot;* \(#,##0.00\);_(&quot;$&quot;* &quot;-&quot;??_);_(@_)">
                  <c:v>21.487233333333332</c:v>
                </c:pt>
                <c:pt idx="613" formatCode="_(&quot;$&quot;* #,##0.00_);_(&quot;$&quot;* \(#,##0.00\);_(&quot;$&quot;* &quot;-&quot;??_);_(@_)">
                  <c:v>21.039883333333332</c:v>
                </c:pt>
                <c:pt idx="614" formatCode="_(&quot;$&quot;* #,##0.00_);_(&quot;$&quot;* \(#,##0.00\);_(&quot;$&quot;* &quot;-&quot;??_);_(@_)">
                  <c:v>20.814200000000003</c:v>
                </c:pt>
                <c:pt idx="615" formatCode="_(&quot;$&quot;* #,##0.00_);_(&quot;$&quot;* \(#,##0.00\);_(&quot;$&quot;* &quot;-&quot;??_);_(@_)">
                  <c:v>20.315749999999998</c:v>
                </c:pt>
                <c:pt idx="616" formatCode="_(&quot;$&quot;* #,##0.00_);_(&quot;$&quot;* \(#,##0.00\);_(&quot;$&quot;* &quot;-&quot;??_);_(@_)">
                  <c:v>19.686150000000001</c:v>
                </c:pt>
                <c:pt idx="617" formatCode="_(&quot;$&quot;* #,##0.00_);_(&quot;$&quot;* \(#,##0.00\);_(&quot;$&quot;* &quot;-&quot;??_);_(@_)">
                  <c:v>19.403216666666669</c:v>
                </c:pt>
                <c:pt idx="618" formatCode="_(&quot;$&quot;* #,##0.00_);_(&quot;$&quot;* \(#,##0.00\);_(&quot;$&quot;* &quot;-&quot;??_);_(@_)">
                  <c:v>19.130933333333335</c:v>
                </c:pt>
                <c:pt idx="619" formatCode="_(&quot;$&quot;* #,##0.00_);_(&quot;$&quot;* \(#,##0.00\);_(&quot;$&quot;* &quot;-&quot;??_);_(@_)">
                  <c:v>19.133916666666668</c:v>
                </c:pt>
                <c:pt idx="620" formatCode="_(&quot;$&quot;* #,##0.00_);_(&quot;$&quot;* \(#,##0.00\);_(&quot;$&quot;* &quot;-&quot;??_);_(@_)">
                  <c:v>19.083983333333332</c:v>
                </c:pt>
                <c:pt idx="621" formatCode="_(&quot;$&quot;* #,##0.00_);_(&quot;$&quot;* \(#,##0.00\);_(&quot;$&quot;* &quot;-&quot;??_);_(@_)">
                  <c:v>19.341283333333333</c:v>
                </c:pt>
                <c:pt idx="622" formatCode="_(&quot;$&quot;* #,##0.00_);_(&quot;$&quot;* \(#,##0.00\);_(&quot;$&quot;* &quot;-&quot;??_);_(@_)">
                  <c:v>19.412683333333334</c:v>
                </c:pt>
                <c:pt idx="623" formatCode="_(&quot;$&quot;* #,##0.00_);_(&quot;$&quot;* \(#,##0.00\);_(&quot;$&quot;* &quot;-&quot;??_);_(@_)">
                  <c:v>19.228449999999999</c:v>
                </c:pt>
                <c:pt idx="624" formatCode="_(&quot;$&quot;* #,##0.00_);_(&quot;$&quot;* \(#,##0.00\);_(&quot;$&quot;* &quot;-&quot;??_);_(@_)">
                  <c:v>18.962666666666667</c:v>
                </c:pt>
                <c:pt idx="625" formatCode="_(&quot;$&quot;* #,##0.00_);_(&quot;$&quot;* \(#,##0.00\);_(&quot;$&quot;* &quot;-&quot;??_);_(@_)">
                  <c:v>18.640133333333335</c:v>
                </c:pt>
                <c:pt idx="626" formatCode="_(&quot;$&quot;* #,##0.00_);_(&quot;$&quot;* \(#,##0.00\);_(&quot;$&quot;* &quot;-&quot;??_);_(@_)">
                  <c:v>18.145516666666666</c:v>
                </c:pt>
                <c:pt idx="627" formatCode="_(&quot;$&quot;* #,##0.00_);_(&quot;$&quot;* \(#,##0.00\);_(&quot;$&quot;* &quot;-&quot;??_);_(@_)">
                  <c:v>17.453333333333337</c:v>
                </c:pt>
                <c:pt idx="628" formatCode="_(&quot;$&quot;* #,##0.00_);_(&quot;$&quot;* \(#,##0.00\);_(&quot;$&quot;* &quot;-&quot;??_);_(@_)">
                  <c:v>17.263933333333334</c:v>
                </c:pt>
                <c:pt idx="629" formatCode="_(&quot;$&quot;* #,##0.00_);_(&quot;$&quot;* \(#,##0.00\);_(&quot;$&quot;* &quot;-&quot;??_);_(@_)">
                  <c:v>17.0291</c:v>
                </c:pt>
                <c:pt idx="630" formatCode="_(&quot;$&quot;* #,##0.00_);_(&quot;$&quot;* \(#,##0.00\);_(&quot;$&quot;* &quot;-&quot;??_);_(@_)">
                  <c:v>17.233316666666671</c:v>
                </c:pt>
                <c:pt idx="631" formatCode="_(&quot;$&quot;* #,##0.00_);_(&quot;$&quot;* \(#,##0.00\);_(&quot;$&quot;* &quot;-&quot;??_);_(@_)">
                  <c:v>17.123966666666664</c:v>
                </c:pt>
                <c:pt idx="632" formatCode="_(&quot;$&quot;* #,##0.00_);_(&quot;$&quot;* \(#,##0.00\);_(&quot;$&quot;* &quot;-&quot;??_);_(@_)">
                  <c:v>17.206183333333332</c:v>
                </c:pt>
                <c:pt idx="633" formatCode="_(&quot;$&quot;* #,##0.00_);_(&quot;$&quot;* \(#,##0.00\);_(&quot;$&quot;* &quot;-&quot;??_);_(@_)">
                  <c:v>17.292566666666666</c:v>
                </c:pt>
                <c:pt idx="634" formatCode="_(&quot;$&quot;* #,##0.00_);_(&quot;$&quot;* \(#,##0.00\);_(&quot;$&quot;* &quot;-&quot;??_);_(@_)">
                  <c:v>17.158099999999997</c:v>
                </c:pt>
                <c:pt idx="635" formatCode="_(&quot;$&quot;* #,##0.00_);_(&quot;$&quot;* \(#,##0.00\);_(&quot;$&quot;* &quot;-&quot;??_);_(@_)">
                  <c:v>16.97335</c:v>
                </c:pt>
                <c:pt idx="636" formatCode="_(&quot;$&quot;* #,##0.00_);_(&quot;$&quot;* \(#,##0.00\);_(&quot;$&quot;* &quot;-&quot;??_);_(@_)">
                  <c:v>16.773299999999999</c:v>
                </c:pt>
                <c:pt idx="637" formatCode="_(&quot;$&quot;* #,##0.00_);_(&quot;$&quot;* \(#,##0.00\);_(&quot;$&quot;* &quot;-&quot;??_);_(@_)">
                  <c:v>16.925250000000002</c:v>
                </c:pt>
                <c:pt idx="638" formatCode="_(&quot;$&quot;* #,##0.00_);_(&quot;$&quot;* \(#,##0.00\);_(&quot;$&quot;* &quot;-&quot;??_);_(@_)">
                  <c:v>17.206016666666667</c:v>
                </c:pt>
                <c:pt idx="639" formatCode="_(&quot;$&quot;* #,##0.00_);_(&quot;$&quot;* \(#,##0.00\);_(&quot;$&quot;* &quot;-&quot;??_);_(@_)">
                  <c:v>17.535216666666667</c:v>
                </c:pt>
                <c:pt idx="640" formatCode="_(&quot;$&quot;* #,##0.00_);_(&quot;$&quot;* \(#,##0.00\);_(&quot;$&quot;* &quot;-&quot;??_);_(@_)">
                  <c:v>17.771883333333331</c:v>
                </c:pt>
                <c:pt idx="641" formatCode="_(&quot;$&quot;* #,##0.00_);_(&quot;$&quot;* \(#,##0.00\);_(&quot;$&quot;* &quot;-&quot;??_);_(@_)">
                  <c:v>18.344066666666667</c:v>
                </c:pt>
                <c:pt idx="642" formatCode="_(&quot;$&quot;* #,##0.00_);_(&quot;$&quot;* \(#,##0.00\);_(&quot;$&quot;* &quot;-&quot;??_);_(@_)">
                  <c:v>18.634483333333332</c:v>
                </c:pt>
                <c:pt idx="643" formatCode="_(&quot;$&quot;* #,##0.00_);_(&quot;$&quot;* \(#,##0.00\);_(&quot;$&quot;* &quot;-&quot;??_);_(@_)">
                  <c:v>18.790099999999999</c:v>
                </c:pt>
                <c:pt idx="644" formatCode="_(&quot;$&quot;* #,##0.00_);_(&quot;$&quot;* \(#,##0.00\);_(&quot;$&quot;* &quot;-&quot;??_);_(@_)">
                  <c:v>18.809233333333331</c:v>
                </c:pt>
                <c:pt idx="645" formatCode="_(&quot;$&quot;* #,##0.00_);_(&quot;$&quot;* \(#,##0.00\);_(&quot;$&quot;* &quot;-&quot;??_);_(@_)">
                  <c:v>18.805883333333334</c:v>
                </c:pt>
                <c:pt idx="646" formatCode="_(&quot;$&quot;* #,##0.00_);_(&quot;$&quot;* \(#,##0.00\);_(&quot;$&quot;* &quot;-&quot;??_);_(@_)">
                  <c:v>18.76125</c:v>
                </c:pt>
                <c:pt idx="647" formatCode="_(&quot;$&quot;* #,##0.00_);_(&quot;$&quot;* \(#,##0.00\);_(&quot;$&quot;* &quot;-&quot;??_);_(@_)">
                  <c:v>18.326149999999998</c:v>
                </c:pt>
                <c:pt idx="648" formatCode="_(&quot;$&quot;* #,##0.00_);_(&quot;$&quot;* \(#,##0.00\);_(&quot;$&quot;* &quot;-&quot;??_);_(@_)">
                  <c:v>17.815266666666666</c:v>
                </c:pt>
                <c:pt idx="649" formatCode="_(&quot;$&quot;* #,##0.00_);_(&quot;$&quot;* \(#,##0.00\);_(&quot;$&quot;* &quot;-&quot;??_);_(@_)">
                  <c:v>17.324850000000001</c:v>
                </c:pt>
                <c:pt idx="650" formatCode="_(&quot;$&quot;* #,##0.00_);_(&quot;$&quot;* \(#,##0.00\);_(&quot;$&quot;* &quot;-&quot;??_);_(@_)">
                  <c:v>16.926166666666667</c:v>
                </c:pt>
                <c:pt idx="651" formatCode="_(&quot;$&quot;* #,##0.00_);_(&quot;$&quot;* \(#,##0.00\);_(&quot;$&quot;* &quot;-&quot;??_);_(@_)">
                  <c:v>16.418949999999999</c:v>
                </c:pt>
                <c:pt idx="652" formatCode="_(&quot;$&quot;* #,##0.00_);_(&quot;$&quot;* \(#,##0.00\);_(&quot;$&quot;* &quot;-&quot;??_);_(@_)">
                  <c:v>16.058049999999998</c:v>
                </c:pt>
                <c:pt idx="653" formatCode="_(&quot;$&quot;* #,##0.00_);_(&quot;$&quot;* \(#,##0.00\);_(&quot;$&quot;* &quot;-&quot;??_);_(@_)">
                  <c:v>15.990116666666667</c:v>
                </c:pt>
                <c:pt idx="654" formatCode="_(&quot;$&quot;* #,##0.00_);_(&quot;$&quot;* \(#,##0.00\);_(&quot;$&quot;* &quot;-&quot;??_);_(@_)">
                  <c:v>16.108799999999999</c:v>
                </c:pt>
                <c:pt idx="655" formatCode="_(&quot;$&quot;* #,##0.00_);_(&quot;$&quot;* \(#,##0.00\);_(&quot;$&quot;* &quot;-&quot;??_);_(@_)">
                  <c:v>16.173566666666666</c:v>
                </c:pt>
                <c:pt idx="656" formatCode="_(&quot;$&quot;* #,##0.00_);_(&quot;$&quot;* \(#,##0.00\);_(&quot;$&quot;* &quot;-&quot;??_);_(@_)">
                  <c:v>16.273283333333332</c:v>
                </c:pt>
                <c:pt idx="657" formatCode="_(&quot;$&quot;* #,##0.00_);_(&quot;$&quot;* \(#,##0.00\);_(&quot;$&quot;* &quot;-&quot;??_);_(@_)">
                  <c:v>16.484366666666666</c:v>
                </c:pt>
                <c:pt idx="658" formatCode="_(&quot;$&quot;* #,##0.00_);_(&quot;$&quot;* \(#,##0.00\);_(&quot;$&quot;* &quot;-&quot;??_);_(@_)">
                  <c:v>16.501349999999999</c:v>
                </c:pt>
                <c:pt idx="659" formatCode="_(&quot;$&quot;* #,##0.00_);_(&quot;$&quot;* \(#,##0.00\);_(&quot;$&quot;* &quot;-&quot;??_);_(@_)">
                  <c:v>16.3309</c:v>
                </c:pt>
                <c:pt idx="660" formatCode="_(&quot;$&quot;* #,##0.00_);_(&quot;$&quot;* \(#,##0.00\);_(&quot;$&quot;* &quot;-&quot;??_);_(@_)">
                  <c:v>16.130983333333333</c:v>
                </c:pt>
                <c:pt idx="661" formatCode="_(&quot;$&quot;* #,##0.00_);_(&quot;$&quot;* \(#,##0.00\);_(&quot;$&quot;* &quot;-&quot;??_);_(@_)">
                  <c:v>15.84765</c:v>
                </c:pt>
                <c:pt idx="662" formatCode="_(&quot;$&quot;* #,##0.00_);_(&quot;$&quot;* \(#,##0.00\);_(&quot;$&quot;* &quot;-&quot;??_);_(@_)">
                  <c:v>15.48775</c:v>
                </c:pt>
                <c:pt idx="663" formatCode="_(&quot;$&quot;* #,##0.00_);_(&quot;$&quot;* \(#,##0.00\);_(&quot;$&quot;* &quot;-&quot;??_);_(@_)">
                  <c:v>15.198266666666667</c:v>
                </c:pt>
                <c:pt idx="664" formatCode="_(&quot;$&quot;* #,##0.00_);_(&quot;$&quot;* \(#,##0.00\);_(&quot;$&quot;* &quot;-&quot;??_);_(@_)">
                  <c:v>15.177616666666667</c:v>
                </c:pt>
                <c:pt idx="665" formatCode="_(&quot;$&quot;* #,##0.00_);_(&quot;$&quot;* \(#,##0.00\);_(&quot;$&quot;* &quot;-&quot;??_);_(@_)">
                  <c:v>15.226883333333333</c:v>
                </c:pt>
                <c:pt idx="666" formatCode="_(&quot;$&quot;* #,##0.00_);_(&quot;$&quot;* \(#,##0.00\);_(&quot;$&quot;* &quot;-&quot;??_);_(@_)">
                  <c:v>15.225716666666669</c:v>
                </c:pt>
                <c:pt idx="667" formatCode="_(&quot;$&quot;* #,##0.00_);_(&quot;$&quot;* \(#,##0.00\);_(&quot;$&quot;* &quot;-&quot;??_);_(@_)">
                  <c:v>15.318766666666667</c:v>
                </c:pt>
                <c:pt idx="668" formatCode="_(&quot;$&quot;* #,##0.00_);_(&quot;$&quot;* \(#,##0.00\);_(&quot;$&quot;* &quot;-&quot;??_);_(@_)">
                  <c:v>15.35205</c:v>
                </c:pt>
                <c:pt idx="669" formatCode="_(&quot;$&quot;* #,##0.00_);_(&quot;$&quot;* \(#,##0.00\);_(&quot;$&quot;* &quot;-&quot;??_);_(@_)">
                  <c:v>15.392333333333335</c:v>
                </c:pt>
                <c:pt idx="670" formatCode="_(&quot;$&quot;* #,##0.00_);_(&quot;$&quot;* \(#,##0.00\);_(&quot;$&quot;* &quot;-&quot;??_);_(@_)">
                  <c:v>15.37635</c:v>
                </c:pt>
                <c:pt idx="671" formatCode="_(&quot;$&quot;* #,##0.00_);_(&quot;$&quot;* \(#,##0.00\);_(&quot;$&quot;* &quot;-&quot;??_);_(@_)">
                  <c:v>15.420133333333334</c:v>
                </c:pt>
                <c:pt idx="672" formatCode="_(&quot;$&quot;* #,##0.00_);_(&quot;$&quot;* \(#,##0.00\);_(&quot;$&quot;* &quot;-&quot;??_);_(@_)">
                  <c:v>15.726416666666667</c:v>
                </c:pt>
                <c:pt idx="673" formatCode="_(&quot;$&quot;* #,##0.00_);_(&quot;$&quot;* \(#,##0.00\);_(&quot;$&quot;* &quot;-&quot;??_);_(@_)">
                  <c:v>16.180033333333331</c:v>
                </c:pt>
                <c:pt idx="674" formatCode="_(&quot;$&quot;* #,##0.00_);_(&quot;$&quot;* \(#,##0.00\);_(&quot;$&quot;* &quot;-&quot;??_);_(@_)">
                  <c:v>16.660466666666665</c:v>
                </c:pt>
                <c:pt idx="675" formatCode="_(&quot;$&quot;* #,##0.00_);_(&quot;$&quot;* \(#,##0.00\);_(&quot;$&quot;* &quot;-&quot;??_);_(@_)">
                  <c:v>16.984566666666666</c:v>
                </c:pt>
                <c:pt idx="676" formatCode="_(&quot;$&quot;* #,##0.00_);_(&quot;$&quot;* \(#,##0.00\);_(&quot;$&quot;* &quot;-&quot;??_);_(@_)">
                  <c:v>17.194649999999999</c:v>
                </c:pt>
                <c:pt idx="677" formatCode="_(&quot;$&quot;* #,##0.00_);_(&quot;$&quot;* \(#,##0.00\);_(&quot;$&quot;* &quot;-&quot;??_);_(@_)">
                  <c:v>17.266566666666666</c:v>
                </c:pt>
                <c:pt idx="678" formatCode="_(&quot;$&quot;* #,##0.00_);_(&quot;$&quot;* \(#,##0.00\);_(&quot;$&quot;* &quot;-&quot;??_);_(@_)">
                  <c:v>17.399416666666667</c:v>
                </c:pt>
                <c:pt idx="679" formatCode="_(&quot;$&quot;* #,##0.00_);_(&quot;$&quot;* \(#,##0.00\);_(&quot;$&quot;* &quot;-&quot;??_);_(@_)">
                  <c:v>17.428883333333335</c:v>
                </c:pt>
                <c:pt idx="680" formatCode="_(&quot;$&quot;* #,##0.00_);_(&quot;$&quot;* \(#,##0.00\);_(&quot;$&quot;* &quot;-&quot;??_);_(@_)">
                  <c:v>17.447683333333334</c:v>
                </c:pt>
                <c:pt idx="681" formatCode="_(&quot;$&quot;* #,##0.00_);_(&quot;$&quot;* \(#,##0.00\);_(&quot;$&quot;* &quot;-&quot;??_);_(@_)">
                  <c:v>17.634466666666668</c:v>
                </c:pt>
                <c:pt idx="682" formatCode="_(&quot;$&quot;* #,##0.00_);_(&quot;$&quot;* \(#,##0.00\);_(&quot;$&quot;* &quot;-&quot;??_);_(@_)">
                  <c:v>17.884500000000003</c:v>
                </c:pt>
                <c:pt idx="683" formatCode="_(&quot;$&quot;* #,##0.00_);_(&quot;$&quot;* \(#,##0.00\);_(&quot;$&quot;* &quot;-&quot;??_);_(@_)">
                  <c:v>18.277350000000002</c:v>
                </c:pt>
                <c:pt idx="684" formatCode="_(&quot;$&quot;* #,##0.00_);_(&quot;$&quot;* \(#,##0.00\);_(&quot;$&quot;* &quot;-&quot;??_);_(@_)">
                  <c:v>18.51455</c:v>
                </c:pt>
                <c:pt idx="685" formatCode="_(&quot;$&quot;* #,##0.00_);_(&quot;$&quot;* \(#,##0.00\);_(&quot;$&quot;* &quot;-&quot;??_);_(@_)">
                  <c:v>18.681850000000001</c:v>
                </c:pt>
                <c:pt idx="686" formatCode="_(&quot;$&quot;* #,##0.00_);_(&quot;$&quot;* \(#,##0.00\);_(&quot;$&quot;* &quot;-&quot;??_);_(@_)">
                  <c:v>18.620266666666666</c:v>
                </c:pt>
                <c:pt idx="687" formatCode="_(&quot;$&quot;* #,##0.00_);_(&quot;$&quot;* \(#,##0.00\);_(&quot;$&quot;* &quot;-&quot;??_);_(@_)">
                  <c:v>18.3947</c:v>
                </c:pt>
                <c:pt idx="688" formatCode="_(&quot;$&quot;* #,##0.00_);_(&quot;$&quot;* \(#,##0.00\);_(&quot;$&quot;* &quot;-&quot;??_);_(@_)">
                  <c:v>18.323283333333332</c:v>
                </c:pt>
                <c:pt idx="689" formatCode="_(&quot;$&quot;* #,##0.00_);_(&quot;$&quot;* \(#,##0.00\);_(&quot;$&quot;* &quot;-&quot;??_);_(@_)">
                  <c:v>18.164983333333335</c:v>
                </c:pt>
                <c:pt idx="690" formatCode="_(&quot;$&quot;* #,##0.00_);_(&quot;$&quot;* \(#,##0.00\);_(&quot;$&quot;* &quot;-&quot;??_);_(@_)">
                  <c:v>18.080766666666666</c:v>
                </c:pt>
                <c:pt idx="691" formatCode="_(&quot;$&quot;* #,##0.00_);_(&quot;$&quot;* \(#,##0.00\);_(&quot;$&quot;* &quot;-&quot;??_);_(@_)">
                  <c:v>18.087933333333332</c:v>
                </c:pt>
                <c:pt idx="692" formatCode="_(&quot;$&quot;* #,##0.00_);_(&quot;$&quot;* \(#,##0.00\);_(&quot;$&quot;* &quot;-&quot;??_);_(@_)">
                  <c:v>18.268716666666666</c:v>
                </c:pt>
                <c:pt idx="693" formatCode="_(&quot;$&quot;* #,##0.00_);_(&quot;$&quot;* \(#,##0.00\);_(&quot;$&quot;* &quot;-&quot;??_);_(@_)">
                  <c:v>18.476633333333332</c:v>
                </c:pt>
                <c:pt idx="694" formatCode="_(&quot;$&quot;* #,##0.00_);_(&quot;$&quot;* \(#,##0.00\);_(&quot;$&quot;* &quot;-&quot;??_);_(@_)">
                  <c:v>18.589166666666667</c:v>
                </c:pt>
                <c:pt idx="695" formatCode="_(&quot;$&quot;* #,##0.00_);_(&quot;$&quot;* \(#,##0.00\);_(&quot;$&quot;* &quot;-&quot;??_);_(@_)">
                  <c:v>18.573683333333332</c:v>
                </c:pt>
                <c:pt idx="696" formatCode="_(&quot;$&quot;* #,##0.00_);_(&quot;$&quot;* \(#,##0.00\);_(&quot;$&quot;* &quot;-&quot;??_);_(@_)">
                  <c:v>18.29485</c:v>
                </c:pt>
                <c:pt idx="697" formatCode="_(&quot;$&quot;* #,##0.00_);_(&quot;$&quot;* \(#,##0.00\);_(&quot;$&quot;* &quot;-&quot;??_);_(@_)">
                  <c:v>17.986716666666666</c:v>
                </c:pt>
                <c:pt idx="698" formatCode="_(&quot;$&quot;* #,##0.00_);_(&quot;$&quot;* \(#,##0.00\);_(&quot;$&quot;* &quot;-&quot;??_);_(@_)">
                  <c:v>17.710883333333335</c:v>
                </c:pt>
                <c:pt idx="699" formatCode="_(&quot;$&quot;* #,##0.00_);_(&quot;$&quot;* \(#,##0.00\);_(&quot;$&quot;* &quot;-&quot;??_);_(@_)">
                  <c:v>17.640633333333334</c:v>
                </c:pt>
                <c:pt idx="700" formatCode="_(&quot;$&quot;* #,##0.00_);_(&quot;$&quot;* \(#,##0.00\);_(&quot;$&quot;* &quot;-&quot;??_);_(@_)">
                  <c:v>17.222300000000001</c:v>
                </c:pt>
                <c:pt idx="701" formatCode="_(&quot;$&quot;* #,##0.00_);_(&quot;$&quot;* \(#,##0.00\);_(&quot;$&quot;* &quot;-&quot;??_);_(@_)">
                  <c:v>16.881383333333332</c:v>
                </c:pt>
                <c:pt idx="702" formatCode="_(&quot;$&quot;* #,##0.00_);_(&quot;$&quot;* \(#,##0.00\);_(&quot;$&quot;* &quot;-&quot;??_);_(@_)">
                  <c:v>16.620699999999999</c:v>
                </c:pt>
                <c:pt idx="703" formatCode="_(&quot;$&quot;* #,##0.00_);_(&quot;$&quot;* \(#,##0.00\);_(&quot;$&quot;* &quot;-&quot;??_);_(@_)">
                  <c:v>16.273283333333332</c:v>
                </c:pt>
                <c:pt idx="704" formatCode="_(&quot;$&quot;* #,##0.00_);_(&quot;$&quot;* \(#,##0.00\);_(&quot;$&quot;* &quot;-&quot;??_);_(@_)">
                  <c:v>15.726433333333334</c:v>
                </c:pt>
                <c:pt idx="705" formatCode="_(&quot;$&quot;* #,##0.00_);_(&quot;$&quot;* \(#,##0.00\);_(&quot;$&quot;* &quot;-&quot;??_);_(@_)">
                  <c:v>15.016299999999999</c:v>
                </c:pt>
                <c:pt idx="706" formatCode="_(&quot;$&quot;* #,##0.00_);_(&quot;$&quot;* \(#,##0.00\);_(&quot;$&quot;* &quot;-&quot;??_);_(@_)">
                  <c:v>14.551033333333335</c:v>
                </c:pt>
                <c:pt idx="707" formatCode="_(&quot;$&quot;* #,##0.00_);_(&quot;$&quot;* \(#,##0.00\);_(&quot;$&quot;* &quot;-&quot;??_);_(@_)">
                  <c:v>14.204299999999998</c:v>
                </c:pt>
                <c:pt idx="708" formatCode="_(&quot;$&quot;* #,##0.00_);_(&quot;$&quot;* \(#,##0.00\);_(&quot;$&quot;* &quot;-&quot;??_);_(@_)">
                  <c:v>13.95895</c:v>
                </c:pt>
                <c:pt idx="709" formatCode="_(&quot;$&quot;* #,##0.00_);_(&quot;$&quot;* \(#,##0.00\);_(&quot;$&quot;* &quot;-&quot;??_);_(@_)">
                  <c:v>13.841983333333333</c:v>
                </c:pt>
                <c:pt idx="710" formatCode="_(&quot;$&quot;* #,##0.00_);_(&quot;$&quot;* \(#,##0.00\);_(&quot;$&quot;* &quot;-&quot;??_);_(@_)">
                  <c:v>13.937249999999999</c:v>
                </c:pt>
                <c:pt idx="711" formatCode="_(&quot;$&quot;* #,##0.00_);_(&quot;$&quot;* \(#,##0.00\);_(&quot;$&quot;* &quot;-&quot;??_);_(@_)">
                  <c:v>13.851999999999999</c:v>
                </c:pt>
                <c:pt idx="712" formatCode="_(&quot;$&quot;* #,##0.00_);_(&quot;$&quot;* \(#,##0.00\);_(&quot;$&quot;* &quot;-&quot;??_);_(@_)">
                  <c:v>13.796549999999998</c:v>
                </c:pt>
                <c:pt idx="713" formatCode="_(&quot;$&quot;* #,##0.00_);_(&quot;$&quot;* \(#,##0.00\);_(&quot;$&quot;* &quot;-&quot;??_);_(@_)">
                  <c:v>13.665833333333332</c:v>
                </c:pt>
                <c:pt idx="714" formatCode="_(&quot;$&quot;* #,##0.00_);_(&quot;$&quot;* \(#,##0.00\);_(&quot;$&quot;* &quot;-&quot;??_);_(@_)">
                  <c:v>13.533949999999999</c:v>
                </c:pt>
                <c:pt idx="715" formatCode="_(&quot;$&quot;* #,##0.00_);_(&quot;$&quot;* \(#,##0.00\);_(&quot;$&quot;* &quot;-&quot;??_);_(@_)">
                  <c:v>13.3666</c:v>
                </c:pt>
                <c:pt idx="716" formatCode="_(&quot;$&quot;* #,##0.00_);_(&quot;$&quot;* \(#,##0.00\);_(&quot;$&quot;* &quot;-&quot;??_);_(@_)">
                  <c:v>13.145316666666666</c:v>
                </c:pt>
                <c:pt idx="717" formatCode="_(&quot;$&quot;* #,##0.00_);_(&quot;$&quot;* \(#,##0.00\);_(&quot;$&quot;* &quot;-&quot;??_);_(@_)">
                  <c:v>13.166966666666667</c:v>
                </c:pt>
                <c:pt idx="718" formatCode="_(&quot;$&quot;* #,##0.00_);_(&quot;$&quot;* \(#,##0.00\);_(&quot;$&quot;* &quot;-&quot;??_);_(@_)">
                  <c:v>13.07255</c:v>
                </c:pt>
                <c:pt idx="719" formatCode="_(&quot;$&quot;* #,##0.00_);_(&quot;$&quot;* \(#,##0.00\);_(&quot;$&quot;* &quot;-&quot;??_);_(@_)">
                  <c:v>13.003783333333333</c:v>
                </c:pt>
                <c:pt idx="720" formatCode="_(&quot;$&quot;* #,##0.00_);_(&quot;$&quot;* \(#,##0.00\);_(&quot;$&quot;* &quot;-&quot;??_);_(@_)">
                  <c:v>12.842266666666665</c:v>
                </c:pt>
                <c:pt idx="721" formatCode="_(&quot;$&quot;* #,##0.00_);_(&quot;$&quot;* \(#,##0.00\);_(&quot;$&quot;* &quot;-&quot;??_);_(@_)">
                  <c:v>12.680916666666667</c:v>
                </c:pt>
                <c:pt idx="722" formatCode="_(&quot;$&quot;* #,##0.00_);_(&quot;$&quot;* \(#,##0.00\);_(&quot;$&quot;* &quot;-&quot;??_);_(@_)">
                  <c:v>12.60765</c:v>
                </c:pt>
                <c:pt idx="723" formatCode="_(&quot;$&quot;* #,##0.00_);_(&quot;$&quot;* \(#,##0.00\);_(&quot;$&quot;* &quot;-&quot;??_);_(@_)">
                  <c:v>12.434299999999999</c:v>
                </c:pt>
                <c:pt idx="724" formatCode="_(&quot;$&quot;* #,##0.00_);_(&quot;$&quot;* \(#,##0.00\);_(&quot;$&quot;* &quot;-&quot;??_);_(@_)">
                  <c:v>12.364033333333332</c:v>
                </c:pt>
                <c:pt idx="725" formatCode="_(&quot;$&quot;* #,##0.00_);_(&quot;$&quot;* \(#,##0.00\);_(&quot;$&quot;* &quot;-&quot;??_);_(@_)">
                  <c:v>12.363366666666666</c:v>
                </c:pt>
                <c:pt idx="726" formatCode="_(&quot;$&quot;* #,##0.00_);_(&quot;$&quot;* \(#,##0.00\);_(&quot;$&quot;* &quot;-&quot;??_);_(@_)">
                  <c:v>12.519733333333333</c:v>
                </c:pt>
                <c:pt idx="727" formatCode="_(&quot;$&quot;* #,##0.00_);_(&quot;$&quot;* \(#,##0.00\);_(&quot;$&quot;* &quot;-&quot;??_);_(@_)">
                  <c:v>12.652266666666668</c:v>
                </c:pt>
                <c:pt idx="728" formatCode="_(&quot;$&quot;* #,##0.00_);_(&quot;$&quot;* \(#,##0.00\);_(&quot;$&quot;* &quot;-&quot;??_);_(@_)">
                  <c:v>12.717866666666666</c:v>
                </c:pt>
                <c:pt idx="729" formatCode="_(&quot;$&quot;* #,##0.00_);_(&quot;$&quot;* \(#,##0.00\);_(&quot;$&quot;* &quot;-&quot;??_);_(@_)">
                  <c:v>12.693899999999999</c:v>
                </c:pt>
                <c:pt idx="730" formatCode="_(&quot;$&quot;* #,##0.00_);_(&quot;$&quot;* \(#,##0.00\);_(&quot;$&quot;* &quot;-&quot;??_);_(@_)">
                  <c:v>12.6158</c:v>
                </c:pt>
                <c:pt idx="731" formatCode="_(&quot;$&quot;* #,##0.00_);_(&quot;$&quot;* \(#,##0.00\);_(&quot;$&quot;* &quot;-&quot;??_);_(@_)">
                  <c:v>12.461599999999999</c:v>
                </c:pt>
                <c:pt idx="732" formatCode="_(&quot;$&quot;* #,##0.00_);_(&quot;$&quot;* \(#,##0.00\);_(&quot;$&quot;* &quot;-&quot;??_);_(@_)">
                  <c:v>12.184016666666666</c:v>
                </c:pt>
                <c:pt idx="733" formatCode="_(&quot;$&quot;* #,##0.00_);_(&quot;$&quot;* \(#,##0.00\);_(&quot;$&quot;* &quot;-&quot;??_);_(@_)">
                  <c:v>11.976050000000001</c:v>
                </c:pt>
                <c:pt idx="734" formatCode="_(&quot;$&quot;* #,##0.00_);_(&quot;$&quot;* \(#,##0.00\);_(&quot;$&quot;* &quot;-&quot;??_);_(@_)">
                  <c:v>11.659166666666666</c:v>
                </c:pt>
                <c:pt idx="735" formatCode="_(&quot;$&quot;* #,##0.00_);_(&quot;$&quot;* \(#,##0.00\);_(&quot;$&quot;* &quot;-&quot;??_);_(@_)">
                  <c:v>11.62785</c:v>
                </c:pt>
                <c:pt idx="736" formatCode="_(&quot;$&quot;* #,##0.00_);_(&quot;$&quot;* \(#,##0.00\);_(&quot;$&quot;* &quot;-&quot;??_);_(@_)">
                  <c:v>11.677316666666664</c:v>
                </c:pt>
                <c:pt idx="737" formatCode="_(&quot;$&quot;* #,##0.00_);_(&quot;$&quot;* \(#,##0.00\);_(&quot;$&quot;* &quot;-&quot;??_);_(@_)">
                  <c:v>11.75475</c:v>
                </c:pt>
                <c:pt idx="738" formatCode="_(&quot;$&quot;* #,##0.00_);_(&quot;$&quot;* \(#,##0.00\);_(&quot;$&quot;* &quot;-&quot;??_);_(@_)">
                  <c:v>11.870316666666666</c:v>
                </c:pt>
                <c:pt idx="739" formatCode="_(&quot;$&quot;* #,##0.00_);_(&quot;$&quot;* \(#,##0.00\);_(&quot;$&quot;* &quot;-&quot;??_);_(@_)">
                  <c:v>11.954566666666667</c:v>
                </c:pt>
                <c:pt idx="740" formatCode="_(&quot;$&quot;* #,##0.00_);_(&quot;$&quot;* \(#,##0.00\);_(&quot;$&quot;* &quot;-&quot;??_);_(@_)">
                  <c:v>12.183033333333334</c:v>
                </c:pt>
                <c:pt idx="741" formatCode="_(&quot;$&quot;* #,##0.00_);_(&quot;$&quot;* \(#,##0.00\);_(&quot;$&quot;* &quot;-&quot;??_);_(@_)">
                  <c:v>12.411666666666667</c:v>
                </c:pt>
                <c:pt idx="742" formatCode="_(&quot;$&quot;* #,##0.00_);_(&quot;$&quot;* \(#,##0.00\);_(&quot;$&quot;* &quot;-&quot;??_);_(@_)">
                  <c:v>12.56635</c:v>
                </c:pt>
                <c:pt idx="743" formatCode="_(&quot;$&quot;* #,##0.00_);_(&quot;$&quot;* \(#,##0.00\);_(&quot;$&quot;* &quot;-&quot;??_);_(@_)">
                  <c:v>12.753683333333333</c:v>
                </c:pt>
                <c:pt idx="744" formatCode="_(&quot;$&quot;* #,##0.00_);_(&quot;$&quot;* \(#,##0.00\);_(&quot;$&quot;* &quot;-&quot;??_);_(@_)">
                  <c:v>13.026766666666665</c:v>
                </c:pt>
                <c:pt idx="745" formatCode="_(&quot;$&quot;* #,##0.00_);_(&quot;$&quot;* \(#,##0.00\);_(&quot;$&quot;* &quot;-&quot;??_);_(@_)">
                  <c:v>13.198450000000001</c:v>
                </c:pt>
                <c:pt idx="746" formatCode="_(&quot;$&quot;* #,##0.00_);_(&quot;$&quot;* \(#,##0.00\);_(&quot;$&quot;* &quot;-&quot;??_);_(@_)">
                  <c:v>13.355633333333335</c:v>
                </c:pt>
                <c:pt idx="747" formatCode="_(&quot;$&quot;* #,##0.00_);_(&quot;$&quot;* \(#,##0.00\);_(&quot;$&quot;* &quot;-&quot;??_);_(@_)">
                  <c:v>13.348633333333337</c:v>
                </c:pt>
                <c:pt idx="748" formatCode="_(&quot;$&quot;* #,##0.00_);_(&quot;$&quot;* \(#,##0.00\);_(&quot;$&quot;* &quot;-&quot;??_);_(@_)">
                  <c:v>13.43605</c:v>
                </c:pt>
                <c:pt idx="749" formatCode="_(&quot;$&quot;* #,##0.00_);_(&quot;$&quot;* \(#,##0.00\);_(&quot;$&quot;* &quot;-&quot;??_);_(@_)">
                  <c:v>13.599233333333332</c:v>
                </c:pt>
                <c:pt idx="750" formatCode="_(&quot;$&quot;* #,##0.00_);_(&quot;$&quot;* \(#,##0.00\);_(&quot;$&quot;* &quot;-&quot;??_);_(@_)">
                  <c:v>13.676983333333334</c:v>
                </c:pt>
                <c:pt idx="751" formatCode="_(&quot;$&quot;* #,##0.00_);_(&quot;$&quot;* \(#,##0.00\);_(&quot;$&quot;* &quot;-&quot;??_);_(@_)">
                  <c:v>13.860983333333335</c:v>
                </c:pt>
                <c:pt idx="752" formatCode="_(&quot;$&quot;* #,##0.00_);_(&quot;$&quot;* \(#,##0.00\);_(&quot;$&quot;* &quot;-&quot;??_);_(@_)">
                  <c:v>13.899783333333334</c:v>
                </c:pt>
                <c:pt idx="753" formatCode="_(&quot;$&quot;* #,##0.00_);_(&quot;$&quot;* \(#,##0.00\);_(&quot;$&quot;* &quot;-&quot;??_);_(@_)">
                  <c:v>14.321233333333334</c:v>
                </c:pt>
                <c:pt idx="754" formatCode="_(&quot;$&quot;* #,##0.00_);_(&quot;$&quot;* \(#,##0.00\);_(&quot;$&quot;* &quot;-&quot;??_);_(@_)">
                  <c:v>14.805133333333336</c:v>
                </c:pt>
                <c:pt idx="755" formatCode="_(&quot;$&quot;* #,##0.00_);_(&quot;$&quot;* \(#,##0.00\);_(&quot;$&quot;* &quot;-&quot;??_);_(@_)">
                  <c:v>15.161300000000002</c:v>
                </c:pt>
                <c:pt idx="756" formatCode="_(&quot;$&quot;* #,##0.00_);_(&quot;$&quot;* \(#,##0.00\);_(&quot;$&quot;* &quot;-&quot;??_);_(@_)">
                  <c:v>15.555116666666668</c:v>
                </c:pt>
                <c:pt idx="757" formatCode="_(&quot;$&quot;* #,##0.00_);_(&quot;$&quot;* \(#,##0.00\);_(&quot;$&quot;* &quot;-&quot;??_);_(@_)">
                  <c:v>15.772916666666667</c:v>
                </c:pt>
                <c:pt idx="758" formatCode="_(&quot;$&quot;* #,##0.00_);_(&quot;$&quot;* \(#,##0.00\);_(&quot;$&quot;* &quot;-&quot;??_);_(@_)">
                  <c:v>16.089466666666667</c:v>
                </c:pt>
                <c:pt idx="759" formatCode="_(&quot;$&quot;* #,##0.00_);_(&quot;$&quot;* \(#,##0.00\);_(&quot;$&quot;* &quot;-&quot;??_);_(@_)">
                  <c:v>16.032683333333335</c:v>
                </c:pt>
                <c:pt idx="760" formatCode="_(&quot;$&quot;* #,##0.00_);_(&quot;$&quot;* \(#,##0.00\);_(&quot;$&quot;* &quot;-&quot;??_);_(@_)">
                  <c:v>15.864499999999998</c:v>
                </c:pt>
                <c:pt idx="761" formatCode="_(&quot;$&quot;* #,##0.00_);_(&quot;$&quot;* \(#,##0.00\);_(&quot;$&quot;* &quot;-&quot;??_);_(@_)">
                  <c:v>15.821700000000002</c:v>
                </c:pt>
                <c:pt idx="762" formatCode="_(&quot;$&quot;* #,##0.00_);_(&quot;$&quot;* \(#,##0.00\);_(&quot;$&quot;* &quot;-&quot;??_);_(@_)">
                  <c:v>15.797216666666669</c:v>
                </c:pt>
                <c:pt idx="763" formatCode="_(&quot;$&quot;* #,##0.00_);_(&quot;$&quot;* \(#,##0.00\);_(&quot;$&quot;* &quot;-&quot;??_);_(@_)">
                  <c:v>15.857149999999999</c:v>
                </c:pt>
                <c:pt idx="764" formatCode="_(&quot;$&quot;* #,##0.00_);_(&quot;$&quot;* \(#,##0.00\);_(&quot;$&quot;* &quot;-&quot;??_);_(@_)">
                  <c:v>15.882116666666667</c:v>
                </c:pt>
                <c:pt idx="765" formatCode="_(&quot;$&quot;* #,##0.00_);_(&quot;$&quot;* \(#,##0.00\);_(&quot;$&quot;* &quot;-&quot;??_);_(@_)">
                  <c:v>15.920416666666668</c:v>
                </c:pt>
                <c:pt idx="766" formatCode="_(&quot;$&quot;* #,##0.00_);_(&quot;$&quot;* \(#,##0.00\);_(&quot;$&quot;* &quot;-&quot;??_);_(@_)">
                  <c:v>16.188566666666667</c:v>
                </c:pt>
                <c:pt idx="767" formatCode="_(&quot;$&quot;* #,##0.00_);_(&quot;$&quot;* \(#,##0.00\);_(&quot;$&quot;* &quot;-&quot;??_);_(@_)">
                  <c:v>16.371966666666669</c:v>
                </c:pt>
                <c:pt idx="768" formatCode="_(&quot;$&quot;* #,##0.00_);_(&quot;$&quot;* \(#,##0.00\);_(&quot;$&quot;* &quot;-&quot;??_);_(@_)">
                  <c:v>16.432133333333336</c:v>
                </c:pt>
                <c:pt idx="769" formatCode="_(&quot;$&quot;* #,##0.00_);_(&quot;$&quot;* \(#,##0.00\);_(&quot;$&quot;* &quot;-&quot;??_);_(@_)">
                  <c:v>16.489466666666669</c:v>
                </c:pt>
                <c:pt idx="770" formatCode="_(&quot;$&quot;* #,##0.00_);_(&quot;$&quot;* \(#,##0.00\);_(&quot;$&quot;* &quot;-&quot;??_);_(@_)">
                  <c:v>16.5168</c:v>
                </c:pt>
                <c:pt idx="771" formatCode="_(&quot;$&quot;* #,##0.00_);_(&quot;$&quot;* \(#,##0.00\);_(&quot;$&quot;* &quot;-&quot;??_);_(@_)">
                  <c:v>16.597583333333333</c:v>
                </c:pt>
                <c:pt idx="772" formatCode="_(&quot;$&quot;* #,##0.00_);_(&quot;$&quot;* \(#,##0.00\);_(&quot;$&quot;* &quot;-&quot;??_);_(@_)">
                  <c:v>16.638549999999999</c:v>
                </c:pt>
                <c:pt idx="773" formatCode="_(&quot;$&quot;* #,##0.00_);_(&quot;$&quot;* \(#,##0.00\);_(&quot;$&quot;* &quot;-&quot;??_);_(@_)">
                  <c:v>16.616233333333337</c:v>
                </c:pt>
                <c:pt idx="774" formatCode="_(&quot;$&quot;* #,##0.00_);_(&quot;$&quot;* \(#,##0.00\);_(&quot;$&quot;* &quot;-&quot;??_);_(@_)">
                  <c:v>16.726000000000003</c:v>
                </c:pt>
                <c:pt idx="775" formatCode="_(&quot;$&quot;* #,##0.00_);_(&quot;$&quot;* \(#,##0.00\);_(&quot;$&quot;* &quot;-&quot;??_);_(@_)">
                  <c:v>16.9695</c:v>
                </c:pt>
                <c:pt idx="776" formatCode="_(&quot;$&quot;* #,##0.00_);_(&quot;$&quot;* \(#,##0.00\);_(&quot;$&quot;* &quot;-&quot;??_);_(@_)">
                  <c:v>17.250483333333332</c:v>
                </c:pt>
                <c:pt idx="777" formatCode="_(&quot;$&quot;* #,##0.00_);_(&quot;$&quot;* \(#,##0.00\);_(&quot;$&quot;* &quot;-&quot;??_);_(@_)">
                  <c:v>17.389050000000001</c:v>
                </c:pt>
                <c:pt idx="778" formatCode="_(&quot;$&quot;* #,##0.00_);_(&quot;$&quot;* \(#,##0.00\);_(&quot;$&quot;* &quot;-&quot;??_);_(@_)">
                  <c:v>17.289449999999999</c:v>
                </c:pt>
                <c:pt idx="779" formatCode="_(&quot;$&quot;* #,##0.00_);_(&quot;$&quot;* \(#,##0.00\);_(&quot;$&quot;* &quot;-&quot;??_);_(@_)">
                  <c:v>17.16503333333333</c:v>
                </c:pt>
                <c:pt idx="780" formatCode="_(&quot;$&quot;* #,##0.00_);_(&quot;$&quot;* \(#,##0.00\);_(&quot;$&quot;* &quot;-&quot;??_);_(@_)">
                  <c:v>16.923516666666668</c:v>
                </c:pt>
                <c:pt idx="781" formatCode="_(&quot;$&quot;* #,##0.00_);_(&quot;$&quot;* \(#,##0.00\);_(&quot;$&quot;* &quot;-&quot;??_);_(@_)">
                  <c:v>16.661849999999998</c:v>
                </c:pt>
                <c:pt idx="782" formatCode="_(&quot;$&quot;* #,##0.00_);_(&quot;$&quot;* \(#,##0.00\);_(&quot;$&quot;* &quot;-&quot;??_);_(@_)">
                  <c:v>16.272933333333334</c:v>
                </c:pt>
                <c:pt idx="783" formatCode="_(&quot;$&quot;* #,##0.00_);_(&quot;$&quot;* \(#,##0.00\);_(&quot;$&quot;* &quot;-&quot;??_);_(@_)">
                  <c:v>15.982133333333332</c:v>
                </c:pt>
                <c:pt idx="784" formatCode="_(&quot;$&quot;* #,##0.00_);_(&quot;$&quot;* \(#,##0.00\);_(&quot;$&quot;* &quot;-&quot;??_);_(@_)">
                  <c:v>15.574066666666667</c:v>
                </c:pt>
                <c:pt idx="785" formatCode="_(&quot;$&quot;* #,##0.00_);_(&quot;$&quot;* \(#,##0.00\);_(&quot;$&quot;* &quot;-&quot;??_);_(@_)">
                  <c:v>15.204649999999999</c:v>
                </c:pt>
                <c:pt idx="786" formatCode="_(&quot;$&quot;* #,##0.00_);_(&quot;$&quot;* \(#,##0.00\);_(&quot;$&quot;* &quot;-&quot;??_);_(@_)">
                  <c:v>14.957816666666666</c:v>
                </c:pt>
                <c:pt idx="787" formatCode="_(&quot;$&quot;* #,##0.00_);_(&quot;$&quot;* \(#,##0.00\);_(&quot;$&quot;* &quot;-&quot;??_);_(@_)">
                  <c:v>14.643533333333332</c:v>
                </c:pt>
                <c:pt idx="788" formatCode="_(&quot;$&quot;* #,##0.00_);_(&quot;$&quot;* \(#,##0.00\);_(&quot;$&quot;* &quot;-&quot;??_);_(@_)">
                  <c:v>14.472983333333334</c:v>
                </c:pt>
                <c:pt idx="789" formatCode="_(&quot;$&quot;* #,##0.00_);_(&quot;$&quot;* \(#,##0.00\);_(&quot;$&quot;* &quot;-&quot;??_);_(@_)">
                  <c:v>14.396866666666668</c:v>
                </c:pt>
                <c:pt idx="790" formatCode="_(&quot;$&quot;* #,##0.00_);_(&quot;$&quot;* \(#,##0.00\);_(&quot;$&quot;* &quot;-&quot;??_);_(@_)">
                  <c:v>14.42085</c:v>
                </c:pt>
                <c:pt idx="791" formatCode="_(&quot;$&quot;* #,##0.00_);_(&quot;$&quot;* \(#,##0.00\);_(&quot;$&quot;* &quot;-&quot;??_);_(@_)">
                  <c:v>14.557916666666666</c:v>
                </c:pt>
                <c:pt idx="792" formatCode="_(&quot;$&quot;* #,##0.00_);_(&quot;$&quot;* \(#,##0.00\);_(&quot;$&quot;* &quot;-&quot;??_);_(@_)">
                  <c:v>14.728633333333333</c:v>
                </c:pt>
                <c:pt idx="793" formatCode="_(&quot;$&quot;* #,##0.00_);_(&quot;$&quot;* \(#,##0.00\);_(&quot;$&quot;* &quot;-&quot;??_);_(@_)">
                  <c:v>14.944316666666666</c:v>
                </c:pt>
                <c:pt idx="794" formatCode="_(&quot;$&quot;* #,##0.00_);_(&quot;$&quot;* \(#,##0.00\);_(&quot;$&quot;* &quot;-&quot;??_);_(@_)">
                  <c:v>15.225133333333332</c:v>
                </c:pt>
                <c:pt idx="795" formatCode="_(&quot;$&quot;* #,##0.00_);_(&quot;$&quot;* \(#,##0.00\);_(&quot;$&quot;* &quot;-&quot;??_);_(@_)">
                  <c:v>15.518599999999999</c:v>
                </c:pt>
                <c:pt idx="796" formatCode="_(&quot;$&quot;* #,##0.00_);_(&quot;$&quot;* \(#,##0.00\);_(&quot;$&quot;* &quot;-&quot;??_);_(@_)">
                  <c:v>15.957316666666669</c:v>
                </c:pt>
                <c:pt idx="797" formatCode="_(&quot;$&quot;* #,##0.00_);_(&quot;$&quot;* \(#,##0.00\);_(&quot;$&quot;* &quot;-&quot;??_);_(@_)">
                  <c:v>16.43085</c:v>
                </c:pt>
                <c:pt idx="798" formatCode="_(&quot;$&quot;* #,##0.00_);_(&quot;$&quot;* \(#,##0.00\);_(&quot;$&quot;* &quot;-&quot;??_);_(@_)">
                  <c:v>16.722166666666666</c:v>
                </c:pt>
                <c:pt idx="799" formatCode="_(&quot;$&quot;* #,##0.00_);_(&quot;$&quot;* \(#,##0.00\);_(&quot;$&quot;* &quot;-&quot;??_);_(@_)">
                  <c:v>16.864750000000001</c:v>
                </c:pt>
                <c:pt idx="800" formatCode="_(&quot;$&quot;* #,##0.00_);_(&quot;$&quot;* \(#,##0.00\);_(&quot;$&quot;* &quot;-&quot;??_);_(@_)">
                  <c:v>17.170883333333336</c:v>
                </c:pt>
                <c:pt idx="801" formatCode="_(&quot;$&quot;* #,##0.00_);_(&quot;$&quot;* \(#,##0.00\);_(&quot;$&quot;* &quot;-&quot;??_);_(@_)">
                  <c:v>17.617599999999999</c:v>
                </c:pt>
                <c:pt idx="802" formatCode="_(&quot;$&quot;* #,##0.00_);_(&quot;$&quot;* \(#,##0.00\);_(&quot;$&quot;* &quot;-&quot;??_);_(@_)">
                  <c:v>18.011666666666667</c:v>
                </c:pt>
                <c:pt idx="803" formatCode="_(&quot;$&quot;* #,##0.00_);_(&quot;$&quot;* \(#,##0.00\);_(&quot;$&quot;* &quot;-&quot;??_);_(@_)">
                  <c:v>18.281650000000003</c:v>
                </c:pt>
                <c:pt idx="804" formatCode="_(&quot;$&quot;* #,##0.00_);_(&quot;$&quot;* \(#,##0.00\);_(&quot;$&quot;* &quot;-&quot;??_);_(@_)">
                  <c:v>18.685549999999999</c:v>
                </c:pt>
                <c:pt idx="805" formatCode="_(&quot;$&quot;* #,##0.00_);_(&quot;$&quot;* \(#,##0.00\);_(&quot;$&quot;* &quot;-&quot;??_);_(@_)">
                  <c:v>19.285150000000002</c:v>
                </c:pt>
                <c:pt idx="806" formatCode="_(&quot;$&quot;* #,##0.00_);_(&quot;$&quot;* \(#,##0.00\);_(&quot;$&quot;* &quot;-&quot;??_);_(@_)">
                  <c:v>19.505500000000001</c:v>
                </c:pt>
                <c:pt idx="807" formatCode="_(&quot;$&quot;* #,##0.00_);_(&quot;$&quot;* \(#,##0.00\);_(&quot;$&quot;* &quot;-&quot;??_);_(@_)">
                  <c:v>19.562783333333336</c:v>
                </c:pt>
                <c:pt idx="808" formatCode="_(&quot;$&quot;* #,##0.00_);_(&quot;$&quot;* \(#,##0.00\);_(&quot;$&quot;* &quot;-&quot;??_);_(@_)">
                  <c:v>19.842266666666671</c:v>
                </c:pt>
                <c:pt idx="809" formatCode="_(&quot;$&quot;* #,##0.00_);_(&quot;$&quot;* \(#,##0.00\);_(&quot;$&quot;* &quot;-&quot;??_);_(@_)">
                  <c:v>20.239666666666668</c:v>
                </c:pt>
                <c:pt idx="810" formatCode="_(&quot;$&quot;* #,##0.00_);_(&quot;$&quot;* \(#,##0.00\);_(&quot;$&quot;* &quot;-&quot;??_);_(@_)">
                  <c:v>20.455850000000002</c:v>
                </c:pt>
                <c:pt idx="811" formatCode="_(&quot;$&quot;* #,##0.00_);_(&quot;$&quot;* \(#,##0.00\);_(&quot;$&quot;* &quot;-&quot;??_);_(@_)">
                  <c:v>20.576433333333338</c:v>
                </c:pt>
                <c:pt idx="812" formatCode="_(&quot;$&quot;* #,##0.00_);_(&quot;$&quot;* \(#,##0.00\);_(&quot;$&quot;* &quot;-&quot;??_);_(@_)">
                  <c:v>21.077933333333334</c:v>
                </c:pt>
                <c:pt idx="813" formatCode="_(&quot;$&quot;* #,##0.00_);_(&quot;$&quot;* \(#,##0.00\);_(&quot;$&quot;* &quot;-&quot;??_);_(@_)">
                  <c:v>21.522316666666669</c:v>
                </c:pt>
                <c:pt idx="814" formatCode="_(&quot;$&quot;* #,##0.00_);_(&quot;$&quot;* \(#,##0.00\);_(&quot;$&quot;* &quot;-&quot;??_);_(@_)">
                  <c:v>21.754499999999997</c:v>
                </c:pt>
                <c:pt idx="815" formatCode="_(&quot;$&quot;* #,##0.00_);_(&quot;$&quot;* \(#,##0.00\);_(&quot;$&quot;* &quot;-&quot;??_);_(@_)">
                  <c:v>21.680549999999997</c:v>
                </c:pt>
                <c:pt idx="816" formatCode="_(&quot;$&quot;* #,##0.00_);_(&quot;$&quot;* \(#,##0.00\);_(&quot;$&quot;* &quot;-&quot;??_);_(@_)">
                  <c:v>21.795150000000003</c:v>
                </c:pt>
                <c:pt idx="817" formatCode="_(&quot;$&quot;* #,##0.00_);_(&quot;$&quot;* \(#,##0.00\);_(&quot;$&quot;* &quot;-&quot;??_);_(@_)">
                  <c:v>22.108616666666666</c:v>
                </c:pt>
                <c:pt idx="818" formatCode="_(&quot;$&quot;* #,##0.00_);_(&quot;$&quot;* \(#,##0.00\);_(&quot;$&quot;* &quot;-&quot;??_);_(@_)">
                  <c:v>22.207049999999999</c:v>
                </c:pt>
                <c:pt idx="819" formatCode="_(&quot;$&quot;* #,##0.00_);_(&quot;$&quot;* \(#,##0.00\);_(&quot;$&quot;* &quot;-&quot;??_);_(@_)">
                  <c:v>22.173233333333332</c:v>
                </c:pt>
                <c:pt idx="820" formatCode="_(&quot;$&quot;* #,##0.00_);_(&quot;$&quot;* \(#,##0.00\);_(&quot;$&quot;* &quot;-&quot;??_);_(@_)">
                  <c:v>22.015166666666669</c:v>
                </c:pt>
                <c:pt idx="821" formatCode="_(&quot;$&quot;* #,##0.00_);_(&quot;$&quot;* \(#,##0.00\);_(&quot;$&quot;* &quot;-&quot;??_);_(@_)">
                  <c:v>21.913566666666668</c:v>
                </c:pt>
                <c:pt idx="822" formatCode="_(&quot;$&quot;* #,##0.00_);_(&quot;$&quot;* \(#,##0.00\);_(&quot;$&quot;* &quot;-&quot;??_);_(@_)">
                  <c:v>21.74133333333333</c:v>
                </c:pt>
                <c:pt idx="823" formatCode="_(&quot;$&quot;* #,##0.00_);_(&quot;$&quot;* \(#,##0.00\);_(&quot;$&quot;* &quot;-&quot;??_);_(@_)">
                  <c:v>21.856750000000002</c:v>
                </c:pt>
                <c:pt idx="824" formatCode="_(&quot;$&quot;* #,##0.00_);_(&quot;$&quot;* \(#,##0.00\);_(&quot;$&quot;* &quot;-&quot;??_);_(@_)">
                  <c:v>21.943700000000003</c:v>
                </c:pt>
                <c:pt idx="825" formatCode="_(&quot;$&quot;* #,##0.00_);_(&quot;$&quot;* \(#,##0.00\);_(&quot;$&quot;* &quot;-&quot;??_);_(@_)">
                  <c:v>22.193366666666666</c:v>
                </c:pt>
                <c:pt idx="826" formatCode="_(&quot;$&quot;* #,##0.00_);_(&quot;$&quot;* \(#,##0.00\);_(&quot;$&quot;* &quot;-&quot;??_);_(@_)">
                  <c:v>22.497833333333336</c:v>
                </c:pt>
                <c:pt idx="827" formatCode="_(&quot;$&quot;* #,##0.00_);_(&quot;$&quot;* \(#,##0.00\);_(&quot;$&quot;* &quot;-&quot;??_);_(@_)">
                  <c:v>22.838116666666668</c:v>
                </c:pt>
                <c:pt idx="828" formatCode="_(&quot;$&quot;* #,##0.00_);_(&quot;$&quot;* \(#,##0.00\);_(&quot;$&quot;* &quot;-&quot;??_);_(@_)">
                  <c:v>23.264516666666665</c:v>
                </c:pt>
                <c:pt idx="829" formatCode="_(&quot;$&quot;* #,##0.00_);_(&quot;$&quot;* \(#,##0.00\);_(&quot;$&quot;* &quot;-&quot;??_);_(@_)">
                  <c:v>23.302166666666665</c:v>
                </c:pt>
                <c:pt idx="830" formatCode="_(&quot;$&quot;* #,##0.00_);_(&quot;$&quot;* \(#,##0.00\);_(&quot;$&quot;* &quot;-&quot;??_);_(@_)">
                  <c:v>23.346800000000002</c:v>
                </c:pt>
                <c:pt idx="831" formatCode="_(&quot;$&quot;* #,##0.00_);_(&quot;$&quot;* \(#,##0.00\);_(&quot;$&quot;* &quot;-&quot;??_);_(@_)">
                  <c:v>23.311983333333334</c:v>
                </c:pt>
                <c:pt idx="832" formatCode="_(&quot;$&quot;* #,##0.00_);_(&quot;$&quot;* \(#,##0.00\);_(&quot;$&quot;* &quot;-&quot;??_);_(@_)">
                  <c:v>23.473399999999998</c:v>
                </c:pt>
                <c:pt idx="833" formatCode="_(&quot;$&quot;* #,##0.00_);_(&quot;$&quot;* \(#,##0.00\);_(&quot;$&quot;* &quot;-&quot;??_);_(@_)">
                  <c:v>23.596983333333338</c:v>
                </c:pt>
                <c:pt idx="834" formatCode="_(&quot;$&quot;* #,##0.00_);_(&quot;$&quot;* \(#,##0.00\);_(&quot;$&quot;* &quot;-&quot;??_);_(@_)">
                  <c:v>23.539500000000004</c:v>
                </c:pt>
                <c:pt idx="835" formatCode="_(&quot;$&quot;* #,##0.00_);_(&quot;$&quot;* \(#,##0.00\);_(&quot;$&quot;* &quot;-&quot;??_);_(@_)">
                  <c:v>23.38625</c:v>
                </c:pt>
                <c:pt idx="836" formatCode="_(&quot;$&quot;* #,##0.00_);_(&quot;$&quot;* \(#,##0.00\);_(&quot;$&quot;* &quot;-&quot;??_);_(@_)">
                  <c:v>23.471716666666666</c:v>
                </c:pt>
                <c:pt idx="837" formatCode="_(&quot;$&quot;* #,##0.00_);_(&quot;$&quot;* \(#,##0.00\);_(&quot;$&quot;* &quot;-&quot;??_);_(@_)">
                  <c:v>23.628316666666667</c:v>
                </c:pt>
                <c:pt idx="838" formatCode="_(&quot;$&quot;* #,##0.00_);_(&quot;$&quot;* \(#,##0.00\);_(&quot;$&quot;* &quot;-&quot;??_);_(@_)">
                  <c:v>23.854866666666666</c:v>
                </c:pt>
                <c:pt idx="839" formatCode="_(&quot;$&quot;* #,##0.00_);_(&quot;$&quot;* \(#,##0.00\);_(&quot;$&quot;* &quot;-&quot;??_);_(@_)">
                  <c:v>24.236166666666666</c:v>
                </c:pt>
                <c:pt idx="840" formatCode="_(&quot;$&quot;* #,##0.00_);_(&quot;$&quot;* \(#,##0.00\);_(&quot;$&quot;* &quot;-&quot;??_);_(@_)">
                  <c:v>24.725099999999998</c:v>
                </c:pt>
                <c:pt idx="841" formatCode="_(&quot;$&quot;* #,##0.00_);_(&quot;$&quot;* \(#,##0.00\);_(&quot;$&quot;* &quot;-&quot;??_);_(@_)">
                  <c:v>25.263666666666666</c:v>
                </c:pt>
                <c:pt idx="842" formatCode="_(&quot;$&quot;* #,##0.00_);_(&quot;$&quot;* \(#,##0.00\);_(&quot;$&quot;* &quot;-&quot;??_);_(@_)">
                  <c:v>25.664299999999997</c:v>
                </c:pt>
                <c:pt idx="843" formatCode="_(&quot;$&quot;* #,##0.00_);_(&quot;$&quot;* \(#,##0.00\);_(&quot;$&quot;* &quot;-&quot;??_);_(@_)">
                  <c:v>26.157883333333331</c:v>
                </c:pt>
                <c:pt idx="844" formatCode="_(&quot;$&quot;* #,##0.00_);_(&quot;$&quot;* \(#,##0.00\);_(&quot;$&quot;* &quot;-&quot;??_);_(@_)">
                  <c:v>26.364116666666664</c:v>
                </c:pt>
                <c:pt idx="845" formatCode="_(&quot;$&quot;* #,##0.00_);_(&quot;$&quot;* \(#,##0.00\);_(&quot;$&quot;* &quot;-&quot;??_);_(@_)">
                  <c:v>26.498383333333333</c:v>
                </c:pt>
                <c:pt idx="846" formatCode="_(&quot;$&quot;* #,##0.00_);_(&quot;$&quot;* \(#,##0.00\);_(&quot;$&quot;* &quot;-&quot;??_);_(@_)">
                  <c:v>26.583333333333332</c:v>
                </c:pt>
                <c:pt idx="847" formatCode="_(&quot;$&quot;* #,##0.00_);_(&quot;$&quot;* \(#,##0.00\);_(&quot;$&quot;* &quot;-&quot;??_);_(@_)">
                  <c:v>26.714100000000002</c:v>
                </c:pt>
                <c:pt idx="848" formatCode="_(&quot;$&quot;* #,##0.00_);_(&quot;$&quot;* \(#,##0.00\);_(&quot;$&quot;* &quot;-&quot;??_);_(@_)">
                  <c:v>26.866516666666666</c:v>
                </c:pt>
                <c:pt idx="849" formatCode="_(&quot;$&quot;* #,##0.00_);_(&quot;$&quot;* \(#,##0.00\);_(&quot;$&quot;* &quot;-&quot;??_);_(@_)">
                  <c:v>26.964133333333333</c:v>
                </c:pt>
                <c:pt idx="850" formatCode="_(&quot;$&quot;* #,##0.00_);_(&quot;$&quot;* \(#,##0.00\);_(&quot;$&quot;* &quot;-&quot;??_);_(@_)">
                  <c:v>27.161699999999996</c:v>
                </c:pt>
                <c:pt idx="851" formatCode="_(&quot;$&quot;* #,##0.00_);_(&quot;$&quot;* \(#,##0.00\);_(&quot;$&quot;* &quot;-&quot;??_);_(@_)">
                  <c:v>27.315299999999997</c:v>
                </c:pt>
                <c:pt idx="852" formatCode="_(&quot;$&quot;* #,##0.00_);_(&quot;$&quot;* \(#,##0.00\);_(&quot;$&quot;* &quot;-&quot;??_);_(@_)">
                  <c:v>27.393766666666668</c:v>
                </c:pt>
                <c:pt idx="853" formatCode="_(&quot;$&quot;* #,##0.00_);_(&quot;$&quot;* \(#,##0.00\);_(&quot;$&quot;* &quot;-&quot;??_);_(@_)">
                  <c:v>27.402599999999996</c:v>
                </c:pt>
                <c:pt idx="854" formatCode="_(&quot;$&quot;* #,##0.00_);_(&quot;$&quot;* \(#,##0.00\);_(&quot;$&quot;* &quot;-&quot;??_);_(@_)">
                  <c:v>27.435249999999996</c:v>
                </c:pt>
                <c:pt idx="855" formatCode="_(&quot;$&quot;* #,##0.00_);_(&quot;$&quot;* \(#,##0.00\);_(&quot;$&quot;* &quot;-&quot;??_);_(@_)">
                  <c:v>27.333966666666665</c:v>
                </c:pt>
                <c:pt idx="856" formatCode="_(&quot;$&quot;* #,##0.00_);_(&quot;$&quot;* \(#,##0.00\);_(&quot;$&quot;* &quot;-&quot;??_);_(@_)">
                  <c:v>27.089100000000002</c:v>
                </c:pt>
                <c:pt idx="857" formatCode="_(&quot;$&quot;* #,##0.00_);_(&quot;$&quot;* \(#,##0.00\);_(&quot;$&quot;* &quot;-&quot;??_);_(@_)">
                  <c:v>26.924183333333332</c:v>
                </c:pt>
                <c:pt idx="858" formatCode="_(&quot;$&quot;* #,##0.00_);_(&quot;$&quot;* \(#,##0.00\);_(&quot;$&quot;* &quot;-&quot;??_);_(@_)">
                  <c:v>26.903683333333333</c:v>
                </c:pt>
                <c:pt idx="859" formatCode="_(&quot;$&quot;* #,##0.00_);_(&quot;$&quot;* \(#,##0.00\);_(&quot;$&quot;* &quot;-&quot;??_);_(@_)">
                  <c:v>26.897850000000002</c:v>
                </c:pt>
                <c:pt idx="860" formatCode="_(&quot;$&quot;* #,##0.00_);_(&quot;$&quot;* \(#,##0.00\);_(&quot;$&quot;* &quot;-&quot;??_);_(@_)">
                  <c:v>26.912516666666665</c:v>
                </c:pt>
                <c:pt idx="861" formatCode="_(&quot;$&quot;* #,##0.00_);_(&quot;$&quot;* \(#,##0.00\);_(&quot;$&quot;* &quot;-&quot;??_);_(@_)">
                  <c:v>27.039466666666669</c:v>
                </c:pt>
                <c:pt idx="862" formatCode="_(&quot;$&quot;* #,##0.00_);_(&quot;$&quot;* \(#,##0.00\);_(&quot;$&quot;* &quot;-&quot;??_);_(@_)">
                  <c:v>27.140916666666669</c:v>
                </c:pt>
                <c:pt idx="863" formatCode="_(&quot;$&quot;* #,##0.00_);_(&quot;$&quot;* \(#,##0.00\);_(&quot;$&quot;* &quot;-&quot;??_);_(@_)">
                  <c:v>27.250199999999996</c:v>
                </c:pt>
                <c:pt idx="864" formatCode="_(&quot;$&quot;* #,##0.00_);_(&quot;$&quot;* \(#,##0.00\);_(&quot;$&quot;* &quot;-&quot;??_);_(@_)">
                  <c:v>27.297516666666667</c:v>
                </c:pt>
                <c:pt idx="865" formatCode="_(&quot;$&quot;* #,##0.00_);_(&quot;$&quot;* \(#,##0.00\);_(&quot;$&quot;* &quot;-&quot;??_);_(@_)">
                  <c:v>27.170749999999998</c:v>
                </c:pt>
                <c:pt idx="866" formatCode="_(&quot;$&quot;* #,##0.00_);_(&quot;$&quot;* \(#,##0.00\);_(&quot;$&quot;* &quot;-&quot;??_);_(@_)">
                  <c:v>27.052300000000002</c:v>
                </c:pt>
                <c:pt idx="867" formatCode="_(&quot;$&quot;* #,##0.00_);_(&quot;$&quot;* \(#,##0.00\);_(&quot;$&quot;* &quot;-&quot;??_);_(@_)">
                  <c:v>26.934850000000001</c:v>
                </c:pt>
                <c:pt idx="868" formatCode="_(&quot;$&quot;* #,##0.00_);_(&quot;$&quot;* \(#,##0.00\);_(&quot;$&quot;* &quot;-&quot;??_);_(@_)">
                  <c:v>27.042300000000001</c:v>
                </c:pt>
                <c:pt idx="869" formatCode="_(&quot;$&quot;* #,##0.00_);_(&quot;$&quot;* \(#,##0.00\);_(&quot;$&quot;* &quot;-&quot;??_);_(@_)">
                  <c:v>27.34065</c:v>
                </c:pt>
                <c:pt idx="870" formatCode="_(&quot;$&quot;* #,##0.00_);_(&quot;$&quot;* \(#,##0.00\);_(&quot;$&quot;* &quot;-&quot;??_);_(@_)">
                  <c:v>27.53521666666667</c:v>
                </c:pt>
                <c:pt idx="871" formatCode="_(&quot;$&quot;* #,##0.00_);_(&quot;$&quot;* \(#,##0.00\);_(&quot;$&quot;* &quot;-&quot;??_);_(@_)">
                  <c:v>27.795249999999999</c:v>
                </c:pt>
                <c:pt idx="872" formatCode="_(&quot;$&quot;* #,##0.00_);_(&quot;$&quot;* \(#,##0.00\);_(&quot;$&quot;* &quot;-&quot;??_);_(@_)">
                  <c:v>27.896199999999997</c:v>
                </c:pt>
                <c:pt idx="873" formatCode="_(&quot;$&quot;* #,##0.00_);_(&quot;$&quot;* \(#,##0.00\);_(&quot;$&quot;* &quot;-&quot;??_);_(@_)">
                  <c:v>28.138416666666668</c:v>
                </c:pt>
                <c:pt idx="874" formatCode="_(&quot;$&quot;* #,##0.00_);_(&quot;$&quot;* \(#,##0.00\);_(&quot;$&quot;* &quot;-&quot;??_);_(@_)">
                  <c:v>28.371966666666665</c:v>
                </c:pt>
                <c:pt idx="875" formatCode="_(&quot;$&quot;* #,##0.00_);_(&quot;$&quot;* \(#,##0.00\);_(&quot;$&quot;* &quot;-&quot;??_);_(@_)">
                  <c:v>28.3155</c:v>
                </c:pt>
                <c:pt idx="876" formatCode="_(&quot;$&quot;* #,##0.00_);_(&quot;$&quot;* \(#,##0.00\);_(&quot;$&quot;* &quot;-&quot;??_);_(@_)">
                  <c:v>28.427949999999999</c:v>
                </c:pt>
                <c:pt idx="877" formatCode="_(&quot;$&quot;* #,##0.00_);_(&quot;$&quot;* \(#,##0.00\);_(&quot;$&quot;* &quot;-&quot;??_);_(@_)">
                  <c:v>28.557216666666665</c:v>
                </c:pt>
                <c:pt idx="878" formatCode="_(&quot;$&quot;* #,##0.00_);_(&quot;$&quot;* \(#,##0.00\);_(&quot;$&quot;* &quot;-&quot;??_);_(@_)">
                  <c:v>28.686833333333336</c:v>
                </c:pt>
                <c:pt idx="879" formatCode="_(&quot;$&quot;* #,##0.00_);_(&quot;$&quot;* \(#,##0.00\);_(&quot;$&quot;* &quot;-&quot;??_);_(@_)">
                  <c:v>28.732316666666662</c:v>
                </c:pt>
                <c:pt idx="880" formatCode="_(&quot;$&quot;* #,##0.00_);_(&quot;$&quot;* \(#,##0.00\);_(&quot;$&quot;* &quot;-&quot;??_);_(@_)">
                  <c:v>28.74263333333333</c:v>
                </c:pt>
                <c:pt idx="881" formatCode="_(&quot;$&quot;* #,##0.00_);_(&quot;$&quot;* \(#,##0.00\);_(&quot;$&quot;* &quot;-&quot;??_);_(@_)">
                  <c:v>29.010333333333332</c:v>
                </c:pt>
                <c:pt idx="882" formatCode="_(&quot;$&quot;* #,##0.00_);_(&quot;$&quot;* \(#,##0.00\);_(&quot;$&quot;* &quot;-&quot;??_);_(@_)">
                  <c:v>29.4756</c:v>
                </c:pt>
                <c:pt idx="883" formatCode="_(&quot;$&quot;* #,##0.00_);_(&quot;$&quot;* \(#,##0.00\);_(&quot;$&quot;* &quot;-&quot;??_);_(@_)">
                  <c:v>29.92305</c:v>
                </c:pt>
                <c:pt idx="884" formatCode="_(&quot;$&quot;* #,##0.00_);_(&quot;$&quot;* \(#,##0.00\);_(&quot;$&quot;* &quot;-&quot;??_);_(@_)">
                  <c:v>30.395483333333335</c:v>
                </c:pt>
                <c:pt idx="885" formatCode="_(&quot;$&quot;* #,##0.00_);_(&quot;$&quot;* \(#,##0.00\);_(&quot;$&quot;* &quot;-&quot;??_);_(@_)">
                  <c:v>30.6845</c:v>
                </c:pt>
                <c:pt idx="886" formatCode="_(&quot;$&quot;* #,##0.00_);_(&quot;$&quot;* \(#,##0.00\);_(&quot;$&quot;* &quot;-&quot;??_);_(@_)">
                  <c:v>30.905233333333332</c:v>
                </c:pt>
                <c:pt idx="887" formatCode="_(&quot;$&quot;* #,##0.00_);_(&quot;$&quot;* \(#,##0.00\);_(&quot;$&quot;* &quot;-&quot;??_);_(@_)">
                  <c:v>32.204933333333337</c:v>
                </c:pt>
                <c:pt idx="888" formatCode="_(&quot;$&quot;* #,##0.00_);_(&quot;$&quot;* \(#,##0.00\);_(&quot;$&quot;* &quot;-&quot;??_);_(@_)">
                  <c:v>33.415683333333327</c:v>
                </c:pt>
                <c:pt idx="889" formatCode="_(&quot;$&quot;* #,##0.00_);_(&quot;$&quot;* \(#,##0.00\);_(&quot;$&quot;* &quot;-&quot;??_);_(@_)">
                  <c:v>34.889466666666664</c:v>
                </c:pt>
                <c:pt idx="890" formatCode="_(&quot;$&quot;* #,##0.00_);_(&quot;$&quot;* \(#,##0.00\);_(&quot;$&quot;* &quot;-&quot;??_);_(@_)">
                  <c:v>35.998583333333329</c:v>
                </c:pt>
                <c:pt idx="891" formatCode="_(&quot;$&quot;* #,##0.00_);_(&quot;$&quot;* \(#,##0.00\);_(&quot;$&quot;* &quot;-&quot;??_);_(@_)">
                  <c:v>37.511516666666658</c:v>
                </c:pt>
                <c:pt idx="892" formatCode="_(&quot;$&quot;* #,##0.00_);_(&quot;$&quot;* \(#,##0.00\);_(&quot;$&quot;* &quot;-&quot;??_);_(@_)">
                  <c:v>38.975633333333327</c:v>
                </c:pt>
                <c:pt idx="893" formatCode="_(&quot;$&quot;* #,##0.00_);_(&quot;$&quot;* \(#,##0.00\);_(&quot;$&quot;* &quot;-&quot;??_);_(@_)">
                  <c:v>39.174033333333334</c:v>
                </c:pt>
                <c:pt idx="894" formatCode="_(&quot;$&quot;* #,##0.00_);_(&quot;$&quot;* \(#,##0.00\);_(&quot;$&quot;* &quot;-&quot;??_);_(@_)">
                  <c:v>39.125383333333339</c:v>
                </c:pt>
                <c:pt idx="895" formatCode="_(&quot;$&quot;* #,##0.00_);_(&quot;$&quot;* \(#,##0.00\);_(&quot;$&quot;* &quot;-&quot;??_);_(@_)">
                  <c:v>38.686916666666669</c:v>
                </c:pt>
                <c:pt idx="896" formatCode="_(&quot;$&quot;* #,##0.00_);_(&quot;$&quot;* \(#,##0.00\);_(&quot;$&quot;* &quot;-&quot;??_);_(@_)">
                  <c:v>38.800199999999997</c:v>
                </c:pt>
                <c:pt idx="897" formatCode="_(&quot;$&quot;* #,##0.00_);_(&quot;$&quot;* \(#,##0.00\);_(&quot;$&quot;* &quot;-&quot;??_);_(@_)">
                  <c:v>38.634283333333329</c:v>
                </c:pt>
                <c:pt idx="898" formatCode="_(&quot;$&quot;* #,##0.00_);_(&quot;$&quot;* \(#,##0.00\);_(&quot;$&quot;* &quot;-&quot;??_);_(@_)">
                  <c:v>38.660783333333335</c:v>
                </c:pt>
                <c:pt idx="899" formatCode="_(&quot;$&quot;* #,##0.00_);_(&quot;$&quot;* \(#,##0.00\);_(&quot;$&quot;* &quot;-&quot;??_);_(@_)">
                  <c:v>38.969833333333334</c:v>
                </c:pt>
                <c:pt idx="900" formatCode="_(&quot;$&quot;* #,##0.00_);_(&quot;$&quot;* \(#,##0.00\);_(&quot;$&quot;* &quot;-&quot;??_);_(@_)">
                  <c:v>39.694066666666664</c:v>
                </c:pt>
                <c:pt idx="901" formatCode="_(&quot;$&quot;* #,##0.00_);_(&quot;$&quot;* \(#,##0.00\);_(&quot;$&quot;* &quot;-&quot;??_);_(@_)">
                  <c:v>40.556733333333334</c:v>
                </c:pt>
                <c:pt idx="902" formatCode="_(&quot;$&quot;* #,##0.00_);_(&quot;$&quot;* \(#,##0.00\);_(&quot;$&quot;* &quot;-&quot;??_);_(@_)">
                  <c:v>41.253466666666675</c:v>
                </c:pt>
                <c:pt idx="903" formatCode="_(&quot;$&quot;* #,##0.00_);_(&quot;$&quot;* \(#,##0.00\);_(&quot;$&quot;* &quot;-&quot;??_);_(@_)">
                  <c:v>42.092800000000004</c:v>
                </c:pt>
                <c:pt idx="904" formatCode="_(&quot;$&quot;* #,##0.00_);_(&quot;$&quot;* \(#,##0.00\);_(&quot;$&quot;* &quot;-&quot;??_);_(@_)">
                  <c:v>42.686399999999999</c:v>
                </c:pt>
                <c:pt idx="905" formatCode="_(&quot;$&quot;* #,##0.00_);_(&quot;$&quot;* \(#,##0.00\);_(&quot;$&quot;* &quot;-&quot;??_);_(@_)">
                  <c:v>43.020100000000006</c:v>
                </c:pt>
                <c:pt idx="906" formatCode="_(&quot;$&quot;* #,##0.00_);_(&quot;$&quot;* \(#,##0.00\);_(&quot;$&quot;* &quot;-&quot;??_);_(@_)">
                  <c:v>42.888816666666663</c:v>
                </c:pt>
                <c:pt idx="907" formatCode="_(&quot;$&quot;* #,##0.00_);_(&quot;$&quot;* \(#,##0.00\);_(&quot;$&quot;* &quot;-&quot;??_);_(@_)">
                  <c:v>42.55211666666667</c:v>
                </c:pt>
                <c:pt idx="908" formatCode="_(&quot;$&quot;* #,##0.00_);_(&quot;$&quot;* \(#,##0.00\);_(&quot;$&quot;* &quot;-&quot;??_);_(@_)">
                  <c:v>42.416166666666669</c:v>
                </c:pt>
                <c:pt idx="909" formatCode="_(&quot;$&quot;* #,##0.00_);_(&quot;$&quot;* \(#,##0.00\);_(&quot;$&quot;* &quot;-&quot;??_);_(@_)">
                  <c:v>41.967850000000006</c:v>
                </c:pt>
                <c:pt idx="910" formatCode="_(&quot;$&quot;* #,##0.00_);_(&quot;$&quot;* \(#,##0.00\);_(&quot;$&quot;* &quot;-&quot;??_);_(@_)">
                  <c:v>41.597500000000004</c:v>
                </c:pt>
                <c:pt idx="911" formatCode="_(&quot;$&quot;* #,##0.00_);_(&quot;$&quot;* \(#,##0.00\);_(&quot;$&quot;* &quot;-&quot;??_);_(@_)">
                  <c:v>41.477049999999998</c:v>
                </c:pt>
                <c:pt idx="912" formatCode="_(&quot;$&quot;* #,##0.00_);_(&quot;$&quot;* \(#,##0.00\);_(&quot;$&quot;* &quot;-&quot;??_);_(@_)">
                  <c:v>41.511033333333337</c:v>
                </c:pt>
                <c:pt idx="913" formatCode="_(&quot;$&quot;* #,##0.00_);_(&quot;$&quot;* \(#,##0.00\);_(&quot;$&quot;* &quot;-&quot;??_);_(@_)">
                  <c:v>41.79175</c:v>
                </c:pt>
                <c:pt idx="914" formatCode="_(&quot;$&quot;* #,##0.00_);_(&quot;$&quot;* \(#,##0.00\);_(&quot;$&quot;* &quot;-&quot;??_);_(@_)">
                  <c:v>41.829566666666665</c:v>
                </c:pt>
                <c:pt idx="915" formatCode="_(&quot;$&quot;* #,##0.00_);_(&quot;$&quot;* \(#,##0.00\);_(&quot;$&quot;* &quot;-&quot;??_);_(@_)">
                  <c:v>42.060466666666663</c:v>
                </c:pt>
                <c:pt idx="916" formatCode="_(&quot;$&quot;* #,##0.00_);_(&quot;$&quot;* \(#,##0.00\);_(&quot;$&quot;* &quot;-&quot;??_);_(@_)">
                  <c:v>42.286716666666671</c:v>
                </c:pt>
                <c:pt idx="917" formatCode="_(&quot;$&quot;* #,##0.00_);_(&quot;$&quot;* \(#,##0.00\);_(&quot;$&quot;* &quot;-&quot;??_);_(@_)">
                  <c:v>42.303883333333339</c:v>
                </c:pt>
                <c:pt idx="918" formatCode="_(&quot;$&quot;* #,##0.00_);_(&quot;$&quot;* \(#,##0.00\);_(&quot;$&quot;* &quot;-&quot;??_);_(@_)">
                  <c:v>42.551949999999998</c:v>
                </c:pt>
                <c:pt idx="919" formatCode="_(&quot;$&quot;* #,##0.00_);_(&quot;$&quot;* \(#,##0.00\);_(&quot;$&quot;* &quot;-&quot;??_);_(@_)">
                  <c:v>43.161716666666671</c:v>
                </c:pt>
                <c:pt idx="920" formatCode="_(&quot;$&quot;* #,##0.00_);_(&quot;$&quot;* \(#,##0.00\);_(&quot;$&quot;* &quot;-&quot;??_);_(@_)">
                  <c:v>43.722500000000004</c:v>
                </c:pt>
                <c:pt idx="921" formatCode="_(&quot;$&quot;* #,##0.00_);_(&quot;$&quot;* \(#,##0.00\);_(&quot;$&quot;* &quot;-&quot;??_);_(@_)">
                  <c:v>44.381916666666676</c:v>
                </c:pt>
                <c:pt idx="922" formatCode="_(&quot;$&quot;* #,##0.00_);_(&quot;$&quot;* \(#,##0.00\);_(&quot;$&quot;* &quot;-&quot;??_);_(@_)">
                  <c:v>45.267233333333337</c:v>
                </c:pt>
                <c:pt idx="923" formatCode="_(&quot;$&quot;* #,##0.00_);_(&quot;$&quot;* \(#,##0.00\);_(&quot;$&quot;* &quot;-&quot;??_);_(@_)">
                  <c:v>46.045600000000007</c:v>
                </c:pt>
                <c:pt idx="924" formatCode="_(&quot;$&quot;* #,##0.00_);_(&quot;$&quot;* \(#,##0.00\);_(&quot;$&quot;* &quot;-&quot;??_);_(@_)">
                  <c:v>46.31516666666667</c:v>
                </c:pt>
                <c:pt idx="925" formatCode="_(&quot;$&quot;* #,##0.00_);_(&quot;$&quot;* \(#,##0.00\);_(&quot;$&quot;* &quot;-&quot;??_);_(@_)">
                  <c:v>46.03726666666666</c:v>
                </c:pt>
                <c:pt idx="926" formatCode="_(&quot;$&quot;* #,##0.00_);_(&quot;$&quot;* \(#,##0.00\);_(&quot;$&quot;* &quot;-&quot;??_);_(@_)">
                  <c:v>45.894483333333334</c:v>
                </c:pt>
                <c:pt idx="927" formatCode="_(&quot;$&quot;* #,##0.00_);_(&quot;$&quot;* \(#,##0.00\);_(&quot;$&quot;* &quot;-&quot;??_);_(@_)">
                  <c:v>45.764199999999995</c:v>
                </c:pt>
                <c:pt idx="928" formatCode="_(&quot;$&quot;* #,##0.00_);_(&quot;$&quot;* \(#,##0.00\);_(&quot;$&quot;* &quot;-&quot;??_);_(@_)">
                  <c:v>45.423999999999999</c:v>
                </c:pt>
                <c:pt idx="929" formatCode="_(&quot;$&quot;* #,##0.00_);_(&quot;$&quot;* \(#,##0.00\);_(&quot;$&quot;* &quot;-&quot;??_);_(@_)">
                  <c:v>45.227899999999998</c:v>
                </c:pt>
                <c:pt idx="930" formatCode="_(&quot;$&quot;* #,##0.00_);_(&quot;$&quot;* \(#,##0.00\);_(&quot;$&quot;* &quot;-&quot;??_);_(@_)">
                  <c:v>45.432816666666668</c:v>
                </c:pt>
                <c:pt idx="931" formatCode="_(&quot;$&quot;* #,##0.00_);_(&quot;$&quot;* \(#,##0.00\);_(&quot;$&quot;* &quot;-&quot;??_);_(@_)">
                  <c:v>45.835999999999991</c:v>
                </c:pt>
                <c:pt idx="932" formatCode="_(&quot;$&quot;* #,##0.00_);_(&quot;$&quot;* \(#,##0.00\);_(&quot;$&quot;* &quot;-&quot;??_);_(@_)">
                  <c:v>46.151716666666665</c:v>
                </c:pt>
                <c:pt idx="933" formatCode="_(&quot;$&quot;* #,##0.00_);_(&quot;$&quot;* \(#,##0.00\);_(&quot;$&quot;* &quot;-&quot;??_);_(@_)">
                  <c:v>45.916816666666669</c:v>
                </c:pt>
                <c:pt idx="934" formatCode="_(&quot;$&quot;* #,##0.00_);_(&quot;$&quot;* \(#,##0.00\);_(&quot;$&quot;* &quot;-&quot;??_);_(@_)">
                  <c:v>45.760716666666667</c:v>
                </c:pt>
                <c:pt idx="935" formatCode="_(&quot;$&quot;* #,##0.00_);_(&quot;$&quot;* \(#,##0.00\);_(&quot;$&quot;* &quot;-&quot;??_);_(@_)">
                  <c:v>45.55746666666667</c:v>
                </c:pt>
                <c:pt idx="936" formatCode="_(&quot;$&quot;* #,##0.00_);_(&quot;$&quot;* \(#,##0.00\);_(&quot;$&quot;* &quot;-&quot;??_);_(@_)">
                  <c:v>45.335383333333333</c:v>
                </c:pt>
                <c:pt idx="937" formatCode="_(&quot;$&quot;* #,##0.00_);_(&quot;$&quot;* \(#,##0.00\);_(&quot;$&quot;* &quot;-&quot;??_);_(@_)">
                  <c:v>44.991350000000004</c:v>
                </c:pt>
                <c:pt idx="938" formatCode="_(&quot;$&quot;* #,##0.00_);_(&quot;$&quot;* \(#,##0.00\);_(&quot;$&quot;* &quot;-&quot;??_);_(@_)">
                  <c:v>44.332766666666664</c:v>
                </c:pt>
                <c:pt idx="939" formatCode="_(&quot;$&quot;* #,##0.00_);_(&quot;$&quot;* \(#,##0.00\);_(&quot;$&quot;* &quot;-&quot;??_);_(@_)">
                  <c:v>44.01938333333333</c:v>
                </c:pt>
                <c:pt idx="940" formatCode="_(&quot;$&quot;* #,##0.00_);_(&quot;$&quot;* \(#,##0.00\);_(&quot;$&quot;* &quot;-&quot;??_);_(@_)">
                  <c:v>43.409616666666665</c:v>
                </c:pt>
                <c:pt idx="941" formatCode="_(&quot;$&quot;* #,##0.00_);_(&quot;$&quot;* \(#,##0.00\);_(&quot;$&quot;* &quot;-&quot;??_);_(@_)">
                  <c:v>43.255183333333342</c:v>
                </c:pt>
                <c:pt idx="942" formatCode="_(&quot;$&quot;* #,##0.00_);_(&quot;$&quot;* \(#,##0.00\);_(&quot;$&quot;* &quot;-&quot;??_);_(@_)">
                  <c:v>43.009116666666664</c:v>
                </c:pt>
                <c:pt idx="943" formatCode="_(&quot;$&quot;* #,##0.00_);_(&quot;$&quot;* \(#,##0.00\);_(&quot;$&quot;* &quot;-&quot;??_);_(@_)">
                  <c:v>42.812866666666672</c:v>
                </c:pt>
                <c:pt idx="944" formatCode="_(&quot;$&quot;* #,##0.00_);_(&quot;$&quot;* \(#,##0.00\);_(&quot;$&quot;* &quot;-&quot;??_);_(@_)">
                  <c:v>42.944483333333331</c:v>
                </c:pt>
                <c:pt idx="945" formatCode="_(&quot;$&quot;* #,##0.00_);_(&quot;$&quot;* \(#,##0.00\);_(&quot;$&quot;* &quot;-&quot;??_);_(@_)">
                  <c:v>43.096250000000005</c:v>
                </c:pt>
                <c:pt idx="946" formatCode="_(&quot;$&quot;* #,##0.00_);_(&quot;$&quot;* \(#,##0.00\);_(&quot;$&quot;* &quot;-&quot;??_);_(@_)">
                  <c:v>44.114516666666667</c:v>
                </c:pt>
                <c:pt idx="947" formatCode="_(&quot;$&quot;* #,##0.00_);_(&quot;$&quot;* \(#,##0.00\);_(&quot;$&quot;* &quot;-&quot;??_);_(@_)">
                  <c:v>44.433549999999997</c:v>
                </c:pt>
                <c:pt idx="948" formatCode="_(&quot;$&quot;* #,##0.00_);_(&quot;$&quot;* \(#,##0.00\);_(&quot;$&quot;* &quot;-&quot;??_);_(@_)">
                  <c:v>44.962683333333331</c:v>
                </c:pt>
                <c:pt idx="949" formatCode="_(&quot;$&quot;* #,##0.00_);_(&quot;$&quot;* \(#,##0.00\);_(&quot;$&quot;* &quot;-&quot;??_);_(@_)">
                  <c:v>45.575283333333338</c:v>
                </c:pt>
                <c:pt idx="950" formatCode="_(&quot;$&quot;* #,##0.00_);_(&quot;$&quot;* \(#,##0.00\);_(&quot;$&quot;* &quot;-&quot;??_);_(@_)">
                  <c:v>46.020783333333334</c:v>
                </c:pt>
                <c:pt idx="951" formatCode="_(&quot;$&quot;* #,##0.00_);_(&quot;$&quot;* \(#,##0.00\);_(&quot;$&quot;* &quot;-&quot;??_);_(@_)">
                  <c:v>46.609900000000003</c:v>
                </c:pt>
                <c:pt idx="952" formatCode="_(&quot;$&quot;* #,##0.00_);_(&quot;$&quot;* \(#,##0.00\);_(&quot;$&quot;* &quot;-&quot;??_);_(@_)">
                  <c:v>46.912616666666672</c:v>
                </c:pt>
                <c:pt idx="953" formatCode="_(&quot;$&quot;* #,##0.00_);_(&quot;$&quot;* \(#,##0.00\);_(&quot;$&quot;* &quot;-&quot;??_);_(@_)">
                  <c:v>47.511716666666665</c:v>
                </c:pt>
                <c:pt idx="954" formatCode="_(&quot;$&quot;* #,##0.00_);_(&quot;$&quot;* \(#,##0.00\);_(&quot;$&quot;* &quot;-&quot;??_);_(@_)">
                  <c:v>47.884733333333337</c:v>
                </c:pt>
                <c:pt idx="955" formatCode="_(&quot;$&quot;* #,##0.00_);_(&quot;$&quot;* \(#,##0.00\);_(&quot;$&quot;* &quot;-&quot;??_);_(@_)">
                  <c:v>48.108966666666667</c:v>
                </c:pt>
                <c:pt idx="956" formatCode="_(&quot;$&quot;* #,##0.00_);_(&quot;$&quot;* \(#,##0.00\);_(&quot;$&quot;* &quot;-&quot;??_);_(@_)">
                  <c:v>48.530466666666662</c:v>
                </c:pt>
                <c:pt idx="957" formatCode="_(&quot;$&quot;* #,##0.00_);_(&quot;$&quot;* \(#,##0.00\);_(&quot;$&quot;* &quot;-&quot;??_);_(@_)">
                  <c:v>48.568766666666669</c:v>
                </c:pt>
                <c:pt idx="958" formatCode="_(&quot;$&quot;* #,##0.00_);_(&quot;$&quot;* \(#,##0.00\);_(&quot;$&quot;* &quot;-&quot;??_);_(@_)">
                  <c:v>48.145733333333332</c:v>
                </c:pt>
                <c:pt idx="959" formatCode="_(&quot;$&quot;* #,##0.00_);_(&quot;$&quot;* \(#,##0.00\);_(&quot;$&quot;* &quot;-&quot;??_);_(@_)">
                  <c:v>47.53126666666666</c:v>
                </c:pt>
                <c:pt idx="960" formatCode="_(&quot;$&quot;* #,##0.00_);_(&quot;$&quot;* \(#,##0.00\);_(&quot;$&quot;* &quot;-&quot;??_);_(@_)">
                  <c:v>46.835983333333331</c:v>
                </c:pt>
                <c:pt idx="961" formatCode="_(&quot;$&quot;* #,##0.00_);_(&quot;$&quot;* \(#,##0.00\);_(&quot;$&quot;* &quot;-&quot;??_);_(@_)">
                  <c:v>46.230333333333334</c:v>
                </c:pt>
                <c:pt idx="962" formatCode="_(&quot;$&quot;* #,##0.00_);_(&quot;$&quot;* \(#,##0.00\);_(&quot;$&quot;* &quot;-&quot;??_);_(@_)">
                  <c:v>45.720649999999999</c:v>
                </c:pt>
                <c:pt idx="963" formatCode="_(&quot;$&quot;* #,##0.00_);_(&quot;$&quot;* \(#,##0.00\);_(&quot;$&quot;* &quot;-&quot;??_);_(@_)">
                  <c:v>45.474050000000005</c:v>
                </c:pt>
                <c:pt idx="964" formatCode="_(&quot;$&quot;* #,##0.00_);_(&quot;$&quot;* \(#,##0.00\);_(&quot;$&quot;* &quot;-&quot;??_);_(@_)">
                  <c:v>45.084000000000003</c:v>
                </c:pt>
                <c:pt idx="965" formatCode="_(&quot;$&quot;* #,##0.00_);_(&quot;$&quot;* \(#,##0.00\);_(&quot;$&quot;* &quot;-&quot;??_);_(@_)">
                  <c:v>44.816416666666669</c:v>
                </c:pt>
                <c:pt idx="966" formatCode="_(&quot;$&quot;* #,##0.00_);_(&quot;$&quot;* \(#,##0.00\);_(&quot;$&quot;* &quot;-&quot;??_);_(@_)">
                  <c:v>44.540166666666664</c:v>
                </c:pt>
                <c:pt idx="967" formatCode="_(&quot;$&quot;* #,##0.00_);_(&quot;$&quot;* \(#,##0.00\);_(&quot;$&quot;* &quot;-&quot;??_);_(@_)">
                  <c:v>44.101799999999997</c:v>
                </c:pt>
                <c:pt idx="968" formatCode="_(&quot;$&quot;* #,##0.00_);_(&quot;$&quot;* \(#,##0.00\);_(&quot;$&quot;* &quot;-&quot;??_);_(@_)">
                  <c:v>43.357366666666671</c:v>
                </c:pt>
                <c:pt idx="969" formatCode="_(&quot;$&quot;* #,##0.00_);_(&quot;$&quot;* \(#,##0.00\);_(&quot;$&quot;* &quot;-&quot;??_);_(@_)">
                  <c:v>42.695733333333344</c:v>
                </c:pt>
                <c:pt idx="970" formatCode="_(&quot;$&quot;* #,##0.00_);_(&quot;$&quot;* \(#,##0.00\);_(&quot;$&quot;* &quot;-&quot;??_);_(@_)">
                  <c:v>42.416150000000002</c:v>
                </c:pt>
                <c:pt idx="971" formatCode="_(&quot;$&quot;* #,##0.00_);_(&quot;$&quot;* \(#,##0.00\);_(&quot;$&quot;* &quot;-&quot;??_);_(@_)">
                  <c:v>42.073750000000004</c:v>
                </c:pt>
                <c:pt idx="972" formatCode="_(&quot;$&quot;* #,##0.00_);_(&quot;$&quot;* \(#,##0.00\);_(&quot;$&quot;* &quot;-&quot;??_);_(@_)">
                  <c:v>41.898483333333338</c:v>
                </c:pt>
                <c:pt idx="973" formatCode="_(&quot;$&quot;* #,##0.00_);_(&quot;$&quot;* \(#,##0.00\);_(&quot;$&quot;* &quot;-&quot;??_);_(@_)">
                  <c:v>42.04011666666667</c:v>
                </c:pt>
                <c:pt idx="974" formatCode="_(&quot;$&quot;* #,##0.00_);_(&quot;$&quot;* \(#,##0.00\);_(&quot;$&quot;* &quot;-&quot;??_);_(@_)">
                  <c:v>42.453650000000003</c:v>
                </c:pt>
                <c:pt idx="975" formatCode="_(&quot;$&quot;* #,##0.00_);_(&quot;$&quot;* \(#,##0.00\);_(&quot;$&quot;* &quot;-&quot;??_);_(@_)">
                  <c:v>42.982166666666672</c:v>
                </c:pt>
                <c:pt idx="976" formatCode="_(&quot;$&quot;* #,##0.00_);_(&quot;$&quot;* \(#,##0.00\);_(&quot;$&quot;* &quot;-&quot;??_);_(@_)">
                  <c:v>43.197933333333339</c:v>
                </c:pt>
                <c:pt idx="977" formatCode="_(&quot;$&quot;* #,##0.00_);_(&quot;$&quot;* \(#,##0.00\);_(&quot;$&quot;* &quot;-&quot;??_);_(@_)">
                  <c:v>43.552833333333332</c:v>
                </c:pt>
                <c:pt idx="978" formatCode="_(&quot;$&quot;* #,##0.00_);_(&quot;$&quot;* \(#,##0.00\);_(&quot;$&quot;* &quot;-&quot;??_);_(@_)">
                  <c:v>43.922716666666673</c:v>
                </c:pt>
                <c:pt idx="979" formatCode="_(&quot;$&quot;* #,##0.00_);_(&quot;$&quot;* \(#,##0.00\);_(&quot;$&quot;* &quot;-&quot;??_);_(@_)">
                  <c:v>44.368083333333338</c:v>
                </c:pt>
                <c:pt idx="980" formatCode="_(&quot;$&quot;* #,##0.00_);_(&quot;$&quot;* \(#,##0.00\);_(&quot;$&quot;* &quot;-&quot;??_);_(@_)">
                  <c:v>44.663666666666671</c:v>
                </c:pt>
                <c:pt idx="981" formatCode="_(&quot;$&quot;* #,##0.00_);_(&quot;$&quot;* \(#,##0.00\);_(&quot;$&quot;* &quot;-&quot;??_);_(@_)">
                  <c:v>44.83293333333333</c:v>
                </c:pt>
                <c:pt idx="982" formatCode="_(&quot;$&quot;* #,##0.00_);_(&quot;$&quot;* \(#,##0.00\);_(&quot;$&quot;* &quot;-&quot;??_);_(@_)">
                  <c:v>45.380933333333331</c:v>
                </c:pt>
                <c:pt idx="983" formatCode="_(&quot;$&quot;* #,##0.00_);_(&quot;$&quot;* \(#,##0.00\);_(&quot;$&quot;* &quot;-&quot;??_);_(@_)">
                  <c:v>45.864783333333328</c:v>
                </c:pt>
                <c:pt idx="984" formatCode="_(&quot;$&quot;* #,##0.00_);_(&quot;$&quot;* \(#,##0.00\);_(&quot;$&quot;* &quot;-&quot;??_);_(@_)">
                  <c:v>45.993566666666659</c:v>
                </c:pt>
                <c:pt idx="985" formatCode="_(&quot;$&quot;* #,##0.00_);_(&quot;$&quot;* \(#,##0.00\);_(&quot;$&quot;* &quot;-&quot;??_);_(@_)">
                  <c:v>46.049050000000001</c:v>
                </c:pt>
                <c:pt idx="986" formatCode="_(&quot;$&quot;* #,##0.00_);_(&quot;$&quot;* \(#,##0.00\);_(&quot;$&quot;* &quot;-&quot;??_);_(@_)">
                  <c:v>45.826616666666666</c:v>
                </c:pt>
                <c:pt idx="987" formatCode="_(&quot;$&quot;* #,##0.00_);_(&quot;$&quot;* \(#,##0.00\);_(&quot;$&quot;* &quot;-&quot;??_);_(@_)">
                  <c:v>45.22646666666666</c:v>
                </c:pt>
                <c:pt idx="988" formatCode="_(&quot;$&quot;* #,##0.00_);_(&quot;$&quot;* \(#,##0.00\);_(&quot;$&quot;* &quot;-&quot;??_);_(@_)">
                  <c:v>44.442550000000004</c:v>
                </c:pt>
                <c:pt idx="989" formatCode="_(&quot;$&quot;* #,##0.00_);_(&quot;$&quot;* \(#,##0.00\);_(&quot;$&quot;* &quot;-&quot;??_);_(@_)">
                  <c:v>43.516500000000001</c:v>
                </c:pt>
                <c:pt idx="990" formatCode="_(&quot;$&quot;* #,##0.00_);_(&quot;$&quot;* \(#,##0.00\);_(&quot;$&quot;* &quot;-&quot;??_);_(@_)">
                  <c:v>43.102299999999993</c:v>
                </c:pt>
                <c:pt idx="991" formatCode="_(&quot;$&quot;* #,##0.00_);_(&quot;$&quot;* \(#,##0.00\);_(&quot;$&quot;* &quot;-&quot;??_);_(@_)">
                  <c:v>42.697083333333332</c:v>
                </c:pt>
                <c:pt idx="992" formatCode="_(&quot;$&quot;* #,##0.00_);_(&quot;$&quot;* \(#,##0.00\);_(&quot;$&quot;* &quot;-&quot;??_);_(@_)">
                  <c:v>42.337366666666668</c:v>
                </c:pt>
                <c:pt idx="993" formatCode="_(&quot;$&quot;* #,##0.00_);_(&quot;$&quot;* \(#,##0.00\);_(&quot;$&quot;* &quot;-&quot;??_);_(@_)">
                  <c:v>42.025799999999997</c:v>
                </c:pt>
                <c:pt idx="994" formatCode="_(&quot;$&quot;* #,##0.00_);_(&quot;$&quot;* \(#,##0.00\);_(&quot;$&quot;* &quot;-&quot;??_);_(@_)">
                  <c:v>41.759050000000002</c:v>
                </c:pt>
                <c:pt idx="995" formatCode="_(&quot;$&quot;* #,##0.00_);_(&quot;$&quot;* \(#,##0.00\);_(&quot;$&quot;* &quot;-&quot;??_);_(@_)">
                  <c:v>41.721383333333335</c:v>
                </c:pt>
                <c:pt idx="996" formatCode="_(&quot;$&quot;* #,##0.00_);_(&quot;$&quot;* \(#,##0.00\);_(&quot;$&quot;* &quot;-&quot;??_);_(@_)">
                  <c:v>41.355666666666671</c:v>
                </c:pt>
                <c:pt idx="997" formatCode="_(&quot;$&quot;* #,##0.00_);_(&quot;$&quot;* \(#,##0.00\);_(&quot;$&quot;* &quot;-&quot;??_);_(@_)">
                  <c:v>41.132733333333327</c:v>
                </c:pt>
                <c:pt idx="998" formatCode="_(&quot;$&quot;* #,##0.00_);_(&quot;$&quot;* \(#,##0.00\);_(&quot;$&quot;* &quot;-&quot;??_);_(@_)">
                  <c:v>41.42046666666667</c:v>
                </c:pt>
                <c:pt idx="999" formatCode="_(&quot;$&quot;* #,##0.00_);_(&quot;$&quot;* \(#,##0.00\);_(&quot;$&quot;* &quot;-&quot;??_);_(@_)">
                  <c:v>42.200066666666665</c:v>
                </c:pt>
                <c:pt idx="1000" formatCode="_(&quot;$&quot;* #,##0.00_);_(&quot;$&quot;* \(#,##0.00\);_(&quot;$&quot;* &quot;-&quot;??_);_(@_)">
                  <c:v>43.074966666666661</c:v>
                </c:pt>
                <c:pt idx="1001" formatCode="_(&quot;$&quot;* #,##0.00_);_(&quot;$&quot;* \(#,##0.00\);_(&quot;$&quot;* &quot;-&quot;??_);_(@_)">
                  <c:v>43.873733333333327</c:v>
                </c:pt>
                <c:pt idx="1002" formatCode="_(&quot;$&quot;* #,##0.00_);_(&quot;$&quot;* \(#,##0.00\);_(&quot;$&quot;* &quot;-&quot;??_);_(@_)">
                  <c:v>44.839100000000002</c:v>
                </c:pt>
                <c:pt idx="1003" formatCode="_(&quot;$&quot;* #,##0.00_);_(&quot;$&quot;* \(#,##0.00\);_(&quot;$&quot;* &quot;-&quot;??_);_(@_)">
                  <c:v>45.609700000000004</c:v>
                </c:pt>
                <c:pt idx="1004" formatCode="_(&quot;$&quot;* #,##0.00_);_(&quot;$&quot;* \(#,##0.00\);_(&quot;$&quot;* &quot;-&quot;??_);_(@_)">
                  <c:v>46.414299999999997</c:v>
                </c:pt>
                <c:pt idx="1005" formatCode="_(&quot;$&quot;* #,##0.00_);_(&quot;$&quot;* \(#,##0.00\);_(&quot;$&quot;* &quot;-&quot;??_);_(@_)">
                  <c:v>47.016616666666664</c:v>
                </c:pt>
                <c:pt idx="1006" formatCode="_(&quot;$&quot;* #,##0.00_);_(&quot;$&quot;* \(#,##0.00\);_(&quot;$&quot;* &quot;-&quot;??_);_(@_)">
                  <c:v>47.667250000000003</c:v>
                </c:pt>
                <c:pt idx="1007" formatCode="_(&quot;$&quot;* #,##0.00_);_(&quot;$&quot;* \(#,##0.00\);_(&quot;$&quot;* &quot;-&quot;??_);_(@_)">
                  <c:v>48.155933333333337</c:v>
                </c:pt>
                <c:pt idx="1008" formatCode="_(&quot;$&quot;* #,##0.00_);_(&quot;$&quot;* \(#,##0.00\);_(&quot;$&quot;* &quot;-&quot;??_);_(@_)">
                  <c:v>48.640116666666664</c:v>
                </c:pt>
                <c:pt idx="1009" formatCode="_(&quot;$&quot;* #,##0.00_);_(&quot;$&quot;* \(#,##0.00\);_(&quot;$&quot;* &quot;-&quot;??_);_(@_)">
                  <c:v>49.031333333333329</c:v>
                </c:pt>
                <c:pt idx="1010" formatCode="_(&quot;$&quot;* #,##0.00_);_(&quot;$&quot;* \(#,##0.00\);_(&quot;$&quot;* &quot;-&quot;??_);_(@_)">
                  <c:v>49.376899999999999</c:v>
                </c:pt>
                <c:pt idx="1011" formatCode="_(&quot;$&quot;* #,##0.00_);_(&quot;$&quot;* \(#,##0.00\);_(&quot;$&quot;* &quot;-&quot;??_);_(@_)">
                  <c:v>49.597499999999997</c:v>
                </c:pt>
                <c:pt idx="1012" formatCode="_(&quot;$&quot;* #,##0.00_);_(&quot;$&quot;* \(#,##0.00\);_(&quot;$&quot;* &quot;-&quot;??_);_(@_)">
                  <c:v>49.440883333333339</c:v>
                </c:pt>
                <c:pt idx="1013" formatCode="_(&quot;$&quot;* #,##0.00_);_(&quot;$&quot;* \(#,##0.00\);_(&quot;$&quot;* &quot;-&quot;??_);_(@_)">
                  <c:v>49.255616666666668</c:v>
                </c:pt>
                <c:pt idx="1014" formatCode="_(&quot;$&quot;* #,##0.00_);_(&quot;$&quot;* \(#,##0.00\);_(&quot;$&quot;* &quot;-&quot;??_);_(@_)">
                  <c:v>49.049349999999997</c:v>
                </c:pt>
                <c:pt idx="1015" formatCode="_(&quot;$&quot;* #,##0.00_);_(&quot;$&quot;* \(#,##0.00\);_(&quot;$&quot;* &quot;-&quot;??_);_(@_)">
                  <c:v>48.803249999999991</c:v>
                </c:pt>
                <c:pt idx="1016" formatCode="_(&quot;$&quot;* #,##0.00_);_(&quot;$&quot;* \(#,##0.00\);_(&quot;$&quot;* &quot;-&quot;??_);_(@_)">
                  <c:v>48.425183333333329</c:v>
                </c:pt>
                <c:pt idx="1017" formatCode="_(&quot;$&quot;* #,##0.00_);_(&quot;$&quot;* \(#,##0.00\);_(&quot;$&quot;* &quot;-&quot;??_);_(@_)">
                  <c:v>47.896350000000005</c:v>
                </c:pt>
                <c:pt idx="1018" formatCode="_(&quot;$&quot;* #,##0.00_);_(&quot;$&quot;* \(#,##0.00\);_(&quot;$&quot;* &quot;-&quot;??_);_(@_)">
                  <c:v>47.571283333333334</c:v>
                </c:pt>
                <c:pt idx="1019" formatCode="_(&quot;$&quot;* #,##0.00_);_(&quot;$&quot;* \(#,##0.00\);_(&quot;$&quot;* &quot;-&quot;??_);_(@_)">
                  <c:v>47.193716666666667</c:v>
                </c:pt>
                <c:pt idx="1020" formatCode="_(&quot;$&quot;* #,##0.00_);_(&quot;$&quot;* \(#,##0.00\);_(&quot;$&quot;* &quot;-&quot;??_);_(@_)">
                  <c:v>46.91514999999999</c:v>
                </c:pt>
                <c:pt idx="1021" formatCode="_(&quot;$&quot;* #,##0.00_);_(&quot;$&quot;* \(#,##0.00\);_(&quot;$&quot;* &quot;-&quot;??_);_(@_)">
                  <c:v>46.529599999999995</c:v>
                </c:pt>
                <c:pt idx="1022" formatCode="_(&quot;$&quot;* #,##0.00_);_(&quot;$&quot;* \(#,##0.00\);_(&quot;$&quot;* &quot;-&quot;??_);_(@_)">
                  <c:v>46.273033333333331</c:v>
                </c:pt>
                <c:pt idx="1023" formatCode="_(&quot;$&quot;* #,##0.00_);_(&quot;$&quot;* \(#,##0.00\);_(&quot;$&quot;* &quot;-&quot;??_);_(@_)">
                  <c:v>46.396350000000005</c:v>
                </c:pt>
                <c:pt idx="1024" formatCode="_(&quot;$&quot;* #,##0.00_);_(&quot;$&quot;* \(#,##0.00\);_(&quot;$&quot;* &quot;-&quot;??_);_(@_)">
                  <c:v>46.37403333333333</c:v>
                </c:pt>
                <c:pt idx="1025" formatCode="_(&quot;$&quot;* #,##0.00_);_(&quot;$&quot;* \(#,##0.00\);_(&quot;$&quot;* &quot;-&quot;??_);_(@_)">
                  <c:v>46.73246666666666</c:v>
                </c:pt>
                <c:pt idx="1026" formatCode="_(&quot;$&quot;* #,##0.00_);_(&quot;$&quot;* \(#,##0.00\);_(&quot;$&quot;* &quot;-&quot;??_);_(@_)">
                  <c:v>46.986083333333333</c:v>
                </c:pt>
                <c:pt idx="1027" formatCode="_(&quot;$&quot;* #,##0.00_);_(&quot;$&quot;* \(#,##0.00\);_(&quot;$&quot;* &quot;-&quot;??_);_(@_)">
                  <c:v>47.460483333333336</c:v>
                </c:pt>
                <c:pt idx="1028" formatCode="_(&quot;$&quot;* #,##0.00_);_(&quot;$&quot;* \(#,##0.00\);_(&quot;$&quot;* &quot;-&quot;??_);_(@_)">
                  <c:v>47.842733333333321</c:v>
                </c:pt>
                <c:pt idx="1029" formatCode="_(&quot;$&quot;* #,##0.00_);_(&quot;$&quot;* \(#,##0.00\);_(&quot;$&quot;* &quot;-&quot;??_);_(@_)">
                  <c:v>48.271149999999999</c:v>
                </c:pt>
                <c:pt idx="1030" formatCode="_(&quot;$&quot;* #,##0.00_);_(&quot;$&quot;* \(#,##0.00\);_(&quot;$&quot;* &quot;-&quot;??_);_(@_)">
                  <c:v>48.767216666666663</c:v>
                </c:pt>
                <c:pt idx="1031" formatCode="_(&quot;$&quot;* #,##0.00_);_(&quot;$&quot;* \(#,##0.00\);_(&quot;$&quot;* &quot;-&quot;??_);_(@_)">
                  <c:v>48.842866666666659</c:v>
                </c:pt>
                <c:pt idx="1032" formatCode="_(&quot;$&quot;* #,##0.00_);_(&quot;$&quot;* \(#,##0.00\);_(&quot;$&quot;* &quot;-&quot;??_);_(@_)">
                  <c:v>48.99316666666666</c:v>
                </c:pt>
                <c:pt idx="1033" formatCode="_(&quot;$&quot;* #,##0.00_);_(&quot;$&quot;* \(#,##0.00\);_(&quot;$&quot;* &quot;-&quot;??_);_(@_)">
                  <c:v>49.073149999999998</c:v>
                </c:pt>
                <c:pt idx="1034" formatCode="_(&quot;$&quot;* #,##0.00_);_(&quot;$&quot;* \(#,##0.00\);_(&quot;$&quot;* &quot;-&quot;??_);_(@_)">
                  <c:v>49.137966666666671</c:v>
                </c:pt>
                <c:pt idx="1035" formatCode="_(&quot;$&quot;* #,##0.00_);_(&quot;$&quot;* \(#,##0.00\);_(&quot;$&quot;* &quot;-&quot;??_);_(@_)">
                  <c:v>49.027983333333339</c:v>
                </c:pt>
                <c:pt idx="1036" formatCode="_(&quot;$&quot;* #,##0.00_);_(&quot;$&quot;* \(#,##0.00\);_(&quot;$&quot;* &quot;-&quot;??_);_(@_)">
                  <c:v>49.014316666666666</c:v>
                </c:pt>
                <c:pt idx="1037" formatCode="_(&quot;$&quot;* #,##0.00_);_(&quot;$&quot;* \(#,##0.00\);_(&quot;$&quot;* &quot;-&quot;??_);_(@_)">
                  <c:v>49.249433333333336</c:v>
                </c:pt>
                <c:pt idx="1038" formatCode="_(&quot;$&quot;* #,##0.00_);_(&quot;$&quot;* \(#,##0.00\);_(&quot;$&quot;* &quot;-&quot;??_);_(@_)">
                  <c:v>49.11246666666667</c:v>
                </c:pt>
                <c:pt idx="1039" formatCode="_(&quot;$&quot;* #,##0.00_);_(&quot;$&quot;* \(#,##0.00\);_(&quot;$&quot;* &quot;-&quot;??_);_(@_)">
                  <c:v>48.902350000000006</c:v>
                </c:pt>
                <c:pt idx="1040" formatCode="_(&quot;$&quot;* #,##0.00_);_(&quot;$&quot;* \(#,##0.00\);_(&quot;$&quot;* &quot;-&quot;??_);_(@_)">
                  <c:v>48.688899999999997</c:v>
                </c:pt>
                <c:pt idx="1041" formatCode="_(&quot;$&quot;* #,##0.00_);_(&quot;$&quot;* \(#,##0.00\);_(&quot;$&quot;* &quot;-&quot;??_);_(@_)">
                  <c:v>48.635583333333329</c:v>
                </c:pt>
                <c:pt idx="1042" formatCode="_(&quot;$&quot;* #,##0.00_);_(&quot;$&quot;* \(#,##0.00\);_(&quot;$&quot;* &quot;-&quot;??_);_(@_)">
                  <c:v>49.090650000000004</c:v>
                </c:pt>
                <c:pt idx="1043" formatCode="_(&quot;$&quot;* #,##0.00_);_(&quot;$&quot;* \(#,##0.00\);_(&quot;$&quot;* &quot;-&quot;??_);_(@_)">
                  <c:v>49.69351666666666</c:v>
                </c:pt>
                <c:pt idx="1044" formatCode="_(&quot;$&quot;* #,##0.00_);_(&quot;$&quot;* \(#,##0.00\);_(&quot;$&quot;* &quot;-&quot;??_);_(@_)">
                  <c:v>50.723616666666665</c:v>
                </c:pt>
                <c:pt idx="1045" formatCode="_(&quot;$&quot;* #,##0.00_);_(&quot;$&quot;* \(#,##0.00\);_(&quot;$&quot;* &quot;-&quot;??_);_(@_)">
                  <c:v>51.932183333333334</c:v>
                </c:pt>
                <c:pt idx="1046" formatCode="_(&quot;$&quot;* #,##0.00_);_(&quot;$&quot;* \(#,##0.00\);_(&quot;$&quot;* &quot;-&quot;??_);_(@_)">
                  <c:v>53.050616666666663</c:v>
                </c:pt>
                <c:pt idx="1047" formatCode="_(&quot;$&quot;* #,##0.00_);_(&quot;$&quot;* \(#,##0.00\);_(&quot;$&quot;* &quot;-&quot;??_);_(@_)">
                  <c:v>54.264516666666658</c:v>
                </c:pt>
                <c:pt idx="1048" formatCode="_(&quot;$&quot;* #,##0.00_);_(&quot;$&quot;* \(#,##0.00\);_(&quot;$&quot;* &quot;-&quot;??_);_(@_)">
                  <c:v>54.897716666666661</c:v>
                </c:pt>
                <c:pt idx="1049" formatCode="_(&quot;$&quot;* #,##0.00_);_(&quot;$&quot;* \(#,##0.00\);_(&quot;$&quot;* &quot;-&quot;??_);_(@_)">
                  <c:v>55.558733333333329</c:v>
                </c:pt>
                <c:pt idx="1050" formatCode="_(&quot;$&quot;* #,##0.00_);_(&quot;$&quot;* \(#,##0.00\);_(&quot;$&quot;* &quot;-&quot;??_);_(@_)">
                  <c:v>56.415383333333331</c:v>
                </c:pt>
                <c:pt idx="1051" formatCode="_(&quot;$&quot;* #,##0.00_);_(&quot;$&quot;* \(#,##0.00\);_(&quot;$&quot;* &quot;-&quot;??_);_(@_)">
                  <c:v>57.220550000000003</c:v>
                </c:pt>
                <c:pt idx="1052" formatCode="_(&quot;$&quot;* #,##0.00_);_(&quot;$&quot;* \(#,##0.00\);_(&quot;$&quot;* &quot;-&quot;??_);_(@_)">
                  <c:v>58.080866666666672</c:v>
                </c:pt>
                <c:pt idx="1053" formatCode="_(&quot;$&quot;* #,##0.00_);_(&quot;$&quot;* \(#,##0.00\);_(&quot;$&quot;* &quot;-&quot;??_);_(@_)">
                  <c:v>58.910683333333331</c:v>
                </c:pt>
                <c:pt idx="1054" formatCode="_(&quot;$&quot;* #,##0.00_);_(&quot;$&quot;* \(#,##0.00\);_(&quot;$&quot;* &quot;-&quot;??_);_(@_)">
                  <c:v>59.837816666666662</c:v>
                </c:pt>
                <c:pt idx="1055" formatCode="_(&quot;$&quot;* #,##0.00_);_(&quot;$&quot;* \(#,##0.00\);_(&quot;$&quot;* &quot;-&quot;??_);_(@_)">
                  <c:v>60.491683333333327</c:v>
                </c:pt>
                <c:pt idx="1056" formatCode="_(&quot;$&quot;* #,##0.00_);_(&quot;$&quot;* \(#,##0.00\);_(&quot;$&quot;* &quot;-&quot;??_);_(@_)">
                  <c:v>60.987249999999996</c:v>
                </c:pt>
                <c:pt idx="1057" formatCode="_(&quot;$&quot;* #,##0.00_);_(&quot;$&quot;* \(#,##0.00\);_(&quot;$&quot;* &quot;-&quot;??_);_(@_)">
                  <c:v>61.507133333333336</c:v>
                </c:pt>
                <c:pt idx="1058" formatCode="_(&quot;$&quot;* #,##0.00_);_(&quot;$&quot;* \(#,##0.00\);_(&quot;$&quot;* &quot;-&quot;??_);_(@_)">
                  <c:v>61.782733333333333</c:v>
                </c:pt>
                <c:pt idx="1059" formatCode="_(&quot;$&quot;* #,##0.00_);_(&quot;$&quot;* \(#,##0.00\);_(&quot;$&quot;* &quot;-&quot;??_);_(@_)">
                  <c:v>62.060183333333349</c:v>
                </c:pt>
                <c:pt idx="1060" formatCode="_(&quot;$&quot;* #,##0.00_);_(&quot;$&quot;* \(#,##0.00\);_(&quot;$&quot;* &quot;-&quot;??_);_(@_)">
                  <c:v>62.817183333333332</c:v>
                </c:pt>
                <c:pt idx="1061" formatCode="_(&quot;$&quot;* #,##0.00_);_(&quot;$&quot;* \(#,##0.00\);_(&quot;$&quot;* &quot;-&quot;??_);_(@_)">
                  <c:v>64.200383333333335</c:v>
                </c:pt>
                <c:pt idx="1062" formatCode="_(&quot;$&quot;* #,##0.00_);_(&quot;$&quot;* \(#,##0.00\);_(&quot;$&quot;* &quot;-&quot;??_);_(@_)">
                  <c:v>65.159849999999992</c:v>
                </c:pt>
                <c:pt idx="1063" formatCode="_(&quot;$&quot;* #,##0.00_);_(&quot;$&quot;* \(#,##0.00\);_(&quot;$&quot;* &quot;-&quot;??_);_(@_)">
                  <c:v>66.380433333333329</c:v>
                </c:pt>
                <c:pt idx="1064" formatCode="_(&quot;$&quot;* #,##0.00_);_(&quot;$&quot;* \(#,##0.00\);_(&quot;$&quot;* &quot;-&quot;??_);_(@_)">
                  <c:v>67.732483333333334</c:v>
                </c:pt>
                <c:pt idx="1065" formatCode="_(&quot;$&quot;* #,##0.00_);_(&quot;$&quot;* \(#,##0.00\);_(&quot;$&quot;* &quot;-&quot;??_);_(@_)">
                  <c:v>69.249816666666661</c:v>
                </c:pt>
                <c:pt idx="1066" formatCode="_(&quot;$&quot;* #,##0.00_);_(&quot;$&quot;* \(#,##0.00\);_(&quot;$&quot;* &quot;-&quot;??_);_(@_)">
                  <c:v>70.264266666666671</c:v>
                </c:pt>
                <c:pt idx="1067" formatCode="_(&quot;$&quot;* #,##0.00_);_(&quot;$&quot;* \(#,##0.00\);_(&quot;$&quot;* &quot;-&quot;??_);_(@_)">
                  <c:v>70.730166666666676</c:v>
                </c:pt>
                <c:pt idx="1068" formatCode="_(&quot;$&quot;* #,##0.00_);_(&quot;$&quot;* \(#,##0.00\);_(&quot;$&quot;* &quot;-&quot;??_);_(@_)">
                  <c:v>71.676116666666672</c:v>
                </c:pt>
                <c:pt idx="1069" formatCode="_(&quot;$&quot;* #,##0.00_);_(&quot;$&quot;* \(#,##0.00\);_(&quot;$&quot;* &quot;-&quot;??_);_(@_)">
                  <c:v>72.102516666666673</c:v>
                </c:pt>
                <c:pt idx="1070" formatCode="_(&quot;$&quot;* #,##0.00_);_(&quot;$&quot;* \(#,##0.00\);_(&quot;$&quot;* &quot;-&quot;??_);_(@_)">
                  <c:v>72.597733333333338</c:v>
                </c:pt>
                <c:pt idx="1071" formatCode="_(&quot;$&quot;* #,##0.00_);_(&quot;$&quot;* \(#,##0.00\);_(&quot;$&quot;* &quot;-&quot;??_);_(@_)">
                  <c:v>72.150999999999996</c:v>
                </c:pt>
                <c:pt idx="1072" formatCode="_(&quot;$&quot;* #,##0.00_);_(&quot;$&quot;* \(#,##0.00\);_(&quot;$&quot;* &quot;-&quot;??_);_(@_)">
                  <c:v>71.355166666666662</c:v>
                </c:pt>
                <c:pt idx="1073" formatCode="_(&quot;$&quot;* #,##0.00_);_(&quot;$&quot;* \(#,##0.00\);_(&quot;$&quot;* &quot;-&quot;??_);_(@_)">
                  <c:v>72.423266666666663</c:v>
                </c:pt>
                <c:pt idx="1074" formatCode="_(&quot;$&quot;* #,##0.00_);_(&quot;$&quot;* \(#,##0.00\);_(&quot;$&quot;* &quot;-&quot;??_);_(@_)">
                  <c:v>73.242599999999996</c:v>
                </c:pt>
                <c:pt idx="1075" formatCode="_(&quot;$&quot;* #,##0.00_);_(&quot;$&quot;* \(#,##0.00\);_(&quot;$&quot;* &quot;-&quot;??_);_(@_)">
                  <c:v>74.314699999999988</c:v>
                </c:pt>
                <c:pt idx="1076" formatCode="_(&quot;$&quot;* #,##0.00_);_(&quot;$&quot;* \(#,##0.00\);_(&quot;$&quot;* &quot;-&quot;??_);_(@_)">
                  <c:v>75.329149999999998</c:v>
                </c:pt>
                <c:pt idx="1077" formatCode="_(&quot;$&quot;* #,##0.00_);_(&quot;$&quot;* \(#,##0.00\);_(&quot;$&quot;* &quot;-&quot;??_);_(@_)">
                  <c:v>76.69735</c:v>
                </c:pt>
                <c:pt idx="1078" formatCode="_(&quot;$&quot;* #,##0.00_);_(&quot;$&quot;* \(#,##0.00\);_(&quot;$&quot;* &quot;-&quot;??_);_(@_)">
                  <c:v>78.636933333333332</c:v>
                </c:pt>
                <c:pt idx="1079" formatCode="_(&quot;$&quot;* #,##0.00_);_(&quot;$&quot;* \(#,##0.00\);_(&quot;$&quot;* &quot;-&quot;??_);_(@_)">
                  <c:v>79.260300000000015</c:v>
                </c:pt>
                <c:pt idx="1080" formatCode="_(&quot;$&quot;* #,##0.00_);_(&quot;$&quot;* \(#,##0.00\);_(&quot;$&quot;* &quot;-&quot;??_);_(@_)">
                  <c:v>80.330066666666667</c:v>
                </c:pt>
                <c:pt idx="1081" formatCode="_(&quot;$&quot;* #,##0.00_);_(&quot;$&quot;* \(#,##0.00\);_(&quot;$&quot;* &quot;-&quot;??_);_(@_)">
                  <c:v>81.475833333333341</c:v>
                </c:pt>
                <c:pt idx="1082" formatCode="_(&quot;$&quot;* #,##0.00_);_(&quot;$&quot;* \(#,##0.00\);_(&quot;$&quot;* &quot;-&quot;??_);_(@_)">
                  <c:v>83.14266666666667</c:v>
                </c:pt>
                <c:pt idx="1083" formatCode="_(&quot;$&quot;* #,##0.00_);_(&quot;$&quot;* \(#,##0.00\);_(&quot;$&quot;* &quot;-&quot;??_);_(@_)">
                  <c:v>85.643866666666668</c:v>
                </c:pt>
                <c:pt idx="1084" formatCode="_(&quot;$&quot;* #,##0.00_);_(&quot;$&quot;* \(#,##0.00\);_(&quot;$&quot;* &quot;-&quot;??_);_(@_)">
                  <c:v>87.046916666666675</c:v>
                </c:pt>
                <c:pt idx="1085" formatCode="_(&quot;$&quot;* #,##0.00_);_(&quot;$&quot;* \(#,##0.00\);_(&quot;$&quot;* &quot;-&quot;??_);_(@_)">
                  <c:v>87.629966666666675</c:v>
                </c:pt>
                <c:pt idx="1086" formatCode="_(&quot;$&quot;* #,##0.00_);_(&quot;$&quot;* \(#,##0.00\);_(&quot;$&quot;* &quot;-&quot;??_);_(@_)">
                  <c:v>88.743116666666666</c:v>
                </c:pt>
                <c:pt idx="1087" formatCode="_(&quot;$&quot;* #,##0.00_);_(&quot;$&quot;* \(#,##0.00\);_(&quot;$&quot;* &quot;-&quot;??_);_(@_)">
                  <c:v>89.563649999999996</c:v>
                </c:pt>
                <c:pt idx="1088" formatCode="_(&quot;$&quot;* #,##0.00_);_(&quot;$&quot;* \(#,##0.00\);_(&quot;$&quot;* &quot;-&quot;??_);_(@_)">
                  <c:v>89.437683333333325</c:v>
                </c:pt>
                <c:pt idx="1089" formatCode="_(&quot;$&quot;* #,##0.00_);_(&quot;$&quot;* \(#,##0.00\);_(&quot;$&quot;* &quot;-&quot;??_);_(@_)">
                  <c:v>88.632483333333326</c:v>
                </c:pt>
                <c:pt idx="1090" formatCode="_(&quot;$&quot;* #,##0.00_);_(&quot;$&quot;* \(#,##0.00\);_(&quot;$&quot;* &quot;-&quot;??_);_(@_)">
                  <c:v>88.786966666666672</c:v>
                </c:pt>
                <c:pt idx="1091" formatCode="_(&quot;$&quot;* #,##0.00_);_(&quot;$&quot;* \(#,##0.00\);_(&quot;$&quot;* &quot;-&quot;??_);_(@_)">
                  <c:v>89.390866666666668</c:v>
                </c:pt>
                <c:pt idx="1092" formatCode="_(&quot;$&quot;* #,##0.00_);_(&quot;$&quot;* \(#,##0.00\);_(&quot;$&quot;* &quot;-&quot;??_);_(@_)">
                  <c:v>89.134066666666669</c:v>
                </c:pt>
                <c:pt idx="1093" formatCode="_(&quot;$&quot;* #,##0.00_);_(&quot;$&quot;* \(#,##0.00\);_(&quot;$&quot;* &quot;-&quot;??_);_(@_)">
                  <c:v>89.225216666666668</c:v>
                </c:pt>
                <c:pt idx="1094" formatCode="_(&quot;$&quot;* #,##0.00_);_(&quot;$&quot;* \(#,##0.00\);_(&quot;$&quot;* &quot;-&quot;??_);_(@_)">
                  <c:v>90.282533333333333</c:v>
                </c:pt>
                <c:pt idx="1095" formatCode="_(&quot;$&quot;* #,##0.00_);_(&quot;$&quot;* \(#,##0.00\);_(&quot;$&quot;* &quot;-&quot;??_);_(@_)">
                  <c:v>91.476499999999987</c:v>
                </c:pt>
                <c:pt idx="1096" formatCode="_(&quot;$&quot;* #,##0.00_);_(&quot;$&quot;* \(#,##0.00\);_(&quot;$&quot;* &quot;-&quot;??_);_(@_)">
                  <c:v>92.160716666666644</c:v>
                </c:pt>
                <c:pt idx="1097" formatCode="_(&quot;$&quot;* #,##0.00_);_(&quot;$&quot;* \(#,##0.00\);_(&quot;$&quot;* &quot;-&quot;??_);_(@_)">
                  <c:v>92.302700000000002</c:v>
                </c:pt>
                <c:pt idx="1098" formatCode="_(&quot;$&quot;* #,##0.00_);_(&quot;$&quot;* \(#,##0.00\);_(&quot;$&quot;* &quot;-&quot;??_);_(@_)">
                  <c:v>92.300049999999999</c:v>
                </c:pt>
                <c:pt idx="1099" formatCode="_(&quot;$&quot;* #,##0.00_);_(&quot;$&quot;* \(#,##0.00\);_(&quot;$&quot;* &quot;-&quot;??_);_(@_)">
                  <c:v>92.121399999999994</c:v>
                </c:pt>
                <c:pt idx="1100" formatCode="_(&quot;$&quot;* #,##0.00_);_(&quot;$&quot;* \(#,##0.00\);_(&quot;$&quot;* &quot;-&quot;??_);_(@_)">
                  <c:v>91.315366666666662</c:v>
                </c:pt>
                <c:pt idx="1101" formatCode="_(&quot;$&quot;* #,##0.00_);_(&quot;$&quot;* \(#,##0.00\);_(&quot;$&quot;* &quot;-&quot;??_);_(@_)">
                  <c:v>90.309200000000018</c:v>
                </c:pt>
                <c:pt idx="1102" formatCode="_(&quot;$&quot;* #,##0.00_);_(&quot;$&quot;* \(#,##0.00\);_(&quot;$&quot;* &quot;-&quot;??_);_(@_)">
                  <c:v>89.20004999999999</c:v>
                </c:pt>
                <c:pt idx="1103" formatCode="_(&quot;$&quot;* #,##0.00_);_(&quot;$&quot;* \(#,##0.00\);_(&quot;$&quot;* &quot;-&quot;??_);_(@_)">
                  <c:v>88.826433333333327</c:v>
                </c:pt>
                <c:pt idx="1104" formatCode="_(&quot;$&quot;* #,##0.00_);_(&quot;$&quot;* \(#,##0.00\);_(&quot;$&quot;* &quot;-&quot;??_);_(@_)">
                  <c:v>88.289349999999999</c:v>
                </c:pt>
                <c:pt idx="1105" formatCode="_(&quot;$&quot;* #,##0.00_);_(&quot;$&quot;* \(#,##0.00\);_(&quot;$&quot;* &quot;-&quot;??_);_(@_)">
                  <c:v>87.454666666666682</c:v>
                </c:pt>
                <c:pt idx="1106" formatCode="_(&quot;$&quot;* #,##0.00_);_(&quot;$&quot;* \(#,##0.00\);_(&quot;$&quot;* &quot;-&quot;??_);_(@_)">
                  <c:v>87.052566666666664</c:v>
                </c:pt>
                <c:pt idx="1107" formatCode="_(&quot;$&quot;* #,##0.00_);_(&quot;$&quot;* \(#,##0.00\);_(&quot;$&quot;* &quot;-&quot;??_);_(@_)">
                  <c:v>87.327850000000012</c:v>
                </c:pt>
                <c:pt idx="1108" formatCode="_(&quot;$&quot;* #,##0.00_);_(&quot;$&quot;* \(#,##0.00\);_(&quot;$&quot;* &quot;-&quot;??_);_(@_)">
                  <c:v>87.707949999999997</c:v>
                </c:pt>
                <c:pt idx="1109" formatCode="_(&quot;$&quot;* #,##0.00_);_(&quot;$&quot;* \(#,##0.00\);_(&quot;$&quot;* &quot;-&quot;??_);_(@_)">
                  <c:v>87.37351666666666</c:v>
                </c:pt>
                <c:pt idx="1110" formatCode="_(&quot;$&quot;* #,##0.00_);_(&quot;$&quot;* \(#,##0.00\);_(&quot;$&quot;* &quot;-&quot;??_);_(@_)">
                  <c:v>87.420500000000004</c:v>
                </c:pt>
                <c:pt idx="1111" formatCode="_(&quot;$&quot;* #,##0.00_);_(&quot;$&quot;* \(#,##0.00\);_(&quot;$&quot;* &quot;-&quot;??_);_(@_)">
                  <c:v>87.200699999999998</c:v>
                </c:pt>
                <c:pt idx="1112" formatCode="_(&quot;$&quot;* #,##0.00_);_(&quot;$&quot;* \(#,##0.00\);_(&quot;$&quot;* &quot;-&quot;??_);_(@_)">
                  <c:v>86.806100000000001</c:v>
                </c:pt>
                <c:pt idx="1113" formatCode="_(&quot;$&quot;* #,##0.00_);_(&quot;$&quot;* \(#,##0.00\);_(&quot;$&quot;* &quot;-&quot;??_);_(@_)">
                  <c:v>84.403833333333338</c:v>
                </c:pt>
                <c:pt idx="1114" formatCode="_(&quot;$&quot;* #,##0.00_);_(&quot;$&quot;* \(#,##0.00\);_(&quot;$&quot;* &quot;-&quot;??_);_(@_)">
                  <c:v>82.959416666666684</c:v>
                </c:pt>
                <c:pt idx="1115" formatCode="_(&quot;$&quot;* #,##0.00_);_(&quot;$&quot;* \(#,##0.00\);_(&quot;$&quot;* &quot;-&quot;??_);_(@_)">
                  <c:v>82.363183333333339</c:v>
                </c:pt>
                <c:pt idx="1116" formatCode="_(&quot;$&quot;* #,##0.00_);_(&quot;$&quot;* \(#,##0.00\);_(&quot;$&quot;* &quot;-&quot;??_);_(@_)">
                  <c:v>81.073733333333337</c:v>
                </c:pt>
                <c:pt idx="1117" formatCode="_(&quot;$&quot;* #,##0.00_);_(&quot;$&quot;* \(#,##0.00\);_(&quot;$&quot;* &quot;-&quot;??_);_(@_)">
                  <c:v>80.839933333333349</c:v>
                </c:pt>
                <c:pt idx="1118" formatCode="_(&quot;$&quot;* #,##0.00_);_(&quot;$&quot;* \(#,##0.00\);_(&quot;$&quot;* &quot;-&quot;??_);_(@_)">
                  <c:v>81.350516666666664</c:v>
                </c:pt>
                <c:pt idx="1119" formatCode="_(&quot;$&quot;* #,##0.00_);_(&quot;$&quot;* \(#,##0.00\);_(&quot;$&quot;* &quot;-&quot;??_);_(@_)">
                  <c:v>83.276366666666675</c:v>
                </c:pt>
                <c:pt idx="1120" formatCode="_(&quot;$&quot;* #,##0.00_);_(&quot;$&quot;* \(#,##0.00\);_(&quot;$&quot;* &quot;-&quot;??_);_(@_)">
                  <c:v>84.423500000000004</c:v>
                </c:pt>
                <c:pt idx="1121" formatCode="_(&quot;$&quot;* #,##0.00_);_(&quot;$&quot;* \(#,##0.00\);_(&quot;$&quot;* &quot;-&quot;??_);_(@_)">
                  <c:v>84.526483333333331</c:v>
                </c:pt>
                <c:pt idx="1122" formatCode="_(&quot;$&quot;* #,##0.00_);_(&quot;$&quot;* \(#,##0.00\);_(&quot;$&quot;* &quot;-&quot;??_);_(@_)">
                  <c:v>85.54965</c:v>
                </c:pt>
                <c:pt idx="1123" formatCode="_(&quot;$&quot;* #,##0.00_);_(&quot;$&quot;* \(#,##0.00\);_(&quot;$&quot;* &quot;-&quot;??_);_(@_)">
                  <c:v>86.575649999999996</c:v>
                </c:pt>
                <c:pt idx="1124" formatCode="_(&quot;$&quot;* #,##0.00_);_(&quot;$&quot;* \(#,##0.00\);_(&quot;$&quot;* &quot;-&quot;??_);_(@_)">
                  <c:v>87.309683333333339</c:v>
                </c:pt>
                <c:pt idx="1125" formatCode="_(&quot;$&quot;* #,##0.00_);_(&quot;$&quot;* \(#,##0.00\);_(&quot;$&quot;* &quot;-&quot;??_);_(@_)">
                  <c:v>87.775766666666684</c:v>
                </c:pt>
                <c:pt idx="1126" formatCode="_(&quot;$&quot;* #,##0.00_);_(&quot;$&quot;* \(#,##0.00\);_(&quot;$&quot;* &quot;-&quot;??_);_(@_)">
                  <c:v>88.443983333333335</c:v>
                </c:pt>
                <c:pt idx="1127" formatCode="_(&quot;$&quot;* #,##0.00_);_(&quot;$&quot;* \(#,##0.00\);_(&quot;$&quot;* &quot;-&quot;??_);_(@_)">
                  <c:v>89.394816666666657</c:v>
                </c:pt>
                <c:pt idx="1128" formatCode="_(&quot;$&quot;* #,##0.00_);_(&quot;$&quot;* \(#,##0.00\);_(&quot;$&quot;* &quot;-&quot;??_);_(@_)">
                  <c:v>90.071533333333321</c:v>
                </c:pt>
                <c:pt idx="1129" formatCode="_(&quot;$&quot;* #,##0.00_);_(&quot;$&quot;* \(#,##0.00\);_(&quot;$&quot;* &quot;-&quot;??_);_(@_)">
                  <c:v>90.339833333333331</c:v>
                </c:pt>
                <c:pt idx="1130" formatCode="_(&quot;$&quot;* #,##0.00_);_(&quot;$&quot;* \(#,##0.00\);_(&quot;$&quot;* &quot;-&quot;??_);_(@_)">
                  <c:v>90.209199999999996</c:v>
                </c:pt>
                <c:pt idx="1131" formatCode="_(&quot;$&quot;* #,##0.00_);_(&quot;$&quot;* \(#,##0.00\);_(&quot;$&quot;* &quot;-&quot;??_);_(@_)">
                  <c:v>90.888416666666672</c:v>
                </c:pt>
                <c:pt idx="1132" formatCode="_(&quot;$&quot;* #,##0.00_);_(&quot;$&quot;* \(#,##0.00\);_(&quot;$&quot;* &quot;-&quot;??_);_(@_)">
                  <c:v>91.546150000000011</c:v>
                </c:pt>
                <c:pt idx="1133" formatCode="_(&quot;$&quot;* #,##0.00_);_(&quot;$&quot;* \(#,##0.00\);_(&quot;$&quot;* &quot;-&quot;??_);_(@_)">
                  <c:v>92.168049999999994</c:v>
                </c:pt>
                <c:pt idx="1134" formatCode="_(&quot;$&quot;* #,##0.00_);_(&quot;$&quot;* \(#,##0.00\);_(&quot;$&quot;* &quot;-&quot;??_);_(@_)">
                  <c:v>92.984916666666678</c:v>
                </c:pt>
                <c:pt idx="1135" formatCode="_(&quot;$&quot;* #,##0.00_);_(&quot;$&quot;* \(#,##0.00\);_(&quot;$&quot;* &quot;-&quot;??_);_(@_)">
                  <c:v>93.815933333333348</c:v>
                </c:pt>
                <c:pt idx="1136" formatCode="_(&quot;$&quot;* #,##0.00_);_(&quot;$&quot;* \(#,##0.00\);_(&quot;$&quot;* &quot;-&quot;??_);_(@_)">
                  <c:v>94.414833333333334</c:v>
                </c:pt>
                <c:pt idx="1137" formatCode="_(&quot;$&quot;* #,##0.00_);_(&quot;$&quot;* \(#,##0.00\);_(&quot;$&quot;* &quot;-&quot;??_);_(@_)">
                  <c:v>95.94274999999999</c:v>
                </c:pt>
                <c:pt idx="1138" formatCode="_(&quot;$&quot;* #,##0.00_);_(&quot;$&quot;* \(#,##0.00\);_(&quot;$&quot;* &quot;-&quot;??_);_(@_)">
                  <c:v>97.960733333333337</c:v>
                </c:pt>
                <c:pt idx="1139" formatCode="_(&quot;$&quot;* #,##0.00_);_(&quot;$&quot;* \(#,##0.00\);_(&quot;$&quot;* &quot;-&quot;??_);_(@_)">
                  <c:v>101.53046666666665</c:v>
                </c:pt>
                <c:pt idx="1140" formatCode="_(&quot;$&quot;* #,##0.00_);_(&quot;$&quot;* \(#,##0.00\);_(&quot;$&quot;* &quot;-&quot;??_);_(@_)">
                  <c:v>104.87073333333332</c:v>
                </c:pt>
                <c:pt idx="1141" formatCode="_(&quot;$&quot;* #,##0.00_);_(&quot;$&quot;* \(#,##0.00\);_(&quot;$&quot;* &quot;-&quot;??_);_(@_)">
                  <c:v>107.38931666666666</c:v>
                </c:pt>
                <c:pt idx="1142" formatCode="_(&quot;$&quot;* #,##0.00_);_(&quot;$&quot;* \(#,##0.00\);_(&quot;$&quot;* &quot;-&quot;??_);_(@_)">
                  <c:v>109.83606666666667</c:v>
                </c:pt>
                <c:pt idx="1143" formatCode="_(&quot;$&quot;* #,##0.00_);_(&quot;$&quot;* \(#,##0.00\);_(&quot;$&quot;* &quot;-&quot;??_);_(@_)">
                  <c:v>111.70258333333332</c:v>
                </c:pt>
                <c:pt idx="1144" formatCode="_(&quot;$&quot;* #,##0.00_);_(&quot;$&quot;* \(#,##0.00\);_(&quot;$&quot;* &quot;-&quot;??_);_(@_)">
                  <c:v>113.36365000000001</c:v>
                </c:pt>
                <c:pt idx="1145" formatCode="_(&quot;$&quot;* #,##0.00_);_(&quot;$&quot;* \(#,##0.00\);_(&quot;$&quot;* &quot;-&quot;??_);_(@_)">
                  <c:v>114.78658333333333</c:v>
                </c:pt>
                <c:pt idx="1146" formatCode="_(&quot;$&quot;* #,##0.00_);_(&quot;$&quot;* \(#,##0.00\);_(&quot;$&quot;* &quot;-&quot;??_);_(@_)">
                  <c:v>115.81525000000001</c:v>
                </c:pt>
                <c:pt idx="1147" formatCode="_(&quot;$&quot;* #,##0.00_);_(&quot;$&quot;* \(#,##0.00\);_(&quot;$&quot;* &quot;-&quot;??_);_(@_)">
                  <c:v>117.54628333333335</c:v>
                </c:pt>
                <c:pt idx="1148" formatCode="_(&quot;$&quot;* #,##0.00_);_(&quot;$&quot;* \(#,##0.00\);_(&quot;$&quot;* &quot;-&quot;??_);_(@_)">
                  <c:v>119.57211666666666</c:v>
                </c:pt>
                <c:pt idx="1149" formatCode="_(&quot;$&quot;* #,##0.00_);_(&quot;$&quot;* \(#,##0.00\);_(&quot;$&quot;* &quot;-&quot;??_);_(@_)">
                  <c:v>120.55861666666665</c:v>
                </c:pt>
                <c:pt idx="1150" formatCode="_(&quot;$&quot;* #,##0.00_);_(&quot;$&quot;* \(#,##0.00\);_(&quot;$&quot;* &quot;-&quot;??_);_(@_)">
                  <c:v>122.02058333333332</c:v>
                </c:pt>
                <c:pt idx="1151" formatCode="_(&quot;$&quot;* #,##0.00_);_(&quot;$&quot;* \(#,##0.00\);_(&quot;$&quot;* &quot;-&quot;??_);_(@_)">
                  <c:v>123.21714999999999</c:v>
                </c:pt>
                <c:pt idx="1152" formatCode="_(&quot;$&quot;* #,##0.00_);_(&quot;$&quot;* \(#,##0.00\);_(&quot;$&quot;* &quot;-&quot;??_);_(@_)">
                  <c:v>125.03231666666666</c:v>
                </c:pt>
                <c:pt idx="1153" formatCode="_(&quot;$&quot;* #,##0.00_);_(&quot;$&quot;* \(#,##0.00\);_(&quot;$&quot;* &quot;-&quot;??_);_(@_)">
                  <c:v>126.71583333333332</c:v>
                </c:pt>
                <c:pt idx="1154" formatCode="_(&quot;$&quot;* #,##0.00_);_(&quot;$&quot;* \(#,##0.00\);_(&quot;$&quot;* &quot;-&quot;??_);_(@_)">
                  <c:v>129.01563333333334</c:v>
                </c:pt>
                <c:pt idx="1155" formatCode="_(&quot;$&quot;* #,##0.00_);_(&quot;$&quot;* \(#,##0.00\);_(&quot;$&quot;* &quot;-&quot;??_);_(@_)">
                  <c:v>130.66048333333333</c:v>
                </c:pt>
                <c:pt idx="1156" formatCode="_(&quot;$&quot;* #,##0.00_);_(&quot;$&quot;* \(#,##0.00\);_(&quot;$&quot;* &quot;-&quot;??_);_(@_)">
                  <c:v>130.8888</c:v>
                </c:pt>
                <c:pt idx="1157" formatCode="_(&quot;$&quot;* #,##0.00_);_(&quot;$&quot;* \(#,##0.00\);_(&quot;$&quot;* &quot;-&quot;??_);_(@_)">
                  <c:v>128.97230000000002</c:v>
                </c:pt>
                <c:pt idx="1158" formatCode="_(&quot;$&quot;* #,##0.00_);_(&quot;$&quot;* \(#,##0.00\);_(&quot;$&quot;* &quot;-&quot;??_);_(@_)">
                  <c:v>128.00738333333334</c:v>
                </c:pt>
                <c:pt idx="1159" formatCode="_(&quot;$&quot;* #,##0.00_);_(&quot;$&quot;* \(#,##0.00\);_(&quot;$&quot;* &quot;-&quot;??_);_(@_)">
                  <c:v>127.24411666666664</c:v>
                </c:pt>
                <c:pt idx="1160" formatCode="_(&quot;$&quot;* #,##0.00_);_(&quot;$&quot;* \(#,##0.00\);_(&quot;$&quot;* &quot;-&quot;??_);_(@_)">
                  <c:v>125.31261666666667</c:v>
                </c:pt>
                <c:pt idx="1161" formatCode="_(&quot;$&quot;* #,##0.00_);_(&quot;$&quot;* \(#,##0.00\);_(&quot;$&quot;* &quot;-&quot;??_);_(@_)">
                  <c:v>124.10605</c:v>
                </c:pt>
                <c:pt idx="1162" formatCode="_(&quot;$&quot;* #,##0.00_);_(&quot;$&quot;* \(#,##0.00\);_(&quot;$&quot;* &quot;-&quot;??_);_(@_)">
                  <c:v>123.72775</c:v>
                </c:pt>
                <c:pt idx="1163" formatCode="_(&quot;$&quot;* #,##0.00_);_(&quot;$&quot;* \(#,##0.00\);_(&quot;$&quot;* &quot;-&quot;??_);_(@_)">
                  <c:v>124.48768333333334</c:v>
                </c:pt>
                <c:pt idx="1164" formatCode="_(&quot;$&quot;* #,##0.00_);_(&quot;$&quot;* \(#,##0.00\);_(&quot;$&quot;* &quot;-&quot;??_);_(@_)">
                  <c:v>124.85265</c:v>
                </c:pt>
                <c:pt idx="1165" formatCode="_(&quot;$&quot;* #,##0.00_);_(&quot;$&quot;* \(#,##0.00\);_(&quot;$&quot;* &quot;-&quot;??_);_(@_)">
                  <c:v>124.75765</c:v>
                </c:pt>
                <c:pt idx="1166" formatCode="_(&quot;$&quot;* #,##0.00_);_(&quot;$&quot;* \(#,##0.00\);_(&quot;$&quot;* &quot;-&quot;??_);_(@_)">
                  <c:v>125.45925</c:v>
                </c:pt>
                <c:pt idx="1167" formatCode="_(&quot;$&quot;* #,##0.00_);_(&quot;$&quot;* \(#,##0.00\);_(&quot;$&quot;* &quot;-&quot;??_);_(@_)">
                  <c:v>126.76581666666665</c:v>
                </c:pt>
                <c:pt idx="1168" formatCode="_(&quot;$&quot;* #,##0.00_);_(&quot;$&quot;* \(#,##0.00\);_(&quot;$&quot;* &quot;-&quot;??_);_(@_)">
                  <c:v>128.53399999999999</c:v>
                </c:pt>
                <c:pt idx="1169" formatCode="_(&quot;$&quot;* #,##0.00_);_(&quot;$&quot;* \(#,##0.00\);_(&quot;$&quot;* &quot;-&quot;??_);_(@_)">
                  <c:v>129.32226666666665</c:v>
                </c:pt>
                <c:pt idx="1170" formatCode="_(&quot;$&quot;* #,##0.00_);_(&quot;$&quot;* \(#,##0.00\);_(&quot;$&quot;* &quot;-&quot;??_);_(@_)">
                  <c:v>129.48226666666667</c:v>
                </c:pt>
                <c:pt idx="1171" formatCode="_(&quot;$&quot;* #,##0.00_);_(&quot;$&quot;* \(#,##0.00\);_(&quot;$&quot;* &quot;-&quot;??_);_(@_)">
                  <c:v>129.91723333333334</c:v>
                </c:pt>
                <c:pt idx="1172" formatCode="_(&quot;$&quot;* #,##0.00_);_(&quot;$&quot;* \(#,##0.00\);_(&quot;$&quot;* &quot;-&quot;??_);_(@_)">
                  <c:v>129.61060000000001</c:v>
                </c:pt>
                <c:pt idx="1173" formatCode="_(&quot;$&quot;* #,##0.00_);_(&quot;$&quot;* \(#,##0.00\);_(&quot;$&quot;* &quot;-&quot;??_);_(@_)">
                  <c:v>127.37911666666668</c:v>
                </c:pt>
                <c:pt idx="1174" formatCode="_(&quot;$&quot;* #,##0.00_);_(&quot;$&quot;* \(#,##0.00\);_(&quot;$&quot;* &quot;-&quot;??_);_(@_)">
                  <c:v>125.07596666666667</c:v>
                </c:pt>
                <c:pt idx="1175" formatCode="_(&quot;$&quot;* #,##0.00_);_(&quot;$&quot;* \(#,##0.00\);_(&quot;$&quot;* &quot;-&quot;??_);_(@_)">
                  <c:v>123.49776666666666</c:v>
                </c:pt>
                <c:pt idx="1176" formatCode="_(&quot;$&quot;* #,##0.00_);_(&quot;$&quot;* \(#,##0.00\);_(&quot;$&quot;* &quot;-&quot;??_);_(@_)">
                  <c:v>122.54783333333334</c:v>
                </c:pt>
                <c:pt idx="1177" formatCode="_(&quot;$&quot;* #,##0.00_);_(&quot;$&quot;* \(#,##0.00\);_(&quot;$&quot;* &quot;-&quot;??_);_(@_)">
                  <c:v>121.57291666666667</c:v>
                </c:pt>
                <c:pt idx="1178" formatCode="_(&quot;$&quot;* #,##0.00_);_(&quot;$&quot;* \(#,##0.00\);_(&quot;$&quot;* &quot;-&quot;??_);_(@_)">
                  <c:v>119.55475</c:v>
                </c:pt>
                <c:pt idx="1179" formatCode="_(&quot;$&quot;* #,##0.00_);_(&quot;$&quot;* \(#,##0.00\);_(&quot;$&quot;* &quot;-&quot;??_);_(@_)">
                  <c:v>118.60316666666667</c:v>
                </c:pt>
                <c:pt idx="1180" formatCode="_(&quot;$&quot;* #,##0.00_);_(&quot;$&quot;* \(#,##0.00\);_(&quot;$&quot;* &quot;-&quot;??_);_(@_)">
                  <c:v>117.26495</c:v>
                </c:pt>
                <c:pt idx="1181" formatCode="_(&quot;$&quot;* #,##0.00_);_(&quot;$&quot;* \(#,##0.00\);_(&quot;$&quot;* &quot;-&quot;??_);_(@_)">
                  <c:v>116.20838333333334</c:v>
                </c:pt>
                <c:pt idx="1182" formatCode="_(&quot;$&quot;* #,##0.00_);_(&quot;$&quot;* \(#,##0.00\);_(&quot;$&quot;* &quot;-&quot;??_);_(@_)">
                  <c:v>112.907</c:v>
                </c:pt>
                <c:pt idx="1183" formatCode="_(&quot;$&quot;* #,##0.00_);_(&quot;$&quot;* \(#,##0.00\);_(&quot;$&quot;* &quot;-&quot;??_);_(@_)">
                  <c:v>111.97874999999999</c:v>
                </c:pt>
                <c:pt idx="1184" formatCode="_(&quot;$&quot;* #,##0.00_);_(&quot;$&quot;* \(#,##0.00\);_(&quot;$&quot;* &quot;-&quot;??_);_(@_)">
                  <c:v>111.13883333333332</c:v>
                </c:pt>
                <c:pt idx="1185" formatCode="_(&quot;$&quot;* #,##0.00_);_(&quot;$&quot;* \(#,##0.00\);_(&quot;$&quot;* &quot;-&quot;??_);_(@_)">
                  <c:v>110.3039</c:v>
                </c:pt>
                <c:pt idx="1186" formatCode="_(&quot;$&quot;* #,##0.00_);_(&quot;$&quot;* \(#,##0.00\);_(&quot;$&quot;* &quot;-&quot;??_);_(@_)">
                  <c:v>108.20241666666668</c:v>
                </c:pt>
                <c:pt idx="1187" formatCode="_(&quot;$&quot;* #,##0.00_);_(&quot;$&quot;* \(#,##0.00\);_(&quot;$&quot;* &quot;-&quot;??_);_(@_)">
                  <c:v>106.97918333333332</c:v>
                </c:pt>
                <c:pt idx="1188" formatCode="_(&quot;$&quot;* #,##0.00_);_(&quot;$&quot;* \(#,##0.00\);_(&quot;$&quot;* &quot;-&quot;??_);_(@_)">
                  <c:v>106.17591666666665</c:v>
                </c:pt>
                <c:pt idx="1189" formatCode="_(&quot;$&quot;* #,##0.00_);_(&quot;$&quot;* \(#,##0.00\);_(&quot;$&quot;* &quot;-&quot;??_);_(@_)">
                  <c:v>104.16775</c:v>
                </c:pt>
                <c:pt idx="1190" formatCode="_(&quot;$&quot;* #,##0.00_);_(&quot;$&quot;* \(#,##0.00\);_(&quot;$&quot;* &quot;-&quot;??_);_(@_)">
                  <c:v>103.42446666666666</c:v>
                </c:pt>
                <c:pt idx="1191" formatCode="_(&quot;$&quot;* #,##0.00_);_(&quot;$&quot;* \(#,##0.00\);_(&quot;$&quot;* &quot;-&quot;??_);_(@_)">
                  <c:v>103.71611666666668</c:v>
                </c:pt>
                <c:pt idx="1192" formatCode="_(&quot;$&quot;* #,##0.00_);_(&quot;$&quot;* \(#,##0.00\);_(&quot;$&quot;* &quot;-&quot;??_);_(@_)">
                  <c:v>106.3309</c:v>
                </c:pt>
                <c:pt idx="1193" formatCode="_(&quot;$&quot;* #,##0.00_);_(&quot;$&quot;* \(#,##0.00\);_(&quot;$&quot;* &quot;-&quot;??_);_(@_)">
                  <c:v>108.63569999999999</c:v>
                </c:pt>
                <c:pt idx="1194" formatCode="_(&quot;$&quot;* #,##0.00_);_(&quot;$&quot;* \(#,##0.00\);_(&quot;$&quot;* &quot;-&quot;??_);_(@_)">
                  <c:v>112.62703333333333</c:v>
                </c:pt>
                <c:pt idx="1195" formatCode="_(&quot;$&quot;* #,##0.00_);_(&quot;$&quot;* \(#,##0.00\);_(&quot;$&quot;* &quot;-&quot;??_);_(@_)">
                  <c:v>115.89508333333333</c:v>
                </c:pt>
                <c:pt idx="1196" formatCode="_(&quot;$&quot;* #,##0.00_);_(&quot;$&quot;* \(#,##0.00\);_(&quot;$&quot;* &quot;-&quot;??_);_(@_)">
                  <c:v>120.10306666666668</c:v>
                </c:pt>
                <c:pt idx="1197" formatCode="_(&quot;$&quot;* #,##0.00_);_(&quot;$&quot;* \(#,##0.00\);_(&quot;$&quot;* &quot;-&quot;??_);_(@_)">
                  <c:v>123.14113333333334</c:v>
                </c:pt>
                <c:pt idx="1198" formatCode="_(&quot;$&quot;* #,##0.00_);_(&quot;$&quot;* \(#,##0.00\);_(&quot;$&quot;* &quot;-&quot;??_);_(@_)">
                  <c:v>125.20094999999999</c:v>
                </c:pt>
                <c:pt idx="1199" formatCode="_(&quot;$&quot;* #,##0.00_);_(&quot;$&quot;* \(#,##0.00\);_(&quot;$&quot;* &quot;-&quot;??_);_(@_)">
                  <c:v>126.1442</c:v>
                </c:pt>
                <c:pt idx="1200" formatCode="_(&quot;$&quot;* #,##0.00_);_(&quot;$&quot;* \(#,##0.00\);_(&quot;$&quot;* &quot;-&quot;??_);_(@_)">
                  <c:v>127.22909999999997</c:v>
                </c:pt>
                <c:pt idx="1201" formatCode="_(&quot;$&quot;* #,##0.00_);_(&quot;$&quot;* \(#,##0.00\);_(&quot;$&quot;* &quot;-&quot;??_);_(@_)">
                  <c:v>127.54241666666667</c:v>
                </c:pt>
                <c:pt idx="1202" formatCode="_(&quot;$&quot;* #,##0.00_);_(&quot;$&quot;* \(#,##0.00\);_(&quot;$&quot;* &quot;-&quot;??_);_(@_)">
                  <c:v>127.25909999999999</c:v>
                </c:pt>
                <c:pt idx="1203" formatCode="_(&quot;$&quot;* #,##0.00_);_(&quot;$&quot;* \(#,##0.00\);_(&quot;$&quot;* &quot;-&quot;??_);_(@_)">
                  <c:v>126.9858</c:v>
                </c:pt>
                <c:pt idx="1204" formatCode="_(&quot;$&quot;* #,##0.00_);_(&quot;$&quot;* \(#,##0.00\);_(&quot;$&quot;* &quot;-&quot;??_);_(@_)">
                  <c:v>125.16761666666666</c:v>
                </c:pt>
                <c:pt idx="1205" formatCode="_(&quot;$&quot;* #,##0.00_);_(&quot;$&quot;* \(#,##0.00\);_(&quot;$&quot;* &quot;-&quot;??_);_(@_)">
                  <c:v>124.43934999999999</c:v>
                </c:pt>
                <c:pt idx="1206" formatCode="_(&quot;$&quot;* #,##0.00_);_(&quot;$&quot;* \(#,##0.00\);_(&quot;$&quot;* &quot;-&quot;??_);_(@_)">
                  <c:v>120.878</c:v>
                </c:pt>
                <c:pt idx="1207" formatCode="_(&quot;$&quot;* #,##0.00_);_(&quot;$&quot;* \(#,##0.00\);_(&quot;$&quot;* &quot;-&quot;??_);_(@_)">
                  <c:v>117.50328333333334</c:v>
                </c:pt>
                <c:pt idx="1208" formatCode="_(&quot;$&quot;* #,##0.00_);_(&quot;$&quot;* \(#,##0.00\);_(&quot;$&quot;* &quot;-&quot;??_);_(@_)">
                  <c:v>113.98858333333332</c:v>
                </c:pt>
                <c:pt idx="1209" formatCode="_(&quot;$&quot;* #,##0.00_);_(&quot;$&quot;* \(#,##0.00\);_(&quot;$&quot;* &quot;-&quot;??_);_(@_)">
                  <c:v>110.19223333333332</c:v>
                </c:pt>
                <c:pt idx="1210" formatCode="_(&quot;$&quot;* #,##0.00_);_(&quot;$&quot;* \(#,##0.00\);_(&quot;$&quot;* &quot;-&quot;??_);_(@_)">
                  <c:v>108.33906666666667</c:v>
                </c:pt>
                <c:pt idx="1211" formatCode="_(&quot;$&quot;* #,##0.00_);_(&quot;$&quot;* \(#,##0.00\);_(&quot;$&quot;* &quot;-&quot;??_);_(@_)">
                  <c:v>106.4609</c:v>
                </c:pt>
                <c:pt idx="1212" formatCode="_(&quot;$&quot;* #,##0.00_);_(&quot;$&quot;* \(#,##0.00\);_(&quot;$&quot;* &quot;-&quot;??_);_(@_)">
                  <c:v>107.94576666666666</c:v>
                </c:pt>
                <c:pt idx="1213" formatCode="_(&quot;$&quot;* #,##0.00_);_(&quot;$&quot;* \(#,##0.00\);_(&quot;$&quot;* &quot;-&quot;??_);_(@_)">
                  <c:v>110.10228333333333</c:v>
                </c:pt>
                <c:pt idx="1214" formatCode="_(&quot;$&quot;* #,##0.00_);_(&quot;$&quot;* \(#,##0.00\);_(&quot;$&quot;* &quot;-&quot;??_);_(@_)">
                  <c:v>112.08548333333334</c:v>
                </c:pt>
                <c:pt idx="1215" formatCode="_(&quot;$&quot;* #,##0.00_);_(&quot;$&quot;* \(#,##0.00\);_(&quot;$&quot;* &quot;-&quot;??_);_(@_)">
                  <c:v>114.41194999999999</c:v>
                </c:pt>
                <c:pt idx="1216" formatCode="_(&quot;$&quot;* #,##0.00_);_(&quot;$&quot;* \(#,##0.00\);_(&quot;$&quot;* &quot;-&quot;??_);_(@_)">
                  <c:v>115.93346666666667</c:v>
                </c:pt>
                <c:pt idx="1217" formatCode="_(&quot;$&quot;* #,##0.00_);_(&quot;$&quot;* \(#,##0.00\);_(&quot;$&quot;* &quot;-&quot;??_);_(@_)">
                  <c:v>116.81333333333333</c:v>
                </c:pt>
                <c:pt idx="1218" formatCode="_(&quot;$&quot;* #,##0.00_);_(&quot;$&quot;* \(#,##0.00\);_(&quot;$&quot;* &quot;-&quot;??_);_(@_)">
                  <c:v>116.97500000000001</c:v>
                </c:pt>
                <c:pt idx="1219" formatCode="_(&quot;$&quot;* #,##0.00_);_(&quot;$&quot;* \(#,##0.00\);_(&quot;$&quot;* &quot;-&quot;??_);_(@_)">
                  <c:v>116.45166666666667</c:v>
                </c:pt>
                <c:pt idx="1220" formatCode="_(&quot;$&quot;* #,##0.00_);_(&quot;$&quot;* \(#,##0.00\);_(&quot;$&quot;* &quot;-&quot;??_);_(@_)">
                  <c:v>115.97833333333334</c:v>
                </c:pt>
                <c:pt idx="1221" formatCode="_(&quot;$&quot;* #,##0.00_);_(&quot;$&quot;* \(#,##0.00\);_(&quot;$&quot;* &quot;-&quot;??_);_(@_)">
                  <c:v>116.66000000000001</c:v>
                </c:pt>
                <c:pt idx="1222" formatCode="_(&quot;$&quot;* #,##0.00_);_(&quot;$&quot;* \(#,##0.00\);_(&quot;$&quot;* &quot;-&quot;??_);_(@_)">
                  <c:v>117.98</c:v>
                </c:pt>
                <c:pt idx="1223" formatCode="_(&quot;$&quot;* #,##0.00_);_(&quot;$&quot;* \(#,##0.00\);_(&quot;$&quot;* &quot;-&quot;??_);_(@_)">
                  <c:v>119.75833333333333</c:v>
                </c:pt>
                <c:pt idx="1224" formatCode="_(&quot;$&quot;* #,##0.00_);_(&quot;$&quot;* \(#,##0.00\);_(&quot;$&quot;* &quot;-&quot;??_);_(@_)">
                  <c:v>120.34666666666665</c:v>
                </c:pt>
                <c:pt idx="1225" formatCode="_(&quot;$&quot;* #,##0.00_);_(&quot;$&quot;* \(#,##0.00\);_(&quot;$&quot;* &quot;-&quot;??_);_(@_)">
                  <c:v>121.25333333333333</c:v>
                </c:pt>
                <c:pt idx="1226" formatCode="_(&quot;$&quot;* #,##0.00_);_(&quot;$&quot;* \(#,##0.00\);_(&quot;$&quot;* &quot;-&quot;??_);_(@_)">
                  <c:v>121.37666666666667</c:v>
                </c:pt>
                <c:pt idx="1227" formatCode="_(&quot;$&quot;* #,##0.00_);_(&quot;$&quot;* \(#,##0.00\);_(&quot;$&quot;* &quot;-&quot;??_);_(@_)">
                  <c:v>121.04000000000002</c:v>
                </c:pt>
                <c:pt idx="1228" formatCode="_(&quot;$&quot;* #,##0.00_);_(&quot;$&quot;* \(#,##0.00\);_(&quot;$&quot;* &quot;-&quot;??_);_(@_)">
                  <c:v>120.93</c:v>
                </c:pt>
                <c:pt idx="1229" formatCode="_(&quot;$&quot;* #,##0.00_);_(&quot;$&quot;* \(#,##0.00\);_(&quot;$&quot;* &quot;-&quot;??_);_(@_)">
                  <c:v>121.07666666666667</c:v>
                </c:pt>
                <c:pt idx="1230" formatCode="_(&quot;$&quot;* #,##0.00_);_(&quot;$&quot;* \(#,##0.00\);_(&quot;$&quot;* &quot;-&quot;??_);_(@_)">
                  <c:v>122.13</c:v>
                </c:pt>
                <c:pt idx="1231" formatCode="_(&quot;$&quot;* #,##0.00_);_(&quot;$&quot;* \(#,##0.00\);_(&quot;$&quot;* &quot;-&quot;??_);_(@_)">
                  <c:v>124.03833333333334</c:v>
                </c:pt>
                <c:pt idx="1232" formatCode="_(&quot;$&quot;* #,##0.00_);_(&quot;$&quot;* \(#,##0.00\);_(&quot;$&quot;* &quot;-&quot;??_);_(@_)">
                  <c:v>126.64666666666666</c:v>
                </c:pt>
                <c:pt idx="1233" formatCode="_(&quot;$&quot;* #,##0.00_);_(&quot;$&quot;* \(#,##0.00\);_(&quot;$&quot;* &quot;-&quot;??_);_(@_)">
                  <c:v>129.30666666666664</c:v>
                </c:pt>
                <c:pt idx="1234" formatCode="_(&quot;$&quot;* #,##0.00_);_(&quot;$&quot;* \(#,##0.00\);_(&quot;$&quot;* &quot;-&quot;??_);_(@_)">
                  <c:v>131.29833333333332</c:v>
                </c:pt>
                <c:pt idx="1235" formatCode="_(&quot;$&quot;* #,##0.00_);_(&quot;$&quot;* \(#,##0.00\);_(&quot;$&quot;* &quot;-&quot;??_);_(@_)">
                  <c:v>133.48999999999998</c:v>
                </c:pt>
                <c:pt idx="1236" formatCode="_(&quot;$&quot;* #,##0.00_);_(&quot;$&quot;* \(#,##0.00\);_(&quot;$&quot;* &quot;-&quot;??_);_(@_)">
                  <c:v>134.13666666666668</c:v>
                </c:pt>
                <c:pt idx="1237" formatCode="_(&quot;$&quot;* #,##0.00_);_(&quot;$&quot;* \(#,##0.00\);_(&quot;$&quot;* &quot;-&quot;??_);_(@_)">
                  <c:v>134.60833333333335</c:v>
                </c:pt>
                <c:pt idx="1238" formatCode="_(&quot;$&quot;* #,##0.00_);_(&quot;$&quot;* \(#,##0.00\);_(&quot;$&quot;* &quot;-&quot;??_);_(@_)">
                  <c:v>135.32166666666669</c:v>
                </c:pt>
                <c:pt idx="1239" formatCode="_(&quot;$&quot;* #,##0.00_);_(&quot;$&quot;* \(#,##0.00\);_(&quot;$&quot;* &quot;-&quot;??_);_(@_)">
                  <c:v>135.85333333333335</c:v>
                </c:pt>
                <c:pt idx="1240" formatCode="_(&quot;$&quot;* #,##0.00_);_(&quot;$&quot;* \(#,##0.00\);_(&quot;$&quot;* &quot;-&quot;??_);_(@_)">
                  <c:v>137.33833333333334</c:v>
                </c:pt>
                <c:pt idx="1241" formatCode="_(&quot;$&quot;* #,##0.00_);_(&quot;$&quot;* \(#,##0.00\);_(&quot;$&quot;* &quot;-&quot;??_);_(@_)">
                  <c:v>138.25833333333335</c:v>
                </c:pt>
                <c:pt idx="1242" formatCode="_(&quot;$&quot;* #,##0.00_);_(&quot;$&quot;* \(#,##0.00\);_(&quot;$&quot;* &quot;-&quot;??_);_(@_)">
                  <c:v>139.58500000000001</c:v>
                </c:pt>
                <c:pt idx="1243" formatCode="_(&quot;$&quot;* #,##0.00_);_(&quot;$&quot;* \(#,##0.00\);_(&quot;$&quot;* &quot;-&quot;??_);_(@_)">
                  <c:v>140.36666666666665</c:v>
                </c:pt>
                <c:pt idx="1244" formatCode="_(&quot;$&quot;* #,##0.00_);_(&quot;$&quot;* \(#,##0.00\);_(&quot;$&quot;* &quot;-&quot;??_);_(@_)">
                  <c:v>141.13500000000002</c:v>
                </c:pt>
                <c:pt idx="1245" formatCode="_(&quot;$&quot;* #,##0.00_);_(&quot;$&quot;* \(#,##0.00\);_(&quot;$&quot;* &quot;-&quot;??_);_(@_)">
                  <c:v>141.55499999999998</c:v>
                </c:pt>
                <c:pt idx="1246" formatCode="_(&quot;$&quot;* #,##0.00_);_(&quot;$&quot;* \(#,##0.00\);_(&quot;$&quot;* &quot;-&quot;??_);_(@_)">
                  <c:v>141.14499999999998</c:v>
                </c:pt>
                <c:pt idx="1247" formatCode="_(&quot;$&quot;* #,##0.00_);_(&quot;$&quot;* \(#,##0.00\);_(&quot;$&quot;* &quot;-&quot;??_);_(@_)">
                  <c:v>140.43666666666667</c:v>
                </c:pt>
                <c:pt idx="1248" formatCode="_(&quot;$&quot;* #,##0.00_);_(&quot;$&quot;* \(#,##0.00\);_(&quot;$&quot;* &quot;-&quot;??_);_(@_)">
                  <c:v>139.30333333333334</c:v>
                </c:pt>
                <c:pt idx="1249" formatCode="_(&quot;$&quot;* #,##0.00_);_(&quot;$&quot;* \(#,##0.00\);_(&quot;$&quot;* &quot;-&quot;??_);_(@_)">
                  <c:v>138.46833333333333</c:v>
                </c:pt>
                <c:pt idx="1250" formatCode="_(&quot;$&quot;* #,##0.00_);_(&quot;$&quot;* \(#,##0.00\);_(&quot;$&quot;* &quot;-&quot;??_);_(@_)">
                  <c:v>137.55333333333331</c:v>
                </c:pt>
                <c:pt idx="1251" formatCode="_(&quot;$&quot;* #,##0.00_);_(&quot;$&quot;* \(#,##0.00\);_(&quot;$&quot;* &quot;-&quot;??_);_(@_)">
                  <c:v>137.45166666666665</c:v>
                </c:pt>
                <c:pt idx="1252" formatCode="_(&quot;$&quot;* #,##0.00_);_(&quot;$&quot;* \(#,##0.00\);_(&quot;$&quot;* &quot;-&quot;??_);_(@_)">
                  <c:v>138.17833333333331</c:v>
                </c:pt>
                <c:pt idx="1253" formatCode="_(&quot;$&quot;* #,##0.00_);_(&quot;$&quot;* \(#,##0.00\);_(&quot;$&quot;* &quot;-&quot;??_);_(@_)">
                  <c:v>139.76833333333335</c:v>
                </c:pt>
                <c:pt idx="1254" formatCode="_(&quot;$&quot;* #,##0.00_);_(&quot;$&quot;* \(#,##0.00\);_(&quot;$&quot;* &quot;-&quot;??_);_(@_)">
                  <c:v>142.24666666666667</c:v>
                </c:pt>
                <c:pt idx="1255" formatCode="_(&quot;$&quot;* #,##0.00_);_(&quot;$&quot;* \(#,##0.00\);_(&quot;$&quot;* &quot;-&quot;??_);_(@_)">
                  <c:v>143.89000000000001</c:v>
                </c:pt>
                <c:pt idx="1256" formatCode="_(&quot;$&quot;* #,##0.00_);_(&quot;$&quot;* \(#,##0.00\);_(&quot;$&quot;* &quot;-&quot;??_);_(@_)">
                  <c:v>145.92999999999998</c:v>
                </c:pt>
                <c:pt idx="1257" formatCode="_(&quot;$&quot;* #,##0.00_);_(&quot;$&quot;* \(#,##0.00\);_(&quot;$&quot;* &quot;-&quot;??_);_(@_)">
                  <c:v>146.98999999999998</c:v>
                </c:pt>
                <c:pt idx="1258" formatCode="_(&quot;$&quot;* #,##0.00_);_(&quot;$&quot;* \(#,##0.00\);_(&quot;$&quot;* &quot;-&quot;??_);_(@_)">
                  <c:v>147.26599999999999</c:v>
                </c:pt>
                <c:pt idx="1259" formatCode="_(&quot;$&quot;* #,##0.00_);_(&quot;$&quot;* \(#,##0.00\);_(&quot;$&quot;* &quot;-&quot;??_);_(@_)">
                  <c:v>146.86249999999998</c:v>
                </c:pt>
                <c:pt idx="1260" formatCode="_(&quot;$&quot;* #,##0.00_);_(&quot;$&quot;* \(#,##0.00\);_(&quot;$&quot;* &quot;-&quot;??_);_(@_)">
                  <c:v>146.60666666666665</c:v>
                </c:pt>
                <c:pt idx="1261" formatCode="_(&quot;$&quot;* #,##0.00_);_(&quot;$&quot;* \(#,##0.00\);_(&quot;$&quot;* &quot;-&quot;??_);_(@_)">
                  <c:v>147.28</c:v>
                </c:pt>
                <c:pt idx="1262" formatCode="_(&quot;$&quot;* #,##0.00_);_(&quot;$&quot;* \(#,##0.00\);_(&quot;$&quot;* &quot;-&quot;??_);_(@_)">
                  <c:v>146.27000000000001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E-4DAB-9A7A-D2EF2EE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28320"/>
        <c:axId val="1246525920"/>
      </c:lineChart>
      <c:dateAx>
        <c:axId val="12465283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5920"/>
        <c:crosses val="autoZero"/>
        <c:auto val="1"/>
        <c:lblOffset val="100"/>
        <c:baseTimeUnit val="days"/>
      </c:dateAx>
      <c:valAx>
        <c:axId val="124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</a:t>
            </a:r>
            <a:r>
              <a:rPr lang="vi-VN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Forecast</a:t>
            </a:r>
            <a:endParaRPr lang="en-US" sz="240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'3b.  Exponential Smoothing'!$C$2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'3b. 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 Exponential Smoothing'!$C$3:$C$1260</c:f>
              <c:numCache>
                <c:formatCode>General</c:formatCode>
                <c:ptCount val="1258"/>
                <c:pt idx="0">
                  <c:v>5.2194000000000003</c:v>
                </c:pt>
                <c:pt idx="1">
                  <c:v>5.08</c:v>
                </c:pt>
                <c:pt idx="2">
                  <c:v>5.2812999999999999</c:v>
                </c:pt>
                <c:pt idx="3">
                  <c:v>5.1745999999999999</c:v>
                </c:pt>
                <c:pt idx="4">
                  <c:v>5.2538999999999998</c:v>
                </c:pt>
                <c:pt idx="5">
                  <c:v>5.2290999999999999</c:v>
                </c:pt>
                <c:pt idx="6">
                  <c:v>5.2466999999999997</c:v>
                </c:pt>
                <c:pt idx="7">
                  <c:v>5.5034999999999998</c:v>
                </c:pt>
                <c:pt idx="8">
                  <c:v>5.3986999999999998</c:v>
                </c:pt>
                <c:pt idx="9">
                  <c:v>5.4336000000000002</c:v>
                </c:pt>
                <c:pt idx="10">
                  <c:v>5.3963000000000001</c:v>
                </c:pt>
                <c:pt idx="11">
                  <c:v>5.2098000000000004</c:v>
                </c:pt>
                <c:pt idx="12">
                  <c:v>5.1702000000000004</c:v>
                </c:pt>
                <c:pt idx="13">
                  <c:v>5.2140000000000004</c:v>
                </c:pt>
                <c:pt idx="14">
                  <c:v>5.1970999999999998</c:v>
                </c:pt>
                <c:pt idx="15">
                  <c:v>5.2824999999999998</c:v>
                </c:pt>
                <c:pt idx="16">
                  <c:v>5.2824999999999998</c:v>
                </c:pt>
                <c:pt idx="17">
                  <c:v>5.3274999999999997</c:v>
                </c:pt>
                <c:pt idx="18">
                  <c:v>5.4112</c:v>
                </c:pt>
                <c:pt idx="19">
                  <c:v>5.5787000000000004</c:v>
                </c:pt>
                <c:pt idx="20">
                  <c:v>5.5768000000000004</c:v>
                </c:pt>
                <c:pt idx="21">
                  <c:v>5.6055999999999999</c:v>
                </c:pt>
                <c:pt idx="22">
                  <c:v>5.6837999999999997</c:v>
                </c:pt>
                <c:pt idx="23">
                  <c:v>5.7141999999999999</c:v>
                </c:pt>
                <c:pt idx="24">
                  <c:v>5.8623000000000003</c:v>
                </c:pt>
                <c:pt idx="25">
                  <c:v>5.9596999999999998</c:v>
                </c:pt>
                <c:pt idx="26">
                  <c:v>5.9459999999999997</c:v>
                </c:pt>
                <c:pt idx="27">
                  <c:v>5.9409999999999998</c:v>
                </c:pt>
                <c:pt idx="28">
                  <c:v>5.9551999999999996</c:v>
                </c:pt>
                <c:pt idx="29">
                  <c:v>5.8974000000000002</c:v>
                </c:pt>
                <c:pt idx="30">
                  <c:v>5.7842000000000002</c:v>
                </c:pt>
                <c:pt idx="31">
                  <c:v>5.8582999999999998</c:v>
                </c:pt>
                <c:pt idx="32">
                  <c:v>5.9730999999999996</c:v>
                </c:pt>
                <c:pt idx="33">
                  <c:v>5.8775000000000004</c:v>
                </c:pt>
                <c:pt idx="34">
                  <c:v>5.9021999999999997</c:v>
                </c:pt>
                <c:pt idx="35">
                  <c:v>5.9736000000000002</c:v>
                </c:pt>
                <c:pt idx="36">
                  <c:v>5.9847999999999999</c:v>
                </c:pt>
                <c:pt idx="37">
                  <c:v>6.0506000000000002</c:v>
                </c:pt>
                <c:pt idx="38">
                  <c:v>6.0829000000000004</c:v>
                </c:pt>
                <c:pt idx="39">
                  <c:v>6.2736000000000001</c:v>
                </c:pt>
                <c:pt idx="40">
                  <c:v>6.1566000000000001</c:v>
                </c:pt>
                <c:pt idx="41">
                  <c:v>6.1139999999999999</c:v>
                </c:pt>
                <c:pt idx="42">
                  <c:v>6.1977000000000002</c:v>
                </c:pt>
                <c:pt idx="43">
                  <c:v>6.2064000000000004</c:v>
                </c:pt>
                <c:pt idx="44">
                  <c:v>6.173</c:v>
                </c:pt>
                <c:pt idx="45">
                  <c:v>6.2271000000000001</c:v>
                </c:pt>
                <c:pt idx="46">
                  <c:v>6.2954999999999997</c:v>
                </c:pt>
                <c:pt idx="47">
                  <c:v>6.2363</c:v>
                </c:pt>
                <c:pt idx="48">
                  <c:v>5.9802999999999997</c:v>
                </c:pt>
                <c:pt idx="49">
                  <c:v>6.1738</c:v>
                </c:pt>
                <c:pt idx="50">
                  <c:v>6.1132999999999997</c:v>
                </c:pt>
                <c:pt idx="51">
                  <c:v>6.12</c:v>
                </c:pt>
                <c:pt idx="52">
                  <c:v>5.8864999999999998</c:v>
                </c:pt>
                <c:pt idx="53">
                  <c:v>5.9836</c:v>
                </c:pt>
                <c:pt idx="54">
                  <c:v>6.1528999999999998</c:v>
                </c:pt>
                <c:pt idx="55">
                  <c:v>6.2432999999999996</c:v>
                </c:pt>
                <c:pt idx="56">
                  <c:v>6.3300999999999998</c:v>
                </c:pt>
                <c:pt idx="57">
                  <c:v>6.2638999999999996</c:v>
                </c:pt>
                <c:pt idx="58">
                  <c:v>6.5472999999999999</c:v>
                </c:pt>
                <c:pt idx="59">
                  <c:v>6.6696999999999997</c:v>
                </c:pt>
                <c:pt idx="60">
                  <c:v>6.7854999999999999</c:v>
                </c:pt>
                <c:pt idx="61">
                  <c:v>6.7416999999999998</c:v>
                </c:pt>
                <c:pt idx="62">
                  <c:v>7.2149999999999999</c:v>
                </c:pt>
                <c:pt idx="63">
                  <c:v>7.3837999999999999</c:v>
                </c:pt>
                <c:pt idx="64">
                  <c:v>7.8352000000000004</c:v>
                </c:pt>
                <c:pt idx="65">
                  <c:v>7.6858000000000004</c:v>
                </c:pt>
                <c:pt idx="66">
                  <c:v>7.3216000000000001</c:v>
                </c:pt>
                <c:pt idx="67">
                  <c:v>6.8038999999999996</c:v>
                </c:pt>
                <c:pt idx="68">
                  <c:v>6.5243000000000002</c:v>
                </c:pt>
                <c:pt idx="69">
                  <c:v>6.6638000000000002</c:v>
                </c:pt>
                <c:pt idx="70">
                  <c:v>6.2927999999999997</c:v>
                </c:pt>
                <c:pt idx="71">
                  <c:v>6.7279999999999998</c:v>
                </c:pt>
                <c:pt idx="72">
                  <c:v>6.8864999999999998</c:v>
                </c:pt>
                <c:pt idx="73">
                  <c:v>6.6238999999999999</c:v>
                </c:pt>
                <c:pt idx="74">
                  <c:v>7.0877999999999997</c:v>
                </c:pt>
                <c:pt idx="75">
                  <c:v>6.8083</c:v>
                </c:pt>
                <c:pt idx="76">
                  <c:v>6.6276999999999999</c:v>
                </c:pt>
                <c:pt idx="77">
                  <c:v>6.1144999999999996</c:v>
                </c:pt>
                <c:pt idx="78">
                  <c:v>6.5041000000000002</c:v>
                </c:pt>
                <c:pt idx="79">
                  <c:v>6.1401000000000003</c:v>
                </c:pt>
                <c:pt idx="80">
                  <c:v>5.3887999999999998</c:v>
                </c:pt>
                <c:pt idx="81">
                  <c:v>5.9999000000000002</c:v>
                </c:pt>
                <c:pt idx="82">
                  <c:v>4.8928000000000003</c:v>
                </c:pt>
                <c:pt idx="83">
                  <c:v>5.4127000000000001</c:v>
                </c:pt>
                <c:pt idx="84">
                  <c:v>5.0526999999999997</c:v>
                </c:pt>
                <c:pt idx="85">
                  <c:v>5.3056000000000001</c:v>
                </c:pt>
                <c:pt idx="86">
                  <c:v>5.1257000000000001</c:v>
                </c:pt>
                <c:pt idx="87">
                  <c:v>5.2986000000000004</c:v>
                </c:pt>
                <c:pt idx="88">
                  <c:v>6.2076000000000002</c:v>
                </c:pt>
                <c:pt idx="89">
                  <c:v>6.1189</c:v>
                </c:pt>
                <c:pt idx="90">
                  <c:v>6.4084000000000003</c:v>
                </c:pt>
                <c:pt idx="91">
                  <c:v>6.2961</c:v>
                </c:pt>
                <c:pt idx="92">
                  <c:v>6.6163999999999996</c:v>
                </c:pt>
                <c:pt idx="93">
                  <c:v>6.5669000000000004</c:v>
                </c:pt>
                <c:pt idx="94">
                  <c:v>6.0553999999999997</c:v>
                </c:pt>
                <c:pt idx="95">
                  <c:v>6.3643000000000001</c:v>
                </c:pt>
                <c:pt idx="96">
                  <c:v>6.0762999999999998</c:v>
                </c:pt>
                <c:pt idx="97">
                  <c:v>6.6863999999999999</c:v>
                </c:pt>
                <c:pt idx="98">
                  <c:v>6.4530000000000003</c:v>
                </c:pt>
                <c:pt idx="99">
                  <c:v>6.6502999999999997</c:v>
                </c:pt>
                <c:pt idx="100">
                  <c:v>6.5507</c:v>
                </c:pt>
                <c:pt idx="101">
                  <c:v>6.7225999999999999</c:v>
                </c:pt>
                <c:pt idx="102">
                  <c:v>7.0738000000000003</c:v>
                </c:pt>
                <c:pt idx="103">
                  <c:v>6.9964000000000004</c:v>
                </c:pt>
                <c:pt idx="104">
                  <c:v>7.3415999999999997</c:v>
                </c:pt>
                <c:pt idx="105">
                  <c:v>7.2823000000000002</c:v>
                </c:pt>
                <c:pt idx="106">
                  <c:v>7.1510999999999996</c:v>
                </c:pt>
                <c:pt idx="107">
                  <c:v>6.7141000000000002</c:v>
                </c:pt>
                <c:pt idx="108">
                  <c:v>7.1285999999999996</c:v>
                </c:pt>
                <c:pt idx="109">
                  <c:v>7.0753000000000004</c:v>
                </c:pt>
                <c:pt idx="110">
                  <c:v>7.2142999999999997</c:v>
                </c:pt>
                <c:pt idx="111">
                  <c:v>7.4009</c:v>
                </c:pt>
                <c:pt idx="112">
                  <c:v>7.2584</c:v>
                </c:pt>
                <c:pt idx="113">
                  <c:v>7.4352999999999998</c:v>
                </c:pt>
                <c:pt idx="114">
                  <c:v>7.2813999999999997</c:v>
                </c:pt>
                <c:pt idx="115">
                  <c:v>7.0446999999999997</c:v>
                </c:pt>
                <c:pt idx="116">
                  <c:v>7.2567000000000004</c:v>
                </c:pt>
                <c:pt idx="117">
                  <c:v>7.3177000000000003</c:v>
                </c:pt>
                <c:pt idx="118">
                  <c:v>7.4185999999999996</c:v>
                </c:pt>
                <c:pt idx="119">
                  <c:v>7.5949999999999998</c:v>
                </c:pt>
                <c:pt idx="120">
                  <c:v>7.7850999999999999</c:v>
                </c:pt>
                <c:pt idx="121">
                  <c:v>8.0372000000000003</c:v>
                </c:pt>
                <c:pt idx="122">
                  <c:v>7.7751000000000001</c:v>
                </c:pt>
                <c:pt idx="123">
                  <c:v>7.7526999999999999</c:v>
                </c:pt>
                <c:pt idx="124">
                  <c:v>8.0023</c:v>
                </c:pt>
                <c:pt idx="125">
                  <c:v>8.4609000000000005</c:v>
                </c:pt>
                <c:pt idx="126">
                  <c:v>8.7195</c:v>
                </c:pt>
                <c:pt idx="127">
                  <c:v>8.7745999999999995</c:v>
                </c:pt>
                <c:pt idx="128">
                  <c:v>8.9384999999999994</c:v>
                </c:pt>
                <c:pt idx="129">
                  <c:v>8.7444000000000006</c:v>
                </c:pt>
                <c:pt idx="130">
                  <c:v>8.9946000000000002</c:v>
                </c:pt>
                <c:pt idx="131">
                  <c:v>8.6870999999999992</c:v>
                </c:pt>
                <c:pt idx="132">
                  <c:v>8.4953000000000003</c:v>
                </c:pt>
                <c:pt idx="133">
                  <c:v>8.4572000000000003</c:v>
                </c:pt>
                <c:pt idx="134">
                  <c:v>8.8443000000000005</c:v>
                </c:pt>
                <c:pt idx="135">
                  <c:v>8.7752999999999997</c:v>
                </c:pt>
                <c:pt idx="136">
                  <c:v>8.7942999999999998</c:v>
                </c:pt>
                <c:pt idx="137">
                  <c:v>8.7386999999999997</c:v>
                </c:pt>
                <c:pt idx="138">
                  <c:v>8.7396999999999991</c:v>
                </c:pt>
                <c:pt idx="139">
                  <c:v>8.8926999999999996</c:v>
                </c:pt>
                <c:pt idx="140">
                  <c:v>8.7781000000000002</c:v>
                </c:pt>
                <c:pt idx="141">
                  <c:v>9.0183999999999997</c:v>
                </c:pt>
                <c:pt idx="142">
                  <c:v>9.3381000000000007</c:v>
                </c:pt>
                <c:pt idx="143">
                  <c:v>8.7693999999999992</c:v>
                </c:pt>
                <c:pt idx="144">
                  <c:v>8.9052000000000007</c:v>
                </c:pt>
                <c:pt idx="145">
                  <c:v>9.1456999999999997</c:v>
                </c:pt>
                <c:pt idx="146">
                  <c:v>9.0408000000000008</c:v>
                </c:pt>
                <c:pt idx="147">
                  <c:v>9.2078000000000007</c:v>
                </c:pt>
                <c:pt idx="148">
                  <c:v>9.1898</c:v>
                </c:pt>
                <c:pt idx="149">
                  <c:v>9.2330000000000005</c:v>
                </c:pt>
                <c:pt idx="150">
                  <c:v>9.4976000000000003</c:v>
                </c:pt>
                <c:pt idx="151">
                  <c:v>9.4210999999999991</c:v>
                </c:pt>
                <c:pt idx="152">
                  <c:v>9.2073</c:v>
                </c:pt>
                <c:pt idx="153">
                  <c:v>9.4610000000000003</c:v>
                </c:pt>
                <c:pt idx="154">
                  <c:v>9.1270000000000007</c:v>
                </c:pt>
                <c:pt idx="155">
                  <c:v>9.1719000000000008</c:v>
                </c:pt>
                <c:pt idx="156">
                  <c:v>9.4687000000000001</c:v>
                </c:pt>
                <c:pt idx="157">
                  <c:v>9.5008999999999997</c:v>
                </c:pt>
                <c:pt idx="158">
                  <c:v>9.5829000000000004</c:v>
                </c:pt>
                <c:pt idx="159">
                  <c:v>9.8092000000000006</c:v>
                </c:pt>
                <c:pt idx="160">
                  <c:v>9.8415999999999997</c:v>
                </c:pt>
                <c:pt idx="161">
                  <c:v>10.184799999999999</c:v>
                </c:pt>
                <c:pt idx="162">
                  <c:v>10.476900000000001</c:v>
                </c:pt>
                <c:pt idx="163">
                  <c:v>10.4472</c:v>
                </c:pt>
                <c:pt idx="164">
                  <c:v>10.0215</c:v>
                </c:pt>
                <c:pt idx="165">
                  <c:v>10.3453</c:v>
                </c:pt>
                <c:pt idx="166">
                  <c:v>10.196</c:v>
                </c:pt>
                <c:pt idx="167">
                  <c:v>10.1038</c:v>
                </c:pt>
                <c:pt idx="168">
                  <c:v>10.170299999999999</c:v>
                </c:pt>
                <c:pt idx="169">
                  <c:v>10.4786</c:v>
                </c:pt>
                <c:pt idx="170">
                  <c:v>10.296900000000001</c:v>
                </c:pt>
                <c:pt idx="171">
                  <c:v>10.4069</c:v>
                </c:pt>
                <c:pt idx="172">
                  <c:v>10.098800000000001</c:v>
                </c:pt>
                <c:pt idx="173">
                  <c:v>10.1633</c:v>
                </c:pt>
                <c:pt idx="174">
                  <c:v>10.389699999999999</c:v>
                </c:pt>
                <c:pt idx="175">
                  <c:v>10.1843</c:v>
                </c:pt>
                <c:pt idx="176">
                  <c:v>10.4335</c:v>
                </c:pt>
                <c:pt idx="177">
                  <c:v>10.5816</c:v>
                </c:pt>
                <c:pt idx="178">
                  <c:v>10.5823</c:v>
                </c:pt>
                <c:pt idx="179">
                  <c:v>10.976599999999999</c:v>
                </c:pt>
                <c:pt idx="180">
                  <c:v>11.1934</c:v>
                </c:pt>
                <c:pt idx="181">
                  <c:v>11.2523</c:v>
                </c:pt>
                <c:pt idx="182">
                  <c:v>11.3009</c:v>
                </c:pt>
                <c:pt idx="183">
                  <c:v>11.1653</c:v>
                </c:pt>
                <c:pt idx="184">
                  <c:v>11.1309</c:v>
                </c:pt>
                <c:pt idx="185">
                  <c:v>10.816800000000001</c:v>
                </c:pt>
                <c:pt idx="186">
                  <c:v>11.4053</c:v>
                </c:pt>
                <c:pt idx="187">
                  <c:v>11.407999999999999</c:v>
                </c:pt>
                <c:pt idx="188">
                  <c:v>11.528700000000001</c:v>
                </c:pt>
                <c:pt idx="189">
                  <c:v>12.299300000000001</c:v>
                </c:pt>
                <c:pt idx="190">
                  <c:v>12.2233</c:v>
                </c:pt>
                <c:pt idx="191">
                  <c:v>12.1014</c:v>
                </c:pt>
                <c:pt idx="192">
                  <c:v>12.103899999999999</c:v>
                </c:pt>
                <c:pt idx="193">
                  <c:v>12.6447</c:v>
                </c:pt>
                <c:pt idx="194">
                  <c:v>12.6814</c:v>
                </c:pt>
                <c:pt idx="195">
                  <c:v>12.711</c:v>
                </c:pt>
                <c:pt idx="196">
                  <c:v>12.734</c:v>
                </c:pt>
                <c:pt idx="197">
                  <c:v>12.589700000000001</c:v>
                </c:pt>
                <c:pt idx="198">
                  <c:v>13.1076</c:v>
                </c:pt>
                <c:pt idx="199">
                  <c:v>13.333600000000001</c:v>
                </c:pt>
                <c:pt idx="200">
                  <c:v>13.7829</c:v>
                </c:pt>
                <c:pt idx="201">
                  <c:v>14.306900000000001</c:v>
                </c:pt>
                <c:pt idx="202">
                  <c:v>12.9796</c:v>
                </c:pt>
                <c:pt idx="203">
                  <c:v>12.5877</c:v>
                </c:pt>
                <c:pt idx="204">
                  <c:v>11.8802</c:v>
                </c:pt>
                <c:pt idx="205">
                  <c:v>12.6799</c:v>
                </c:pt>
                <c:pt idx="206">
                  <c:v>12.277799999999999</c:v>
                </c:pt>
                <c:pt idx="207">
                  <c:v>12.131</c:v>
                </c:pt>
                <c:pt idx="208">
                  <c:v>12.8368</c:v>
                </c:pt>
                <c:pt idx="209">
                  <c:v>12.9552</c:v>
                </c:pt>
                <c:pt idx="210">
                  <c:v>12.48</c:v>
                </c:pt>
                <c:pt idx="211">
                  <c:v>12.4291</c:v>
                </c:pt>
                <c:pt idx="212">
                  <c:v>12.1556</c:v>
                </c:pt>
                <c:pt idx="213">
                  <c:v>12.482699999999999</c:v>
                </c:pt>
                <c:pt idx="214">
                  <c:v>12.6029</c:v>
                </c:pt>
                <c:pt idx="215">
                  <c:v>12.090299999999999</c:v>
                </c:pt>
                <c:pt idx="216">
                  <c:v>12.314</c:v>
                </c:pt>
                <c:pt idx="217">
                  <c:v>12.838200000000001</c:v>
                </c:pt>
                <c:pt idx="218">
                  <c:v>12.9991</c:v>
                </c:pt>
                <c:pt idx="219">
                  <c:v>13.189299999999999</c:v>
                </c:pt>
                <c:pt idx="220">
                  <c:v>13.4932</c:v>
                </c:pt>
                <c:pt idx="221">
                  <c:v>13.577</c:v>
                </c:pt>
                <c:pt idx="222">
                  <c:v>13.026199999999999</c:v>
                </c:pt>
                <c:pt idx="223">
                  <c:v>13.604900000000001</c:v>
                </c:pt>
                <c:pt idx="224">
                  <c:v>13.698600000000001</c:v>
                </c:pt>
                <c:pt idx="225">
                  <c:v>13.9255</c:v>
                </c:pt>
                <c:pt idx="226">
                  <c:v>13.800599999999999</c:v>
                </c:pt>
                <c:pt idx="227">
                  <c:v>13.7248</c:v>
                </c:pt>
                <c:pt idx="228">
                  <c:v>14.1868</c:v>
                </c:pt>
                <c:pt idx="229">
                  <c:v>14.209</c:v>
                </c:pt>
                <c:pt idx="230">
                  <c:v>14.0564</c:v>
                </c:pt>
                <c:pt idx="231">
                  <c:v>13.9315</c:v>
                </c:pt>
                <c:pt idx="232">
                  <c:v>13.773400000000001</c:v>
                </c:pt>
                <c:pt idx="233">
                  <c:v>13.4605</c:v>
                </c:pt>
                <c:pt idx="234">
                  <c:v>13.607900000000001</c:v>
                </c:pt>
                <c:pt idx="235">
                  <c:v>13.487500000000001</c:v>
                </c:pt>
                <c:pt idx="236">
                  <c:v>13.324199999999999</c:v>
                </c:pt>
                <c:pt idx="237">
                  <c:v>13.5528</c:v>
                </c:pt>
                <c:pt idx="238">
                  <c:v>13.105</c:v>
                </c:pt>
                <c:pt idx="239">
                  <c:v>13.3598</c:v>
                </c:pt>
                <c:pt idx="240">
                  <c:v>12.5922</c:v>
                </c:pt>
                <c:pt idx="241">
                  <c:v>12.988099999999999</c:v>
                </c:pt>
                <c:pt idx="242">
                  <c:v>12.4994</c:v>
                </c:pt>
                <c:pt idx="243">
                  <c:v>12.546099999999999</c:v>
                </c:pt>
                <c:pt idx="244">
                  <c:v>12.983599999999999</c:v>
                </c:pt>
                <c:pt idx="245">
                  <c:v>13.7562</c:v>
                </c:pt>
                <c:pt idx="246">
                  <c:v>14.121</c:v>
                </c:pt>
                <c:pt idx="247">
                  <c:v>14.521800000000001</c:v>
                </c:pt>
                <c:pt idx="248">
                  <c:v>13.5932</c:v>
                </c:pt>
                <c:pt idx="249">
                  <c:v>12.7348</c:v>
                </c:pt>
                <c:pt idx="250">
                  <c:v>13.381</c:v>
                </c:pt>
                <c:pt idx="251">
                  <c:v>13.419600000000001</c:v>
                </c:pt>
                <c:pt idx="252">
                  <c:v>13.260300000000001</c:v>
                </c:pt>
                <c:pt idx="253">
                  <c:v>13.478</c:v>
                </c:pt>
                <c:pt idx="254">
                  <c:v>13.385199999999999</c:v>
                </c:pt>
                <c:pt idx="255">
                  <c:v>13.3917</c:v>
                </c:pt>
                <c:pt idx="256">
                  <c:v>13.4032</c:v>
                </c:pt>
                <c:pt idx="257">
                  <c:v>13.0517</c:v>
                </c:pt>
                <c:pt idx="258">
                  <c:v>13.1038</c:v>
                </c:pt>
                <c:pt idx="259">
                  <c:v>12.922000000000001</c:v>
                </c:pt>
                <c:pt idx="260">
                  <c:v>13.1983</c:v>
                </c:pt>
                <c:pt idx="261">
                  <c:v>13.2247</c:v>
                </c:pt>
                <c:pt idx="262">
                  <c:v>13.3645</c:v>
                </c:pt>
                <c:pt idx="263">
                  <c:v>13.3531</c:v>
                </c:pt>
                <c:pt idx="264">
                  <c:v>13.507199999999999</c:v>
                </c:pt>
                <c:pt idx="265">
                  <c:v>13.363</c:v>
                </c:pt>
                <c:pt idx="266">
                  <c:v>13.524900000000001</c:v>
                </c:pt>
                <c:pt idx="267">
                  <c:v>13.5732</c:v>
                </c:pt>
                <c:pt idx="268">
                  <c:v>13.3171</c:v>
                </c:pt>
                <c:pt idx="269">
                  <c:v>12.898899999999999</c:v>
                </c:pt>
                <c:pt idx="270">
                  <c:v>12.940300000000001</c:v>
                </c:pt>
                <c:pt idx="271">
                  <c:v>12.981199999999999</c:v>
                </c:pt>
                <c:pt idx="272">
                  <c:v>13.276</c:v>
                </c:pt>
                <c:pt idx="273">
                  <c:v>13.3276</c:v>
                </c:pt>
                <c:pt idx="274">
                  <c:v>13.209899999999999</c:v>
                </c:pt>
                <c:pt idx="275">
                  <c:v>13.308400000000001</c:v>
                </c:pt>
                <c:pt idx="276">
                  <c:v>13.2393</c:v>
                </c:pt>
                <c:pt idx="277">
                  <c:v>13.2994</c:v>
                </c:pt>
                <c:pt idx="278">
                  <c:v>13.2455</c:v>
                </c:pt>
                <c:pt idx="279">
                  <c:v>12.9772</c:v>
                </c:pt>
                <c:pt idx="280">
                  <c:v>12.9617</c:v>
                </c:pt>
                <c:pt idx="281">
                  <c:v>12.8682</c:v>
                </c:pt>
                <c:pt idx="282">
                  <c:v>12.9114</c:v>
                </c:pt>
                <c:pt idx="283">
                  <c:v>13.1134</c:v>
                </c:pt>
                <c:pt idx="284">
                  <c:v>13.0228</c:v>
                </c:pt>
                <c:pt idx="285">
                  <c:v>13.081200000000001</c:v>
                </c:pt>
                <c:pt idx="286">
                  <c:v>13.371700000000001</c:v>
                </c:pt>
                <c:pt idx="287">
                  <c:v>12.583399999999999</c:v>
                </c:pt>
                <c:pt idx="288">
                  <c:v>13.3111</c:v>
                </c:pt>
                <c:pt idx="289">
                  <c:v>13.2441</c:v>
                </c:pt>
                <c:pt idx="290">
                  <c:v>13.587999999999999</c:v>
                </c:pt>
                <c:pt idx="291">
                  <c:v>13.451499999999999</c:v>
                </c:pt>
                <c:pt idx="292">
                  <c:v>13.4984</c:v>
                </c:pt>
                <c:pt idx="293">
                  <c:v>13.1677</c:v>
                </c:pt>
                <c:pt idx="294">
                  <c:v>12.8278</c:v>
                </c:pt>
                <c:pt idx="295">
                  <c:v>12.9932</c:v>
                </c:pt>
                <c:pt idx="296">
                  <c:v>13.332800000000001</c:v>
                </c:pt>
                <c:pt idx="297">
                  <c:v>13.833299999999999</c:v>
                </c:pt>
                <c:pt idx="298">
                  <c:v>13.678699999999999</c:v>
                </c:pt>
                <c:pt idx="299">
                  <c:v>13.6196</c:v>
                </c:pt>
                <c:pt idx="300">
                  <c:v>13.402200000000001</c:v>
                </c:pt>
                <c:pt idx="301">
                  <c:v>12.885899999999999</c:v>
                </c:pt>
                <c:pt idx="302">
                  <c:v>13.0189</c:v>
                </c:pt>
                <c:pt idx="303">
                  <c:v>12.957800000000001</c:v>
                </c:pt>
                <c:pt idx="304">
                  <c:v>13.2044</c:v>
                </c:pt>
                <c:pt idx="305">
                  <c:v>13.523400000000001</c:v>
                </c:pt>
                <c:pt idx="306">
                  <c:v>13.497199999999999</c:v>
                </c:pt>
                <c:pt idx="307">
                  <c:v>13.630599999999999</c:v>
                </c:pt>
                <c:pt idx="308">
                  <c:v>13.557499999999999</c:v>
                </c:pt>
                <c:pt idx="309">
                  <c:v>14.4032</c:v>
                </c:pt>
                <c:pt idx="310">
                  <c:v>14.2281</c:v>
                </c:pt>
                <c:pt idx="311">
                  <c:v>14.7279</c:v>
                </c:pt>
                <c:pt idx="312">
                  <c:v>15.213200000000001</c:v>
                </c:pt>
                <c:pt idx="313">
                  <c:v>14.9244</c:v>
                </c:pt>
                <c:pt idx="314">
                  <c:v>15.2925</c:v>
                </c:pt>
                <c:pt idx="315">
                  <c:v>14.869300000000001</c:v>
                </c:pt>
                <c:pt idx="316">
                  <c:v>14.7925</c:v>
                </c:pt>
                <c:pt idx="317">
                  <c:v>14.889699999999999</c:v>
                </c:pt>
                <c:pt idx="318">
                  <c:v>14.320399999999999</c:v>
                </c:pt>
                <c:pt idx="319">
                  <c:v>14.107200000000001</c:v>
                </c:pt>
                <c:pt idx="320">
                  <c:v>14.4633</c:v>
                </c:pt>
                <c:pt idx="321">
                  <c:v>13.274699999999999</c:v>
                </c:pt>
                <c:pt idx="322">
                  <c:v>13.6807</c:v>
                </c:pt>
                <c:pt idx="323">
                  <c:v>13.807700000000001</c:v>
                </c:pt>
                <c:pt idx="324">
                  <c:v>13.373200000000001</c:v>
                </c:pt>
                <c:pt idx="325">
                  <c:v>12.773199999999999</c:v>
                </c:pt>
                <c:pt idx="326">
                  <c:v>12.3398</c:v>
                </c:pt>
                <c:pt idx="327">
                  <c:v>12.4308</c:v>
                </c:pt>
                <c:pt idx="328">
                  <c:v>11.5647</c:v>
                </c:pt>
                <c:pt idx="329">
                  <c:v>12.4937</c:v>
                </c:pt>
                <c:pt idx="330">
                  <c:v>12.441800000000001</c:v>
                </c:pt>
                <c:pt idx="331">
                  <c:v>12.965999999999999</c:v>
                </c:pt>
                <c:pt idx="332">
                  <c:v>12.828799999999999</c:v>
                </c:pt>
                <c:pt idx="333">
                  <c:v>13.1633</c:v>
                </c:pt>
                <c:pt idx="334">
                  <c:v>13.2631</c:v>
                </c:pt>
                <c:pt idx="335">
                  <c:v>13.313000000000001</c:v>
                </c:pt>
                <c:pt idx="336">
                  <c:v>12.695499999999999</c:v>
                </c:pt>
                <c:pt idx="337">
                  <c:v>12.8185</c:v>
                </c:pt>
                <c:pt idx="338">
                  <c:v>13.158300000000001</c:v>
                </c:pt>
                <c:pt idx="339">
                  <c:v>13.043100000000001</c:v>
                </c:pt>
                <c:pt idx="340">
                  <c:v>12.616199999999999</c:v>
                </c:pt>
                <c:pt idx="341">
                  <c:v>12.508699999999999</c:v>
                </c:pt>
                <c:pt idx="342">
                  <c:v>12.811999999999999</c:v>
                </c:pt>
                <c:pt idx="343">
                  <c:v>12.9208</c:v>
                </c:pt>
                <c:pt idx="344">
                  <c:v>12.8445</c:v>
                </c:pt>
                <c:pt idx="345">
                  <c:v>13.32</c:v>
                </c:pt>
                <c:pt idx="346">
                  <c:v>13.782500000000001</c:v>
                </c:pt>
                <c:pt idx="347">
                  <c:v>13.9579</c:v>
                </c:pt>
                <c:pt idx="348">
                  <c:v>13.832100000000001</c:v>
                </c:pt>
                <c:pt idx="349">
                  <c:v>14.1135</c:v>
                </c:pt>
                <c:pt idx="350">
                  <c:v>14.2867</c:v>
                </c:pt>
                <c:pt idx="351">
                  <c:v>14.3695</c:v>
                </c:pt>
                <c:pt idx="352">
                  <c:v>15.1768</c:v>
                </c:pt>
                <c:pt idx="353">
                  <c:v>15.6463</c:v>
                </c:pt>
                <c:pt idx="354">
                  <c:v>15.2446</c:v>
                </c:pt>
                <c:pt idx="355">
                  <c:v>16.103100000000001</c:v>
                </c:pt>
                <c:pt idx="356">
                  <c:v>15.8788</c:v>
                </c:pt>
                <c:pt idx="357">
                  <c:v>15.3292</c:v>
                </c:pt>
                <c:pt idx="358">
                  <c:v>15.139099999999999</c:v>
                </c:pt>
                <c:pt idx="359">
                  <c:v>15.327999999999999</c:v>
                </c:pt>
                <c:pt idx="360">
                  <c:v>14.8188</c:v>
                </c:pt>
                <c:pt idx="361">
                  <c:v>15.232900000000001</c:v>
                </c:pt>
                <c:pt idx="362">
                  <c:v>15.4452</c:v>
                </c:pt>
                <c:pt idx="363">
                  <c:v>15.3492</c:v>
                </c:pt>
                <c:pt idx="364">
                  <c:v>15.244400000000001</c:v>
                </c:pt>
                <c:pt idx="365">
                  <c:v>15.292299999999999</c:v>
                </c:pt>
                <c:pt idx="366">
                  <c:v>14.9777</c:v>
                </c:pt>
                <c:pt idx="367">
                  <c:v>14.805300000000001</c:v>
                </c:pt>
                <c:pt idx="368">
                  <c:v>14.3208</c:v>
                </c:pt>
                <c:pt idx="369">
                  <c:v>14.427899999999999</c:v>
                </c:pt>
                <c:pt idx="370">
                  <c:v>14.4922</c:v>
                </c:pt>
                <c:pt idx="371">
                  <c:v>14.780900000000001</c:v>
                </c:pt>
                <c:pt idx="372">
                  <c:v>14.2355</c:v>
                </c:pt>
                <c:pt idx="373">
                  <c:v>14.2759</c:v>
                </c:pt>
                <c:pt idx="374">
                  <c:v>13.7294</c:v>
                </c:pt>
                <c:pt idx="375">
                  <c:v>13.6363</c:v>
                </c:pt>
                <c:pt idx="376">
                  <c:v>14.2128</c:v>
                </c:pt>
                <c:pt idx="377">
                  <c:v>14.1355</c:v>
                </c:pt>
                <c:pt idx="378">
                  <c:v>13.9861</c:v>
                </c:pt>
                <c:pt idx="379">
                  <c:v>14.036</c:v>
                </c:pt>
                <c:pt idx="380">
                  <c:v>14.5815</c:v>
                </c:pt>
                <c:pt idx="381">
                  <c:v>14.96</c:v>
                </c:pt>
                <c:pt idx="382">
                  <c:v>15.578900000000001</c:v>
                </c:pt>
                <c:pt idx="383">
                  <c:v>15.614599999999999</c:v>
                </c:pt>
                <c:pt idx="384">
                  <c:v>15.666700000000001</c:v>
                </c:pt>
                <c:pt idx="385">
                  <c:v>15.4552</c:v>
                </c:pt>
                <c:pt idx="386">
                  <c:v>16.210100000000001</c:v>
                </c:pt>
                <c:pt idx="387">
                  <c:v>16.23</c:v>
                </c:pt>
                <c:pt idx="388">
                  <c:v>16.742699999999999</c:v>
                </c:pt>
                <c:pt idx="389">
                  <c:v>16.933800000000002</c:v>
                </c:pt>
                <c:pt idx="390">
                  <c:v>17.541</c:v>
                </c:pt>
                <c:pt idx="391">
                  <c:v>17.581700000000001</c:v>
                </c:pt>
                <c:pt idx="392">
                  <c:v>17.420000000000002</c:v>
                </c:pt>
                <c:pt idx="393">
                  <c:v>17.325399999999998</c:v>
                </c:pt>
                <c:pt idx="394">
                  <c:v>17.392099999999999</c:v>
                </c:pt>
                <c:pt idx="395">
                  <c:v>17.791599999999999</c:v>
                </c:pt>
                <c:pt idx="396">
                  <c:v>17.9847</c:v>
                </c:pt>
                <c:pt idx="397">
                  <c:v>17.754899999999999</c:v>
                </c:pt>
                <c:pt idx="398">
                  <c:v>17.776599999999998</c:v>
                </c:pt>
                <c:pt idx="399">
                  <c:v>18.622</c:v>
                </c:pt>
                <c:pt idx="400">
                  <c:v>18.6035</c:v>
                </c:pt>
                <c:pt idx="401">
                  <c:v>18.392399999999999</c:v>
                </c:pt>
                <c:pt idx="402">
                  <c:v>18.851099999999999</c:v>
                </c:pt>
                <c:pt idx="403">
                  <c:v>19.0212</c:v>
                </c:pt>
                <c:pt idx="404">
                  <c:v>19.1692</c:v>
                </c:pt>
                <c:pt idx="405">
                  <c:v>18.995000000000001</c:v>
                </c:pt>
                <c:pt idx="406">
                  <c:v>19.947199999999999</c:v>
                </c:pt>
                <c:pt idx="407">
                  <c:v>19.988900000000001</c:v>
                </c:pt>
                <c:pt idx="408">
                  <c:v>19.964700000000001</c:v>
                </c:pt>
                <c:pt idx="409">
                  <c:v>20.1738</c:v>
                </c:pt>
                <c:pt idx="410">
                  <c:v>20.4483</c:v>
                </c:pt>
                <c:pt idx="411">
                  <c:v>20.659400000000002</c:v>
                </c:pt>
                <c:pt idx="412">
                  <c:v>20.333300000000001</c:v>
                </c:pt>
                <c:pt idx="413">
                  <c:v>19.865100000000002</c:v>
                </c:pt>
                <c:pt idx="414">
                  <c:v>20.0124</c:v>
                </c:pt>
                <c:pt idx="415">
                  <c:v>20.473700000000001</c:v>
                </c:pt>
                <c:pt idx="416">
                  <c:v>20.2117</c:v>
                </c:pt>
                <c:pt idx="417">
                  <c:v>19.803999999999998</c:v>
                </c:pt>
                <c:pt idx="418">
                  <c:v>18.930399999999999</c:v>
                </c:pt>
                <c:pt idx="419">
                  <c:v>18.1267</c:v>
                </c:pt>
                <c:pt idx="420">
                  <c:v>18.744299999999999</c:v>
                </c:pt>
                <c:pt idx="421">
                  <c:v>18.576799999999999</c:v>
                </c:pt>
                <c:pt idx="422">
                  <c:v>19.3733</c:v>
                </c:pt>
                <c:pt idx="423">
                  <c:v>19.556999999999999</c:v>
                </c:pt>
                <c:pt idx="424">
                  <c:v>19.521000000000001</c:v>
                </c:pt>
                <c:pt idx="425">
                  <c:v>19.2575</c:v>
                </c:pt>
                <c:pt idx="426">
                  <c:v>19.171700000000001</c:v>
                </c:pt>
                <c:pt idx="427">
                  <c:v>19.466100000000001</c:v>
                </c:pt>
                <c:pt idx="428">
                  <c:v>19.6248</c:v>
                </c:pt>
                <c:pt idx="429">
                  <c:v>19.4621</c:v>
                </c:pt>
                <c:pt idx="430">
                  <c:v>19.712700000000002</c:v>
                </c:pt>
                <c:pt idx="431">
                  <c:v>19.7776</c:v>
                </c:pt>
                <c:pt idx="432">
                  <c:v>20.235700000000001</c:v>
                </c:pt>
                <c:pt idx="433">
                  <c:v>20.597999999999999</c:v>
                </c:pt>
                <c:pt idx="434">
                  <c:v>20.327500000000001</c:v>
                </c:pt>
                <c:pt idx="435">
                  <c:v>20.256599999999999</c:v>
                </c:pt>
                <c:pt idx="436">
                  <c:v>19.898299999999999</c:v>
                </c:pt>
                <c:pt idx="437">
                  <c:v>19.661799999999999</c:v>
                </c:pt>
                <c:pt idx="438">
                  <c:v>19.8674</c:v>
                </c:pt>
                <c:pt idx="439">
                  <c:v>20.149799999999999</c:v>
                </c:pt>
                <c:pt idx="440">
                  <c:v>19.912299999999998</c:v>
                </c:pt>
                <c:pt idx="441">
                  <c:v>19.421199999999999</c:v>
                </c:pt>
                <c:pt idx="442">
                  <c:v>19.004000000000001</c:v>
                </c:pt>
                <c:pt idx="443">
                  <c:v>19.7606</c:v>
                </c:pt>
                <c:pt idx="444">
                  <c:v>20.776700000000002</c:v>
                </c:pt>
                <c:pt idx="445">
                  <c:v>21.916499999999999</c:v>
                </c:pt>
                <c:pt idx="446">
                  <c:v>21.751799999999999</c:v>
                </c:pt>
                <c:pt idx="447">
                  <c:v>22.170999999999999</c:v>
                </c:pt>
                <c:pt idx="448">
                  <c:v>22.026299999999999</c:v>
                </c:pt>
                <c:pt idx="449">
                  <c:v>22.5932</c:v>
                </c:pt>
                <c:pt idx="450">
                  <c:v>22.645099999999999</c:v>
                </c:pt>
                <c:pt idx="451">
                  <c:v>22.346599999999999</c:v>
                </c:pt>
                <c:pt idx="452">
                  <c:v>22.4025</c:v>
                </c:pt>
                <c:pt idx="453">
                  <c:v>22.357600000000001</c:v>
                </c:pt>
                <c:pt idx="454">
                  <c:v>22.803899999999999</c:v>
                </c:pt>
                <c:pt idx="455">
                  <c:v>22.623200000000001</c:v>
                </c:pt>
                <c:pt idx="456">
                  <c:v>22.300699999999999</c:v>
                </c:pt>
                <c:pt idx="457">
                  <c:v>22.138999999999999</c:v>
                </c:pt>
                <c:pt idx="458">
                  <c:v>22.439499999999999</c:v>
                </c:pt>
                <c:pt idx="459">
                  <c:v>22.114000000000001</c:v>
                </c:pt>
                <c:pt idx="460">
                  <c:v>22.203900000000001</c:v>
                </c:pt>
                <c:pt idx="461">
                  <c:v>22.302700000000002</c:v>
                </c:pt>
                <c:pt idx="462">
                  <c:v>22.203900000000001</c:v>
                </c:pt>
                <c:pt idx="463">
                  <c:v>21.862500000000001</c:v>
                </c:pt>
                <c:pt idx="464">
                  <c:v>21.076799999999999</c:v>
                </c:pt>
                <c:pt idx="465">
                  <c:v>21.209599999999998</c:v>
                </c:pt>
                <c:pt idx="466">
                  <c:v>21.903400000000001</c:v>
                </c:pt>
                <c:pt idx="467">
                  <c:v>22.4435</c:v>
                </c:pt>
                <c:pt idx="468">
                  <c:v>22.043199999999999</c:v>
                </c:pt>
                <c:pt idx="469">
                  <c:v>21.622900000000001</c:v>
                </c:pt>
                <c:pt idx="470">
                  <c:v>20.663499999999999</c:v>
                </c:pt>
                <c:pt idx="471">
                  <c:v>20.4818</c:v>
                </c:pt>
                <c:pt idx="472">
                  <c:v>20.680499999999999</c:v>
                </c:pt>
                <c:pt idx="473">
                  <c:v>20.706499999999998</c:v>
                </c:pt>
                <c:pt idx="474">
                  <c:v>19.6982</c:v>
                </c:pt>
                <c:pt idx="475">
                  <c:v>20.416</c:v>
                </c:pt>
                <c:pt idx="476">
                  <c:v>20.6645</c:v>
                </c:pt>
                <c:pt idx="477">
                  <c:v>21.038900000000002</c:v>
                </c:pt>
                <c:pt idx="478">
                  <c:v>20.795300000000001</c:v>
                </c:pt>
                <c:pt idx="479">
                  <c:v>20.659500000000001</c:v>
                </c:pt>
                <c:pt idx="480">
                  <c:v>20.6356</c:v>
                </c:pt>
                <c:pt idx="481">
                  <c:v>20.903099999999998</c:v>
                </c:pt>
                <c:pt idx="482">
                  <c:v>21.7087</c:v>
                </c:pt>
                <c:pt idx="483">
                  <c:v>21.8245</c:v>
                </c:pt>
                <c:pt idx="484">
                  <c:v>22.183900000000001</c:v>
                </c:pt>
                <c:pt idx="485">
                  <c:v>22.251799999999999</c:v>
                </c:pt>
                <c:pt idx="486">
                  <c:v>22.065100000000001</c:v>
                </c:pt>
                <c:pt idx="487">
                  <c:v>22.653099999999998</c:v>
                </c:pt>
                <c:pt idx="488">
                  <c:v>22.687100000000001</c:v>
                </c:pt>
                <c:pt idx="489">
                  <c:v>23.126300000000001</c:v>
                </c:pt>
                <c:pt idx="490">
                  <c:v>24.674600000000002</c:v>
                </c:pt>
                <c:pt idx="491">
                  <c:v>24.409099999999999</c:v>
                </c:pt>
                <c:pt idx="492">
                  <c:v>24.898299999999999</c:v>
                </c:pt>
                <c:pt idx="493">
                  <c:v>25.523199999999999</c:v>
                </c:pt>
                <c:pt idx="494">
                  <c:v>25.782699999999998</c:v>
                </c:pt>
                <c:pt idx="495">
                  <c:v>26.355799999999999</c:v>
                </c:pt>
                <c:pt idx="496">
                  <c:v>26.552399999999999</c:v>
                </c:pt>
                <c:pt idx="497">
                  <c:v>29.7499</c:v>
                </c:pt>
                <c:pt idx="498">
                  <c:v>29.701000000000001</c:v>
                </c:pt>
                <c:pt idx="499">
                  <c:v>30.751200000000001</c:v>
                </c:pt>
                <c:pt idx="500">
                  <c:v>30.604500000000002</c:v>
                </c:pt>
                <c:pt idx="501">
                  <c:v>29.4085</c:v>
                </c:pt>
                <c:pt idx="502">
                  <c:v>30.337900000000001</c:v>
                </c:pt>
                <c:pt idx="503">
                  <c:v>30.337900000000001</c:v>
                </c:pt>
                <c:pt idx="504">
                  <c:v>29.973500000000001</c:v>
                </c:pt>
                <c:pt idx="505">
                  <c:v>30.151199999999999</c:v>
                </c:pt>
                <c:pt idx="506">
                  <c:v>29.210899999999999</c:v>
                </c:pt>
                <c:pt idx="507">
                  <c:v>31.620699999999999</c:v>
                </c:pt>
                <c:pt idx="508">
                  <c:v>32.9285</c:v>
                </c:pt>
                <c:pt idx="509">
                  <c:v>31.901199999999999</c:v>
                </c:pt>
                <c:pt idx="510">
                  <c:v>31.691600000000001</c:v>
                </c:pt>
                <c:pt idx="511">
                  <c:v>32.618000000000002</c:v>
                </c:pt>
                <c:pt idx="512">
                  <c:v>31.449000000000002</c:v>
                </c:pt>
                <c:pt idx="513">
                  <c:v>33.318800000000003</c:v>
                </c:pt>
                <c:pt idx="514">
                  <c:v>32.619999999999997</c:v>
                </c:pt>
                <c:pt idx="515">
                  <c:v>31.385000000000002</c:v>
                </c:pt>
                <c:pt idx="516">
                  <c:v>32.0749</c:v>
                </c:pt>
                <c:pt idx="517">
                  <c:v>30.644100000000002</c:v>
                </c:pt>
                <c:pt idx="518">
                  <c:v>29.9892</c:v>
                </c:pt>
                <c:pt idx="519">
                  <c:v>32.375399999999999</c:v>
                </c:pt>
                <c:pt idx="520">
                  <c:v>31.775400000000001</c:v>
                </c:pt>
                <c:pt idx="521">
                  <c:v>30.441500000000001</c:v>
                </c:pt>
                <c:pt idx="522">
                  <c:v>30.149899999999999</c:v>
                </c:pt>
                <c:pt idx="523">
                  <c:v>28.116199999999999</c:v>
                </c:pt>
                <c:pt idx="524">
                  <c:v>28.291899999999998</c:v>
                </c:pt>
                <c:pt idx="525">
                  <c:v>30.410499999999999</c:v>
                </c:pt>
                <c:pt idx="526">
                  <c:v>28.341799999999999</c:v>
                </c:pt>
                <c:pt idx="527">
                  <c:v>27.756799999999998</c:v>
                </c:pt>
                <c:pt idx="528">
                  <c:v>27.674900000000001</c:v>
                </c:pt>
                <c:pt idx="529">
                  <c:v>29.028700000000001</c:v>
                </c:pt>
                <c:pt idx="530">
                  <c:v>29.353200000000001</c:v>
                </c:pt>
                <c:pt idx="531">
                  <c:v>29.5928</c:v>
                </c:pt>
                <c:pt idx="532">
                  <c:v>30.895800000000001</c:v>
                </c:pt>
                <c:pt idx="533">
                  <c:v>30.273700000000002</c:v>
                </c:pt>
                <c:pt idx="534">
                  <c:v>29.953299999999999</c:v>
                </c:pt>
                <c:pt idx="535">
                  <c:v>29.538900000000002</c:v>
                </c:pt>
                <c:pt idx="536">
                  <c:v>29.3642</c:v>
                </c:pt>
                <c:pt idx="537">
                  <c:v>30.0731</c:v>
                </c:pt>
                <c:pt idx="538">
                  <c:v>29.243400000000001</c:v>
                </c:pt>
                <c:pt idx="539">
                  <c:v>27.560099999999998</c:v>
                </c:pt>
                <c:pt idx="540">
                  <c:v>28.133199999999999</c:v>
                </c:pt>
                <c:pt idx="541">
                  <c:v>27.203600000000002</c:v>
                </c:pt>
                <c:pt idx="542">
                  <c:v>27.356400000000001</c:v>
                </c:pt>
                <c:pt idx="543">
                  <c:v>27.7727</c:v>
                </c:pt>
                <c:pt idx="544">
                  <c:v>27.9544</c:v>
                </c:pt>
                <c:pt idx="545">
                  <c:v>26.532699999999998</c:v>
                </c:pt>
                <c:pt idx="546">
                  <c:v>26.899100000000001</c:v>
                </c:pt>
                <c:pt idx="547">
                  <c:v>25.861799999999999</c:v>
                </c:pt>
                <c:pt idx="548">
                  <c:v>25.027100000000001</c:v>
                </c:pt>
                <c:pt idx="549">
                  <c:v>24.111599999999999</c:v>
                </c:pt>
                <c:pt idx="550">
                  <c:v>23.3368</c:v>
                </c:pt>
                <c:pt idx="551">
                  <c:v>23.334800000000001</c:v>
                </c:pt>
                <c:pt idx="552">
                  <c:v>22.288499999999999</c:v>
                </c:pt>
                <c:pt idx="553">
                  <c:v>22.735800000000001</c:v>
                </c:pt>
                <c:pt idx="554">
                  <c:v>21.909099999999999</c:v>
                </c:pt>
                <c:pt idx="555">
                  <c:v>22.803599999999999</c:v>
                </c:pt>
                <c:pt idx="556">
                  <c:v>24.446999999999999</c:v>
                </c:pt>
                <c:pt idx="557">
                  <c:v>24.598800000000001</c:v>
                </c:pt>
                <c:pt idx="558">
                  <c:v>25.201799999999999</c:v>
                </c:pt>
                <c:pt idx="559">
                  <c:v>23.9099</c:v>
                </c:pt>
                <c:pt idx="560">
                  <c:v>24.2803</c:v>
                </c:pt>
                <c:pt idx="561">
                  <c:v>24.688600000000001</c:v>
                </c:pt>
                <c:pt idx="562">
                  <c:v>25.068000000000001</c:v>
                </c:pt>
                <c:pt idx="563">
                  <c:v>26.662500000000001</c:v>
                </c:pt>
                <c:pt idx="564">
                  <c:v>25.782900000000001</c:v>
                </c:pt>
                <c:pt idx="565">
                  <c:v>23.910900000000002</c:v>
                </c:pt>
                <c:pt idx="566">
                  <c:v>24.228400000000001</c:v>
                </c:pt>
                <c:pt idx="567">
                  <c:v>26.4528</c:v>
                </c:pt>
                <c:pt idx="568">
                  <c:v>26.468800000000002</c:v>
                </c:pt>
                <c:pt idx="569">
                  <c:v>24.468</c:v>
                </c:pt>
                <c:pt idx="570">
                  <c:v>23.604399999999998</c:v>
                </c:pt>
                <c:pt idx="571">
                  <c:v>23.352799999999998</c:v>
                </c:pt>
                <c:pt idx="572">
                  <c:v>22.351400000000002</c:v>
                </c:pt>
                <c:pt idx="573">
                  <c:v>23.7102</c:v>
                </c:pt>
                <c:pt idx="574">
                  <c:v>24.118600000000001</c:v>
                </c:pt>
                <c:pt idx="575">
                  <c:v>24.3462</c:v>
                </c:pt>
                <c:pt idx="576">
                  <c:v>23.439599999999999</c:v>
                </c:pt>
                <c:pt idx="577">
                  <c:v>24.185600000000001</c:v>
                </c:pt>
                <c:pt idx="578">
                  <c:v>23.680299999999999</c:v>
                </c:pt>
                <c:pt idx="579">
                  <c:v>22.903400000000001</c:v>
                </c:pt>
                <c:pt idx="580">
                  <c:v>21.3216</c:v>
                </c:pt>
                <c:pt idx="581">
                  <c:v>21.4834</c:v>
                </c:pt>
                <c:pt idx="582">
                  <c:v>22.981300000000001</c:v>
                </c:pt>
                <c:pt idx="583">
                  <c:v>22.625800000000002</c:v>
                </c:pt>
                <c:pt idx="584">
                  <c:v>22.0686</c:v>
                </c:pt>
                <c:pt idx="585">
                  <c:v>21.299700000000001</c:v>
                </c:pt>
                <c:pt idx="586">
                  <c:v>22.940300000000001</c:v>
                </c:pt>
                <c:pt idx="587">
                  <c:v>24.461200000000002</c:v>
                </c:pt>
                <c:pt idx="588">
                  <c:v>24.730799999999999</c:v>
                </c:pt>
                <c:pt idx="589">
                  <c:v>26.415400000000002</c:v>
                </c:pt>
                <c:pt idx="590">
                  <c:v>26.696000000000002</c:v>
                </c:pt>
                <c:pt idx="591">
                  <c:v>26.4863</c:v>
                </c:pt>
                <c:pt idx="592">
                  <c:v>25.5976</c:v>
                </c:pt>
                <c:pt idx="593">
                  <c:v>28.11</c:v>
                </c:pt>
                <c:pt idx="594">
                  <c:v>27.6526</c:v>
                </c:pt>
                <c:pt idx="595">
                  <c:v>28.178899999999999</c:v>
                </c:pt>
                <c:pt idx="596">
                  <c:v>28.615300000000001</c:v>
                </c:pt>
                <c:pt idx="597">
                  <c:v>27.650600000000001</c:v>
                </c:pt>
                <c:pt idx="598">
                  <c:v>27.247199999999999</c:v>
                </c:pt>
                <c:pt idx="599">
                  <c:v>26.673999999999999</c:v>
                </c:pt>
                <c:pt idx="600">
                  <c:v>27.321100000000001</c:v>
                </c:pt>
                <c:pt idx="601">
                  <c:v>25.894100000000002</c:v>
                </c:pt>
                <c:pt idx="602">
                  <c:v>24.372299999999999</c:v>
                </c:pt>
                <c:pt idx="603">
                  <c:v>24.1736</c:v>
                </c:pt>
                <c:pt idx="604">
                  <c:v>23.086099999999998</c:v>
                </c:pt>
                <c:pt idx="605">
                  <c:v>21.8858</c:v>
                </c:pt>
                <c:pt idx="606">
                  <c:v>21.473400000000002</c:v>
                </c:pt>
                <c:pt idx="607">
                  <c:v>22.171399999999998</c:v>
                </c:pt>
                <c:pt idx="608">
                  <c:v>21.227799999999998</c:v>
                </c:pt>
                <c:pt idx="609">
                  <c:v>21.751999999999999</c:v>
                </c:pt>
                <c:pt idx="610">
                  <c:v>22.166399999999999</c:v>
                </c:pt>
                <c:pt idx="611">
                  <c:v>21.451499999999999</c:v>
                </c:pt>
                <c:pt idx="612">
                  <c:v>20.154299999999999</c:v>
                </c:pt>
                <c:pt idx="613">
                  <c:v>19.487300000000001</c:v>
                </c:pt>
                <c:pt idx="614">
                  <c:v>19.873699999999999</c:v>
                </c:pt>
                <c:pt idx="615">
                  <c:v>18.761299999999999</c:v>
                </c:pt>
                <c:pt idx="616">
                  <c:v>18.3888</c:v>
                </c:pt>
                <c:pt idx="617">
                  <c:v>19.753900000000002</c:v>
                </c:pt>
                <c:pt idx="618">
                  <c:v>18.520600000000002</c:v>
                </c:pt>
                <c:pt idx="619">
                  <c:v>19.505199999999999</c:v>
                </c:pt>
                <c:pt idx="620">
                  <c:v>19.574100000000001</c:v>
                </c:pt>
                <c:pt idx="621">
                  <c:v>20.305099999999999</c:v>
                </c:pt>
                <c:pt idx="622">
                  <c:v>18.8172</c:v>
                </c:pt>
                <c:pt idx="623">
                  <c:v>18.648499999999999</c:v>
                </c:pt>
                <c:pt idx="624">
                  <c:v>16.925899999999999</c:v>
                </c:pt>
                <c:pt idx="625">
                  <c:v>17.57</c:v>
                </c:pt>
                <c:pt idx="626">
                  <c:v>16.606400000000001</c:v>
                </c:pt>
                <c:pt idx="627">
                  <c:v>16.152000000000001</c:v>
                </c:pt>
                <c:pt idx="628">
                  <c:v>17.680800000000001</c:v>
                </c:pt>
                <c:pt idx="629">
                  <c:v>17.2395</c:v>
                </c:pt>
                <c:pt idx="630">
                  <c:v>18.151199999999999</c:v>
                </c:pt>
                <c:pt idx="631">
                  <c:v>16.913900000000002</c:v>
                </c:pt>
                <c:pt idx="632">
                  <c:v>17.099699999999999</c:v>
                </c:pt>
                <c:pt idx="633">
                  <c:v>16.670300000000001</c:v>
                </c:pt>
                <c:pt idx="634">
                  <c:v>16.873999999999999</c:v>
                </c:pt>
                <c:pt idx="635">
                  <c:v>16.131</c:v>
                </c:pt>
                <c:pt idx="636">
                  <c:v>16.950900000000001</c:v>
                </c:pt>
                <c:pt idx="637">
                  <c:v>17.825600000000001</c:v>
                </c:pt>
                <c:pt idx="638">
                  <c:v>18.784300000000002</c:v>
                </c:pt>
                <c:pt idx="639">
                  <c:v>18.645499999999998</c:v>
                </c:pt>
                <c:pt idx="640">
                  <c:v>18.294</c:v>
                </c:pt>
                <c:pt idx="641">
                  <c:v>19.5641</c:v>
                </c:pt>
                <c:pt idx="642">
                  <c:v>18.6934</c:v>
                </c:pt>
                <c:pt idx="643">
                  <c:v>18.7593</c:v>
                </c:pt>
                <c:pt idx="644">
                  <c:v>18.899100000000001</c:v>
                </c:pt>
                <c:pt idx="645">
                  <c:v>18.625399999999999</c:v>
                </c:pt>
                <c:pt idx="646">
                  <c:v>18.026199999999999</c:v>
                </c:pt>
                <c:pt idx="647">
                  <c:v>16.953499999999998</c:v>
                </c:pt>
                <c:pt idx="648">
                  <c:v>15.6281</c:v>
                </c:pt>
                <c:pt idx="649">
                  <c:v>15.816800000000001</c:v>
                </c:pt>
                <c:pt idx="650">
                  <c:v>16.507000000000001</c:v>
                </c:pt>
                <c:pt idx="651">
                  <c:v>15.582100000000001</c:v>
                </c:pt>
                <c:pt idx="652">
                  <c:v>15.860799999999999</c:v>
                </c:pt>
                <c:pt idx="653">
                  <c:v>16.5459</c:v>
                </c:pt>
                <c:pt idx="654">
                  <c:v>16.340199999999999</c:v>
                </c:pt>
                <c:pt idx="655">
                  <c:v>16.205400000000001</c:v>
                </c:pt>
                <c:pt idx="656">
                  <c:v>17.1053</c:v>
                </c:pt>
                <c:pt idx="657">
                  <c:v>16.848600000000001</c:v>
                </c:pt>
                <c:pt idx="658">
                  <c:v>15.9627</c:v>
                </c:pt>
                <c:pt idx="659">
                  <c:v>15.523199999999999</c:v>
                </c:pt>
                <c:pt idx="660">
                  <c:v>15.140700000000001</c:v>
                </c:pt>
                <c:pt idx="661">
                  <c:v>14.5054</c:v>
                </c:pt>
                <c:pt idx="662">
                  <c:v>14.9459</c:v>
                </c:pt>
                <c:pt idx="663">
                  <c:v>15.111700000000001</c:v>
                </c:pt>
                <c:pt idx="664">
                  <c:v>15.838800000000001</c:v>
                </c:pt>
                <c:pt idx="665">
                  <c:v>15.8188</c:v>
                </c:pt>
                <c:pt idx="666">
                  <c:v>15.133699999999999</c:v>
                </c:pt>
                <c:pt idx="667">
                  <c:v>15.063700000000001</c:v>
                </c:pt>
                <c:pt idx="668">
                  <c:v>15.1456</c:v>
                </c:pt>
                <c:pt idx="669">
                  <c:v>15.353400000000001</c:v>
                </c:pt>
                <c:pt idx="670">
                  <c:v>15.742900000000001</c:v>
                </c:pt>
                <c:pt idx="671">
                  <c:v>16.081499999999998</c:v>
                </c:pt>
                <c:pt idx="672">
                  <c:v>16.971399999999999</c:v>
                </c:pt>
                <c:pt idx="673">
                  <c:v>17.785399999999999</c:v>
                </c:pt>
                <c:pt idx="674">
                  <c:v>18.028199999999998</c:v>
                </c:pt>
                <c:pt idx="675">
                  <c:v>17.297999999999998</c:v>
                </c:pt>
                <c:pt idx="676">
                  <c:v>17.003399999999999</c:v>
                </c:pt>
                <c:pt idx="677">
                  <c:v>16.513000000000002</c:v>
                </c:pt>
                <c:pt idx="678">
                  <c:v>17.7685</c:v>
                </c:pt>
                <c:pt idx="679">
                  <c:v>17.962199999999999</c:v>
                </c:pt>
                <c:pt idx="680">
                  <c:v>18.140999999999998</c:v>
                </c:pt>
                <c:pt idx="681">
                  <c:v>18.418700000000001</c:v>
                </c:pt>
                <c:pt idx="682">
                  <c:v>18.503599999999999</c:v>
                </c:pt>
                <c:pt idx="683">
                  <c:v>18.870100000000001</c:v>
                </c:pt>
                <c:pt idx="684">
                  <c:v>19.191700000000001</c:v>
                </c:pt>
                <c:pt idx="685">
                  <c:v>18.966000000000001</c:v>
                </c:pt>
                <c:pt idx="686">
                  <c:v>17.7715</c:v>
                </c:pt>
                <c:pt idx="687">
                  <c:v>17.065300000000001</c:v>
                </c:pt>
                <c:pt idx="688">
                  <c:v>18.075099999999999</c:v>
                </c:pt>
                <c:pt idx="689">
                  <c:v>17.920300000000001</c:v>
                </c:pt>
                <c:pt idx="690">
                  <c:v>18.686399999999999</c:v>
                </c:pt>
                <c:pt idx="691">
                  <c:v>19.009</c:v>
                </c:pt>
                <c:pt idx="692">
                  <c:v>18.856200000000001</c:v>
                </c:pt>
                <c:pt idx="693">
                  <c:v>18.312799999999999</c:v>
                </c:pt>
                <c:pt idx="694">
                  <c:v>18.750299999999999</c:v>
                </c:pt>
                <c:pt idx="695">
                  <c:v>17.827400000000001</c:v>
                </c:pt>
                <c:pt idx="696">
                  <c:v>17.013400000000001</c:v>
                </c:pt>
                <c:pt idx="697">
                  <c:v>17.1602</c:v>
                </c:pt>
                <c:pt idx="698">
                  <c:v>17.2012</c:v>
                </c:pt>
                <c:pt idx="699">
                  <c:v>17.891300000000001</c:v>
                </c:pt>
                <c:pt idx="700">
                  <c:v>16.240300000000001</c:v>
                </c:pt>
                <c:pt idx="701">
                  <c:v>15.7819</c:v>
                </c:pt>
                <c:pt idx="702">
                  <c:v>15.449299999999999</c:v>
                </c:pt>
                <c:pt idx="703">
                  <c:v>15.075699999999999</c:v>
                </c:pt>
                <c:pt idx="704">
                  <c:v>13.9201</c:v>
                </c:pt>
                <c:pt idx="705">
                  <c:v>13.6305</c:v>
                </c:pt>
                <c:pt idx="706">
                  <c:v>13.448700000000001</c:v>
                </c:pt>
                <c:pt idx="707">
                  <c:v>13.701499999999999</c:v>
                </c:pt>
                <c:pt idx="708">
                  <c:v>13.9772</c:v>
                </c:pt>
                <c:pt idx="709">
                  <c:v>14.373900000000001</c:v>
                </c:pt>
                <c:pt idx="710">
                  <c:v>14.4917</c:v>
                </c:pt>
                <c:pt idx="711">
                  <c:v>13.119</c:v>
                </c:pt>
                <c:pt idx="712">
                  <c:v>13.116</c:v>
                </c:pt>
                <c:pt idx="713">
                  <c:v>12.917199999999999</c:v>
                </c:pt>
                <c:pt idx="714">
                  <c:v>13.1859</c:v>
                </c:pt>
                <c:pt idx="715">
                  <c:v>13.3698</c:v>
                </c:pt>
                <c:pt idx="716">
                  <c:v>13.164</c:v>
                </c:pt>
                <c:pt idx="717">
                  <c:v>13.248900000000001</c:v>
                </c:pt>
                <c:pt idx="718">
                  <c:v>12.5495</c:v>
                </c:pt>
                <c:pt idx="719">
                  <c:v>12.5046</c:v>
                </c:pt>
                <c:pt idx="720">
                  <c:v>12.216799999999999</c:v>
                </c:pt>
                <c:pt idx="721">
                  <c:v>12.4017</c:v>
                </c:pt>
                <c:pt idx="722">
                  <c:v>12.724399999999999</c:v>
                </c:pt>
                <c:pt idx="723">
                  <c:v>12.2088</c:v>
                </c:pt>
                <c:pt idx="724">
                  <c:v>12.1279</c:v>
                </c:pt>
                <c:pt idx="725">
                  <c:v>12.5006</c:v>
                </c:pt>
                <c:pt idx="726">
                  <c:v>13.154999999999999</c:v>
                </c:pt>
                <c:pt idx="727">
                  <c:v>13.196899999999999</c:v>
                </c:pt>
                <c:pt idx="728">
                  <c:v>13.118</c:v>
                </c:pt>
                <c:pt idx="729">
                  <c:v>12.065</c:v>
                </c:pt>
                <c:pt idx="730">
                  <c:v>11.6593</c:v>
                </c:pt>
                <c:pt idx="731">
                  <c:v>11.5754</c:v>
                </c:pt>
                <c:pt idx="732">
                  <c:v>11.4895</c:v>
                </c:pt>
                <c:pt idx="733">
                  <c:v>11.9491</c:v>
                </c:pt>
                <c:pt idx="734">
                  <c:v>11.216699999999999</c:v>
                </c:pt>
                <c:pt idx="735">
                  <c:v>11.8771</c:v>
                </c:pt>
                <c:pt idx="736">
                  <c:v>11.956099999999999</c:v>
                </c:pt>
                <c:pt idx="737">
                  <c:v>12.04</c:v>
                </c:pt>
                <c:pt idx="738">
                  <c:v>12.1829</c:v>
                </c:pt>
                <c:pt idx="739">
                  <c:v>12.454599999999999</c:v>
                </c:pt>
                <c:pt idx="740">
                  <c:v>12.5875</c:v>
                </c:pt>
                <c:pt idx="741">
                  <c:v>13.248900000000001</c:v>
                </c:pt>
                <c:pt idx="742">
                  <c:v>12.8842</c:v>
                </c:pt>
                <c:pt idx="743">
                  <c:v>13.164</c:v>
                </c:pt>
                <c:pt idx="744">
                  <c:v>13.821400000000001</c:v>
                </c:pt>
                <c:pt idx="745">
                  <c:v>13.4847</c:v>
                </c:pt>
                <c:pt idx="746">
                  <c:v>13.5306</c:v>
                </c:pt>
                <c:pt idx="747">
                  <c:v>13.206899999999999</c:v>
                </c:pt>
                <c:pt idx="748">
                  <c:v>13.4087</c:v>
                </c:pt>
                <c:pt idx="749">
                  <c:v>14.1431</c:v>
                </c:pt>
                <c:pt idx="750">
                  <c:v>14.2879</c:v>
                </c:pt>
                <c:pt idx="751">
                  <c:v>14.588699999999999</c:v>
                </c:pt>
                <c:pt idx="752">
                  <c:v>13.763400000000001</c:v>
                </c:pt>
                <c:pt idx="753">
                  <c:v>15.7356</c:v>
                </c:pt>
                <c:pt idx="754">
                  <c:v>16.312100000000001</c:v>
                </c:pt>
                <c:pt idx="755">
                  <c:v>16.280100000000001</c:v>
                </c:pt>
                <c:pt idx="756">
                  <c:v>16.6508</c:v>
                </c:pt>
                <c:pt idx="757">
                  <c:v>15.8955</c:v>
                </c:pt>
                <c:pt idx="758">
                  <c:v>15.662699999999999</c:v>
                </c:pt>
                <c:pt idx="759">
                  <c:v>15.3949</c:v>
                </c:pt>
                <c:pt idx="760">
                  <c:v>15.303000000000001</c:v>
                </c:pt>
                <c:pt idx="761">
                  <c:v>16.023299999999999</c:v>
                </c:pt>
                <c:pt idx="762">
                  <c:v>16.503900000000002</c:v>
                </c:pt>
                <c:pt idx="763">
                  <c:v>16.255099999999999</c:v>
                </c:pt>
                <c:pt idx="764">
                  <c:v>15.8125</c:v>
                </c:pt>
                <c:pt idx="765">
                  <c:v>15.624700000000001</c:v>
                </c:pt>
                <c:pt idx="766">
                  <c:v>16.911899999999999</c:v>
                </c:pt>
                <c:pt idx="767">
                  <c:v>17.123699999999999</c:v>
                </c:pt>
                <c:pt idx="768">
                  <c:v>16.864899999999999</c:v>
                </c:pt>
                <c:pt idx="769">
                  <c:v>16.5991</c:v>
                </c:pt>
                <c:pt idx="770">
                  <c:v>15.9765</c:v>
                </c:pt>
                <c:pt idx="771">
                  <c:v>16.109400000000001</c:v>
                </c:pt>
                <c:pt idx="772">
                  <c:v>17.157699999999998</c:v>
                </c:pt>
                <c:pt idx="773">
                  <c:v>16.989799999999999</c:v>
                </c:pt>
                <c:pt idx="774">
                  <c:v>17.523499999999999</c:v>
                </c:pt>
                <c:pt idx="775">
                  <c:v>18.060099999999998</c:v>
                </c:pt>
                <c:pt idx="776">
                  <c:v>17.662400000000002</c:v>
                </c:pt>
                <c:pt idx="777">
                  <c:v>16.940799999999999</c:v>
                </c:pt>
                <c:pt idx="778">
                  <c:v>16.560099999999998</c:v>
                </c:pt>
                <c:pt idx="779">
                  <c:v>16.243300000000001</c:v>
                </c:pt>
                <c:pt idx="780">
                  <c:v>16.074400000000001</c:v>
                </c:pt>
                <c:pt idx="781">
                  <c:v>16.490100000000002</c:v>
                </c:pt>
                <c:pt idx="782">
                  <c:v>15.328900000000001</c:v>
                </c:pt>
                <c:pt idx="783">
                  <c:v>15.196</c:v>
                </c:pt>
                <c:pt idx="784">
                  <c:v>14.111700000000001</c:v>
                </c:pt>
                <c:pt idx="785">
                  <c:v>14.0268</c:v>
                </c:pt>
                <c:pt idx="786">
                  <c:v>14.593400000000001</c:v>
                </c:pt>
                <c:pt idx="787">
                  <c:v>14.6044</c:v>
                </c:pt>
                <c:pt idx="788">
                  <c:v>14.3056</c:v>
                </c:pt>
                <c:pt idx="789">
                  <c:v>14.7393</c:v>
                </c:pt>
                <c:pt idx="790">
                  <c:v>14.255599999999999</c:v>
                </c:pt>
                <c:pt idx="791">
                  <c:v>14.8492</c:v>
                </c:pt>
                <c:pt idx="792">
                  <c:v>15.617699999999999</c:v>
                </c:pt>
                <c:pt idx="793">
                  <c:v>15.8985</c:v>
                </c:pt>
                <c:pt idx="794">
                  <c:v>15.990500000000001</c:v>
                </c:pt>
                <c:pt idx="795">
                  <c:v>16.5001</c:v>
                </c:pt>
                <c:pt idx="796">
                  <c:v>16.887899999999998</c:v>
                </c:pt>
                <c:pt idx="797">
                  <c:v>17.6904</c:v>
                </c:pt>
                <c:pt idx="798">
                  <c:v>17.365600000000001</c:v>
                </c:pt>
                <c:pt idx="799">
                  <c:v>16.754000000000001</c:v>
                </c:pt>
                <c:pt idx="800">
                  <c:v>17.827300000000001</c:v>
                </c:pt>
                <c:pt idx="801">
                  <c:v>19.180399999999999</c:v>
                </c:pt>
                <c:pt idx="802">
                  <c:v>19.252300000000002</c:v>
                </c:pt>
                <c:pt idx="803">
                  <c:v>19.310300000000002</c:v>
                </c:pt>
                <c:pt idx="804">
                  <c:v>19.789000000000001</c:v>
                </c:pt>
                <c:pt idx="805">
                  <c:v>20.351600000000001</c:v>
                </c:pt>
                <c:pt idx="806">
                  <c:v>19.1494</c:v>
                </c:pt>
                <c:pt idx="807">
                  <c:v>19.524100000000001</c:v>
                </c:pt>
                <c:pt idx="808">
                  <c:v>20.929200000000002</c:v>
                </c:pt>
                <c:pt idx="809">
                  <c:v>21.694700000000001</c:v>
                </c:pt>
                <c:pt idx="810">
                  <c:v>21.086099999999998</c:v>
                </c:pt>
                <c:pt idx="811">
                  <c:v>21.075099999999999</c:v>
                </c:pt>
                <c:pt idx="812">
                  <c:v>22.1584</c:v>
                </c:pt>
                <c:pt idx="813">
                  <c:v>22.1904</c:v>
                </c:pt>
                <c:pt idx="814">
                  <c:v>22.322299999999998</c:v>
                </c:pt>
                <c:pt idx="815">
                  <c:v>21.251000000000001</c:v>
                </c:pt>
                <c:pt idx="816">
                  <c:v>21.773700000000002</c:v>
                </c:pt>
                <c:pt idx="817">
                  <c:v>22.9559</c:v>
                </c:pt>
                <c:pt idx="818">
                  <c:v>22.748999999999999</c:v>
                </c:pt>
                <c:pt idx="819">
                  <c:v>21.987500000000001</c:v>
                </c:pt>
                <c:pt idx="820">
                  <c:v>21.373899999999999</c:v>
                </c:pt>
                <c:pt idx="821">
                  <c:v>20.641400000000001</c:v>
                </c:pt>
                <c:pt idx="822">
                  <c:v>20.740300000000001</c:v>
                </c:pt>
                <c:pt idx="823">
                  <c:v>23.648399999999999</c:v>
                </c:pt>
                <c:pt idx="824">
                  <c:v>23.270700000000001</c:v>
                </c:pt>
                <c:pt idx="825">
                  <c:v>23.485499999999998</c:v>
                </c:pt>
                <c:pt idx="826">
                  <c:v>23.200700000000001</c:v>
                </c:pt>
                <c:pt idx="827">
                  <c:v>22.6831</c:v>
                </c:pt>
                <c:pt idx="828">
                  <c:v>23.2987</c:v>
                </c:pt>
                <c:pt idx="829">
                  <c:v>23.874300000000002</c:v>
                </c:pt>
                <c:pt idx="830">
                  <c:v>23.538499999999999</c:v>
                </c:pt>
                <c:pt idx="831">
                  <c:v>23.276599999999998</c:v>
                </c:pt>
                <c:pt idx="832">
                  <c:v>24.1692</c:v>
                </c:pt>
                <c:pt idx="833">
                  <c:v>23.424600000000002</c:v>
                </c:pt>
                <c:pt idx="834">
                  <c:v>22.953800000000001</c:v>
                </c:pt>
                <c:pt idx="835">
                  <c:v>22.954799999999999</c:v>
                </c:pt>
                <c:pt idx="836">
                  <c:v>24.051300000000001</c:v>
                </c:pt>
                <c:pt idx="837">
                  <c:v>24.216200000000001</c:v>
                </c:pt>
                <c:pt idx="838">
                  <c:v>25.528500000000001</c:v>
                </c:pt>
                <c:pt idx="839">
                  <c:v>25.712399999999999</c:v>
                </c:pt>
                <c:pt idx="840">
                  <c:v>25.8874</c:v>
                </c:pt>
                <c:pt idx="841">
                  <c:v>26.186199999999999</c:v>
                </c:pt>
                <c:pt idx="842">
                  <c:v>26.455100000000002</c:v>
                </c:pt>
                <c:pt idx="843">
                  <c:v>27.177700000000002</c:v>
                </c:pt>
                <c:pt idx="844">
                  <c:v>26.765899999999998</c:v>
                </c:pt>
                <c:pt idx="845">
                  <c:v>26.518000000000001</c:v>
                </c:pt>
                <c:pt idx="846">
                  <c:v>26.397099999999998</c:v>
                </c:pt>
                <c:pt idx="847">
                  <c:v>26.970800000000001</c:v>
                </c:pt>
                <c:pt idx="848">
                  <c:v>27.369599999999998</c:v>
                </c:pt>
                <c:pt idx="849">
                  <c:v>27.763400000000001</c:v>
                </c:pt>
                <c:pt idx="850">
                  <c:v>27.9513</c:v>
                </c:pt>
                <c:pt idx="851">
                  <c:v>27.439599999999999</c:v>
                </c:pt>
                <c:pt idx="852">
                  <c:v>26.867899999999999</c:v>
                </c:pt>
                <c:pt idx="853">
                  <c:v>27.023800000000001</c:v>
                </c:pt>
                <c:pt idx="854">
                  <c:v>27.5655</c:v>
                </c:pt>
                <c:pt idx="855">
                  <c:v>27.1557</c:v>
                </c:pt>
                <c:pt idx="856">
                  <c:v>26.482099999999999</c:v>
                </c:pt>
                <c:pt idx="857">
                  <c:v>26.450099999999999</c:v>
                </c:pt>
                <c:pt idx="858">
                  <c:v>26.744900000000001</c:v>
                </c:pt>
                <c:pt idx="859">
                  <c:v>26.988800000000001</c:v>
                </c:pt>
                <c:pt idx="860">
                  <c:v>27.653500000000001</c:v>
                </c:pt>
                <c:pt idx="861">
                  <c:v>27.917400000000001</c:v>
                </c:pt>
                <c:pt idx="862">
                  <c:v>27.090800000000002</c:v>
                </c:pt>
                <c:pt idx="863">
                  <c:v>27.105799999999999</c:v>
                </c:pt>
                <c:pt idx="864">
                  <c:v>27.0288</c:v>
                </c:pt>
                <c:pt idx="865">
                  <c:v>26.228200000000001</c:v>
                </c:pt>
                <c:pt idx="866">
                  <c:v>26.942799999999998</c:v>
                </c:pt>
                <c:pt idx="867">
                  <c:v>27.212700000000002</c:v>
                </c:pt>
                <c:pt idx="868">
                  <c:v>27.735499999999998</c:v>
                </c:pt>
                <c:pt idx="869">
                  <c:v>28.895900000000001</c:v>
                </c:pt>
                <c:pt idx="870">
                  <c:v>28.196200000000001</c:v>
                </c:pt>
                <c:pt idx="871">
                  <c:v>27.788399999999999</c:v>
                </c:pt>
                <c:pt idx="872">
                  <c:v>27.548500000000001</c:v>
                </c:pt>
                <c:pt idx="873">
                  <c:v>28.666</c:v>
                </c:pt>
                <c:pt idx="874">
                  <c:v>29.136800000000001</c:v>
                </c:pt>
                <c:pt idx="875">
                  <c:v>28.557099999999998</c:v>
                </c:pt>
                <c:pt idx="876">
                  <c:v>28.870899999999999</c:v>
                </c:pt>
                <c:pt idx="877">
                  <c:v>28.564</c:v>
                </c:pt>
                <c:pt idx="878">
                  <c:v>28.3262</c:v>
                </c:pt>
                <c:pt idx="879">
                  <c:v>28.9389</c:v>
                </c:pt>
                <c:pt idx="880">
                  <c:v>29.198699999999999</c:v>
                </c:pt>
                <c:pt idx="881">
                  <c:v>30.1633</c:v>
                </c:pt>
                <c:pt idx="882">
                  <c:v>31.662500000000001</c:v>
                </c:pt>
                <c:pt idx="883">
                  <c:v>31.248699999999999</c:v>
                </c:pt>
                <c:pt idx="884">
                  <c:v>31.160799999999998</c:v>
                </c:pt>
                <c:pt idx="885">
                  <c:v>30.672999999999998</c:v>
                </c:pt>
                <c:pt idx="886">
                  <c:v>30.523099999999999</c:v>
                </c:pt>
                <c:pt idx="887">
                  <c:v>37.961500000000001</c:v>
                </c:pt>
                <c:pt idx="888">
                  <c:v>38.927</c:v>
                </c:pt>
                <c:pt idx="889">
                  <c:v>40.0914</c:v>
                </c:pt>
                <c:pt idx="890">
                  <c:v>37.8155</c:v>
                </c:pt>
                <c:pt idx="891">
                  <c:v>39.750599999999999</c:v>
                </c:pt>
                <c:pt idx="892">
                  <c:v>39.3078</c:v>
                </c:pt>
                <c:pt idx="893">
                  <c:v>39.151899999999998</c:v>
                </c:pt>
                <c:pt idx="894">
                  <c:v>38.635100000000001</c:v>
                </c:pt>
                <c:pt idx="895">
                  <c:v>37.460599999999999</c:v>
                </c:pt>
                <c:pt idx="896">
                  <c:v>38.495199999999997</c:v>
                </c:pt>
                <c:pt idx="897">
                  <c:v>38.755099999999999</c:v>
                </c:pt>
                <c:pt idx="898">
                  <c:v>39.466799999999999</c:v>
                </c:pt>
                <c:pt idx="899">
                  <c:v>41.0062</c:v>
                </c:pt>
                <c:pt idx="900">
                  <c:v>42.980499999999999</c:v>
                </c:pt>
                <c:pt idx="901">
                  <c:v>42.636600000000001</c:v>
                </c:pt>
                <c:pt idx="902">
                  <c:v>42.675600000000003</c:v>
                </c:pt>
                <c:pt idx="903">
                  <c:v>43.7911</c:v>
                </c:pt>
                <c:pt idx="904">
                  <c:v>43.028399999999998</c:v>
                </c:pt>
                <c:pt idx="905">
                  <c:v>43.008400000000002</c:v>
                </c:pt>
                <c:pt idx="906">
                  <c:v>42.192799999999998</c:v>
                </c:pt>
                <c:pt idx="907">
                  <c:v>40.616399999999999</c:v>
                </c:pt>
                <c:pt idx="908">
                  <c:v>41.859900000000003</c:v>
                </c:pt>
                <c:pt idx="909">
                  <c:v>41.101199999999999</c:v>
                </c:pt>
                <c:pt idx="910">
                  <c:v>40.8063</c:v>
                </c:pt>
                <c:pt idx="911">
                  <c:v>42.285699999999999</c:v>
                </c:pt>
                <c:pt idx="912">
                  <c:v>42.396700000000003</c:v>
                </c:pt>
                <c:pt idx="913">
                  <c:v>42.300699999999999</c:v>
                </c:pt>
                <c:pt idx="914">
                  <c:v>42.086799999999997</c:v>
                </c:pt>
                <c:pt idx="915">
                  <c:v>42.486600000000003</c:v>
                </c:pt>
                <c:pt idx="916">
                  <c:v>42.163800000000002</c:v>
                </c:pt>
                <c:pt idx="917">
                  <c:v>42.3887</c:v>
                </c:pt>
                <c:pt idx="918">
                  <c:v>43.885100000000001</c:v>
                </c:pt>
                <c:pt idx="919">
                  <c:v>45.959299999999999</c:v>
                </c:pt>
                <c:pt idx="920">
                  <c:v>45.451500000000003</c:v>
                </c:pt>
                <c:pt idx="921">
                  <c:v>46.443100000000001</c:v>
                </c:pt>
                <c:pt idx="922">
                  <c:v>47.475700000000003</c:v>
                </c:pt>
                <c:pt idx="923">
                  <c:v>47.058900000000001</c:v>
                </c:pt>
                <c:pt idx="924">
                  <c:v>45.502499999999998</c:v>
                </c:pt>
                <c:pt idx="925">
                  <c:v>44.291899999999998</c:v>
                </c:pt>
                <c:pt idx="926">
                  <c:v>44.594799999999999</c:v>
                </c:pt>
                <c:pt idx="927">
                  <c:v>45.6614</c:v>
                </c:pt>
                <c:pt idx="928">
                  <c:v>45.4345</c:v>
                </c:pt>
                <c:pt idx="929">
                  <c:v>45.882300000000001</c:v>
                </c:pt>
                <c:pt idx="930">
                  <c:v>46.731999999999999</c:v>
                </c:pt>
                <c:pt idx="931">
                  <c:v>46.710999999999999</c:v>
                </c:pt>
                <c:pt idx="932">
                  <c:v>46.489100000000001</c:v>
                </c:pt>
                <c:pt idx="933">
                  <c:v>44.252000000000002</c:v>
                </c:pt>
                <c:pt idx="934">
                  <c:v>44.497900000000001</c:v>
                </c:pt>
                <c:pt idx="935">
                  <c:v>44.662799999999997</c:v>
                </c:pt>
                <c:pt idx="936">
                  <c:v>45.399500000000003</c:v>
                </c:pt>
                <c:pt idx="937">
                  <c:v>44.646799999999999</c:v>
                </c:pt>
                <c:pt idx="938">
                  <c:v>42.537599999999998</c:v>
                </c:pt>
                <c:pt idx="939">
                  <c:v>42.371699999999997</c:v>
                </c:pt>
                <c:pt idx="940">
                  <c:v>40.839300000000001</c:v>
                </c:pt>
                <c:pt idx="941">
                  <c:v>43.736199999999997</c:v>
                </c:pt>
                <c:pt idx="942">
                  <c:v>43.923099999999998</c:v>
                </c:pt>
                <c:pt idx="943">
                  <c:v>43.469299999999997</c:v>
                </c:pt>
                <c:pt idx="944">
                  <c:v>43.327300000000001</c:v>
                </c:pt>
                <c:pt idx="945">
                  <c:v>43.282299999999999</c:v>
                </c:pt>
                <c:pt idx="946">
                  <c:v>46.948900000000002</c:v>
                </c:pt>
                <c:pt idx="947">
                  <c:v>45.650399999999998</c:v>
                </c:pt>
                <c:pt idx="948">
                  <c:v>47.097900000000003</c:v>
                </c:pt>
                <c:pt idx="949">
                  <c:v>47.1449</c:v>
                </c:pt>
                <c:pt idx="950">
                  <c:v>46.000300000000003</c:v>
                </c:pt>
                <c:pt idx="951">
                  <c:v>46.817</c:v>
                </c:pt>
                <c:pt idx="952">
                  <c:v>48.7652</c:v>
                </c:pt>
                <c:pt idx="953">
                  <c:v>49.244999999999997</c:v>
                </c:pt>
                <c:pt idx="954">
                  <c:v>49.335999999999999</c:v>
                </c:pt>
                <c:pt idx="955">
                  <c:v>48.490299999999998</c:v>
                </c:pt>
                <c:pt idx="956">
                  <c:v>48.529299999999999</c:v>
                </c:pt>
                <c:pt idx="957">
                  <c:v>47.046799999999998</c:v>
                </c:pt>
                <c:pt idx="958">
                  <c:v>46.226999999999997</c:v>
                </c:pt>
                <c:pt idx="959">
                  <c:v>45.558199999999999</c:v>
                </c:pt>
                <c:pt idx="960">
                  <c:v>45.164299999999997</c:v>
                </c:pt>
                <c:pt idx="961">
                  <c:v>44.856400000000001</c:v>
                </c:pt>
                <c:pt idx="962">
                  <c:v>45.471200000000003</c:v>
                </c:pt>
                <c:pt idx="963">
                  <c:v>45.5672</c:v>
                </c:pt>
                <c:pt idx="964">
                  <c:v>43.886699999999998</c:v>
                </c:pt>
                <c:pt idx="965">
                  <c:v>43.9527</c:v>
                </c:pt>
                <c:pt idx="966">
                  <c:v>43.506799999999998</c:v>
                </c:pt>
                <c:pt idx="967">
                  <c:v>42.226199999999999</c:v>
                </c:pt>
                <c:pt idx="968">
                  <c:v>41.004600000000003</c:v>
                </c:pt>
                <c:pt idx="969">
                  <c:v>41.5974</c:v>
                </c:pt>
                <c:pt idx="970">
                  <c:v>42.209200000000003</c:v>
                </c:pt>
                <c:pt idx="971">
                  <c:v>41.898299999999999</c:v>
                </c:pt>
                <c:pt idx="972">
                  <c:v>42.455199999999998</c:v>
                </c:pt>
                <c:pt idx="973">
                  <c:v>43.076000000000001</c:v>
                </c:pt>
                <c:pt idx="974">
                  <c:v>43.485799999999998</c:v>
                </c:pt>
                <c:pt idx="975">
                  <c:v>44.768500000000003</c:v>
                </c:pt>
                <c:pt idx="976">
                  <c:v>43.503799999999998</c:v>
                </c:pt>
                <c:pt idx="977">
                  <c:v>44.027700000000003</c:v>
                </c:pt>
                <c:pt idx="978">
                  <c:v>44.674500000000002</c:v>
                </c:pt>
                <c:pt idx="979">
                  <c:v>45.748199999999997</c:v>
                </c:pt>
                <c:pt idx="980">
                  <c:v>45.259300000000003</c:v>
                </c:pt>
                <c:pt idx="981">
                  <c:v>45.784100000000002</c:v>
                </c:pt>
                <c:pt idx="982">
                  <c:v>46.791800000000002</c:v>
                </c:pt>
                <c:pt idx="983">
                  <c:v>46.930799999999998</c:v>
                </c:pt>
                <c:pt idx="984">
                  <c:v>45.447200000000002</c:v>
                </c:pt>
                <c:pt idx="985">
                  <c:v>46.081099999999999</c:v>
                </c:pt>
                <c:pt idx="986">
                  <c:v>43.924700000000001</c:v>
                </c:pt>
                <c:pt idx="987">
                  <c:v>42.183199999999999</c:v>
                </c:pt>
                <c:pt idx="988">
                  <c:v>42.088299999999997</c:v>
                </c:pt>
                <c:pt idx="989">
                  <c:v>41.374499999999998</c:v>
                </c:pt>
                <c:pt idx="990">
                  <c:v>42.962000000000003</c:v>
                </c:pt>
                <c:pt idx="991">
                  <c:v>43.649799999999999</c:v>
                </c:pt>
                <c:pt idx="992">
                  <c:v>41.766399999999997</c:v>
                </c:pt>
                <c:pt idx="993">
                  <c:v>40.313800000000001</c:v>
                </c:pt>
                <c:pt idx="994">
                  <c:v>40.4878</c:v>
                </c:pt>
                <c:pt idx="995">
                  <c:v>41.148499999999999</c:v>
                </c:pt>
                <c:pt idx="996">
                  <c:v>40.767699999999998</c:v>
                </c:pt>
                <c:pt idx="997">
                  <c:v>42.312199999999997</c:v>
                </c:pt>
                <c:pt idx="998">
                  <c:v>43.492800000000003</c:v>
                </c:pt>
                <c:pt idx="999">
                  <c:v>44.991399999999999</c:v>
                </c:pt>
                <c:pt idx="1000">
                  <c:v>45.737200000000001</c:v>
                </c:pt>
                <c:pt idx="1001">
                  <c:v>45.941099999999999</c:v>
                </c:pt>
                <c:pt idx="1002">
                  <c:v>46.559899999999999</c:v>
                </c:pt>
                <c:pt idx="1003">
                  <c:v>46.9358</c:v>
                </c:pt>
                <c:pt idx="1004">
                  <c:v>48.320399999999999</c:v>
                </c:pt>
                <c:pt idx="1005">
                  <c:v>48.6053</c:v>
                </c:pt>
                <c:pt idx="1006">
                  <c:v>49.640999999999998</c:v>
                </c:pt>
                <c:pt idx="1007">
                  <c:v>48.873199999999997</c:v>
                </c:pt>
                <c:pt idx="1008">
                  <c:v>49.465000000000003</c:v>
                </c:pt>
                <c:pt idx="1009">
                  <c:v>49.283099999999997</c:v>
                </c:pt>
                <c:pt idx="1010">
                  <c:v>50.393799999999999</c:v>
                </c:pt>
                <c:pt idx="1011">
                  <c:v>49.928899999999999</c:v>
                </c:pt>
                <c:pt idx="1012">
                  <c:v>48.701300000000003</c:v>
                </c:pt>
                <c:pt idx="1013">
                  <c:v>47.761600000000001</c:v>
                </c:pt>
                <c:pt idx="1014">
                  <c:v>48.227400000000003</c:v>
                </c:pt>
                <c:pt idx="1015">
                  <c:v>47.8065</c:v>
                </c:pt>
                <c:pt idx="1016">
                  <c:v>48.125399999999999</c:v>
                </c:pt>
                <c:pt idx="1017">
                  <c:v>46.755899999999997</c:v>
                </c:pt>
                <c:pt idx="1018">
                  <c:v>46.750900000000001</c:v>
                </c:pt>
                <c:pt idx="1019">
                  <c:v>45.496200000000002</c:v>
                </c:pt>
                <c:pt idx="1020">
                  <c:v>46.555999999999997</c:v>
                </c:pt>
                <c:pt idx="1021">
                  <c:v>45.493200000000002</c:v>
                </c:pt>
                <c:pt idx="1022">
                  <c:v>46.585999999999999</c:v>
                </c:pt>
                <c:pt idx="1023">
                  <c:v>47.495800000000003</c:v>
                </c:pt>
                <c:pt idx="1024">
                  <c:v>46.616999999999997</c:v>
                </c:pt>
                <c:pt idx="1025">
                  <c:v>47.646799999999999</c:v>
                </c:pt>
                <c:pt idx="1026">
                  <c:v>48.0777</c:v>
                </c:pt>
                <c:pt idx="1027">
                  <c:v>48.339599999999997</c:v>
                </c:pt>
                <c:pt idx="1028">
                  <c:v>48.8795</c:v>
                </c:pt>
                <c:pt idx="1029">
                  <c:v>50.066299999999998</c:v>
                </c:pt>
                <c:pt idx="1030">
                  <c:v>49.593400000000003</c:v>
                </c:pt>
                <c:pt idx="1031">
                  <c:v>48.100700000000003</c:v>
                </c:pt>
                <c:pt idx="1032">
                  <c:v>48.979500000000002</c:v>
                </c:pt>
                <c:pt idx="1033">
                  <c:v>48.819499999999998</c:v>
                </c:pt>
                <c:pt idx="1034">
                  <c:v>49.2684</c:v>
                </c:pt>
                <c:pt idx="1035">
                  <c:v>49.406399999999998</c:v>
                </c:pt>
                <c:pt idx="1036">
                  <c:v>49.511400000000002</c:v>
                </c:pt>
                <c:pt idx="1037">
                  <c:v>49.511400000000002</c:v>
                </c:pt>
                <c:pt idx="1038">
                  <c:v>48.157699999999998</c:v>
                </c:pt>
                <c:pt idx="1039">
                  <c:v>47.558799999999998</c:v>
                </c:pt>
                <c:pt idx="1040">
                  <c:v>47.987699999999997</c:v>
                </c:pt>
                <c:pt idx="1041">
                  <c:v>49.086500000000001</c:v>
                </c:pt>
                <c:pt idx="1042">
                  <c:v>52.241799999999998</c:v>
                </c:pt>
                <c:pt idx="1043">
                  <c:v>53.128599999999999</c:v>
                </c:pt>
                <c:pt idx="1044">
                  <c:v>54.338299999999997</c:v>
                </c:pt>
                <c:pt idx="1045">
                  <c:v>54.810200000000002</c:v>
                </c:pt>
                <c:pt idx="1046">
                  <c:v>54.698300000000003</c:v>
                </c:pt>
                <c:pt idx="1047">
                  <c:v>56.369900000000001</c:v>
                </c:pt>
                <c:pt idx="1048">
                  <c:v>56.040999999999997</c:v>
                </c:pt>
                <c:pt idx="1049">
                  <c:v>57.094700000000003</c:v>
                </c:pt>
                <c:pt idx="1050">
                  <c:v>59.478200000000001</c:v>
                </c:pt>
                <c:pt idx="1051">
                  <c:v>59.641199999999998</c:v>
                </c:pt>
                <c:pt idx="1052">
                  <c:v>59.860199999999999</c:v>
                </c:pt>
                <c:pt idx="1053">
                  <c:v>61.348799999999997</c:v>
                </c:pt>
                <c:pt idx="1054">
                  <c:v>61.6038</c:v>
                </c:pt>
                <c:pt idx="1055">
                  <c:v>61.017899999999997</c:v>
                </c:pt>
                <c:pt idx="1056">
                  <c:v>62.451599999999999</c:v>
                </c:pt>
                <c:pt idx="1057">
                  <c:v>62.7605</c:v>
                </c:pt>
                <c:pt idx="1058">
                  <c:v>61.513800000000003</c:v>
                </c:pt>
                <c:pt idx="1059">
                  <c:v>63.013500000000001</c:v>
                </c:pt>
                <c:pt idx="1060">
                  <c:v>66.145799999999994</c:v>
                </c:pt>
                <c:pt idx="1061">
                  <c:v>69.317099999999996</c:v>
                </c:pt>
                <c:pt idx="1062">
                  <c:v>68.208399999999997</c:v>
                </c:pt>
                <c:pt idx="1063">
                  <c:v>70.084000000000003</c:v>
                </c:pt>
                <c:pt idx="1064">
                  <c:v>69.626099999999994</c:v>
                </c:pt>
                <c:pt idx="1065">
                  <c:v>72.117500000000007</c:v>
                </c:pt>
                <c:pt idx="1066">
                  <c:v>72.232500000000002</c:v>
                </c:pt>
                <c:pt idx="1067">
                  <c:v>72.112499999999997</c:v>
                </c:pt>
                <c:pt idx="1068">
                  <c:v>73.884100000000004</c:v>
                </c:pt>
                <c:pt idx="1069">
                  <c:v>72.642399999999995</c:v>
                </c:pt>
                <c:pt idx="1070">
                  <c:v>72.597399999999993</c:v>
                </c:pt>
                <c:pt idx="1071">
                  <c:v>69.437100000000001</c:v>
                </c:pt>
                <c:pt idx="1072">
                  <c:v>67.457499999999996</c:v>
                </c:pt>
                <c:pt idx="1073">
                  <c:v>78.521100000000004</c:v>
                </c:pt>
                <c:pt idx="1074">
                  <c:v>78.8001</c:v>
                </c:pt>
                <c:pt idx="1075">
                  <c:v>79.075000000000003</c:v>
                </c:pt>
                <c:pt idx="1076">
                  <c:v>78.684100000000001</c:v>
                </c:pt>
                <c:pt idx="1077">
                  <c:v>77.646299999999997</c:v>
                </c:pt>
                <c:pt idx="1078">
                  <c:v>79.094999999999999</c:v>
                </c:pt>
                <c:pt idx="1079">
                  <c:v>82.261300000000006</c:v>
                </c:pt>
                <c:pt idx="1080">
                  <c:v>85.218699999999998</c:v>
                </c:pt>
                <c:pt idx="1081">
                  <c:v>85.949600000000004</c:v>
                </c:pt>
                <c:pt idx="1082">
                  <c:v>88.685100000000006</c:v>
                </c:pt>
                <c:pt idx="1083">
                  <c:v>92.653499999999994</c:v>
                </c:pt>
                <c:pt idx="1084">
                  <c:v>87.513300000000001</c:v>
                </c:pt>
                <c:pt idx="1085">
                  <c:v>85.759600000000006</c:v>
                </c:pt>
                <c:pt idx="1086">
                  <c:v>91.897599999999997</c:v>
                </c:pt>
                <c:pt idx="1087">
                  <c:v>90.872799999999998</c:v>
                </c:pt>
                <c:pt idx="1088">
                  <c:v>87.929299999999998</c:v>
                </c:pt>
                <c:pt idx="1089">
                  <c:v>87.822299999999998</c:v>
                </c:pt>
                <c:pt idx="1090">
                  <c:v>88.440200000000004</c:v>
                </c:pt>
                <c:pt idx="1091">
                  <c:v>89.382999999999996</c:v>
                </c:pt>
                <c:pt idx="1092">
                  <c:v>90.356800000000007</c:v>
                </c:pt>
                <c:pt idx="1093">
                  <c:v>91.419700000000006</c:v>
                </c:pt>
                <c:pt idx="1094">
                  <c:v>94.273200000000003</c:v>
                </c:pt>
                <c:pt idx="1095">
                  <c:v>94.986099999999993</c:v>
                </c:pt>
                <c:pt idx="1096">
                  <c:v>92.545500000000004</c:v>
                </c:pt>
                <c:pt idx="1097">
                  <c:v>90.234899999999996</c:v>
                </c:pt>
                <c:pt idx="1098">
                  <c:v>90.340900000000005</c:v>
                </c:pt>
                <c:pt idx="1099">
                  <c:v>90.347800000000007</c:v>
                </c:pt>
                <c:pt idx="1100">
                  <c:v>89.436999999999998</c:v>
                </c:pt>
                <c:pt idx="1101">
                  <c:v>88.949100000000001</c:v>
                </c:pt>
                <c:pt idx="1102">
                  <c:v>85.890600000000006</c:v>
                </c:pt>
                <c:pt idx="1103">
                  <c:v>87.993200000000002</c:v>
                </c:pt>
                <c:pt idx="1104">
                  <c:v>87.118399999999994</c:v>
                </c:pt>
                <c:pt idx="1105">
                  <c:v>85.339699999999993</c:v>
                </c:pt>
                <c:pt idx="1106">
                  <c:v>87.0244</c:v>
                </c:pt>
                <c:pt idx="1107">
                  <c:v>90.600800000000007</c:v>
                </c:pt>
                <c:pt idx="1108">
                  <c:v>88.171199999999999</c:v>
                </c:pt>
                <c:pt idx="1109">
                  <c:v>85.986599999999996</c:v>
                </c:pt>
                <c:pt idx="1110">
                  <c:v>87.400300000000001</c:v>
                </c:pt>
                <c:pt idx="1111">
                  <c:v>84.020899999999997</c:v>
                </c:pt>
                <c:pt idx="1112">
                  <c:v>84.656800000000004</c:v>
                </c:pt>
                <c:pt idx="1113">
                  <c:v>76.187200000000004</c:v>
                </c:pt>
                <c:pt idx="1114">
                  <c:v>79.5047</c:v>
                </c:pt>
                <c:pt idx="1115">
                  <c:v>82.409199999999998</c:v>
                </c:pt>
                <c:pt idx="1116">
                  <c:v>79.663600000000002</c:v>
                </c:pt>
                <c:pt idx="1117">
                  <c:v>82.618099999999998</c:v>
                </c:pt>
                <c:pt idx="1118">
                  <c:v>87.720299999999995</c:v>
                </c:pt>
                <c:pt idx="1119">
                  <c:v>87.7423</c:v>
                </c:pt>
                <c:pt idx="1120">
                  <c:v>86.387500000000003</c:v>
                </c:pt>
                <c:pt idx="1121">
                  <c:v>83.027100000000004</c:v>
                </c:pt>
                <c:pt idx="1122">
                  <c:v>85.802599999999998</c:v>
                </c:pt>
                <c:pt idx="1123">
                  <c:v>88.774100000000004</c:v>
                </c:pt>
                <c:pt idx="1124">
                  <c:v>92.124499999999998</c:v>
                </c:pt>
                <c:pt idx="1125">
                  <c:v>90.538799999999995</c:v>
                </c:pt>
                <c:pt idx="1126">
                  <c:v>90.396799999999999</c:v>
                </c:pt>
                <c:pt idx="1127">
                  <c:v>88.732100000000003</c:v>
                </c:pt>
                <c:pt idx="1128">
                  <c:v>89.862899999999996</c:v>
                </c:pt>
                <c:pt idx="1129">
                  <c:v>90.383899999999997</c:v>
                </c:pt>
                <c:pt idx="1130">
                  <c:v>91.340699999999998</c:v>
                </c:pt>
                <c:pt idx="1131">
                  <c:v>94.614099999999993</c:v>
                </c:pt>
                <c:pt idx="1132">
                  <c:v>94.343199999999996</c:v>
                </c:pt>
                <c:pt idx="1133">
                  <c:v>92.463499999999996</c:v>
                </c:pt>
                <c:pt idx="1134">
                  <c:v>94.764099999999999</c:v>
                </c:pt>
                <c:pt idx="1135">
                  <c:v>95.37</c:v>
                </c:pt>
                <c:pt idx="1136">
                  <c:v>94.934100000000001</c:v>
                </c:pt>
                <c:pt idx="1137">
                  <c:v>103.7816</c:v>
                </c:pt>
                <c:pt idx="1138">
                  <c:v>106.4511</c:v>
                </c:pt>
                <c:pt idx="1139">
                  <c:v>113.8819</c:v>
                </c:pt>
                <c:pt idx="1140">
                  <c:v>114.8057</c:v>
                </c:pt>
                <c:pt idx="1141">
                  <c:v>110.4815</c:v>
                </c:pt>
                <c:pt idx="1142">
                  <c:v>109.6146</c:v>
                </c:pt>
                <c:pt idx="1143">
                  <c:v>114.9807</c:v>
                </c:pt>
                <c:pt idx="1144">
                  <c:v>116.4175</c:v>
                </c:pt>
                <c:pt idx="1145">
                  <c:v>122.4195</c:v>
                </c:pt>
                <c:pt idx="1146">
                  <c:v>120.9777</c:v>
                </c:pt>
                <c:pt idx="1147">
                  <c:v>120.8677</c:v>
                </c:pt>
                <c:pt idx="1148">
                  <c:v>121.7696</c:v>
                </c:pt>
                <c:pt idx="1149">
                  <c:v>120.8997</c:v>
                </c:pt>
                <c:pt idx="1150">
                  <c:v>125.1893</c:v>
                </c:pt>
                <c:pt idx="1151">
                  <c:v>129.59889999999999</c:v>
                </c:pt>
                <c:pt idx="1152">
                  <c:v>131.86869999999999</c:v>
                </c:pt>
                <c:pt idx="1153">
                  <c:v>130.96879999999999</c:v>
                </c:pt>
                <c:pt idx="1154">
                  <c:v>135.5684</c:v>
                </c:pt>
                <c:pt idx="1155">
                  <c:v>130.7688</c:v>
                </c:pt>
                <c:pt idx="1156">
                  <c:v>126.5592</c:v>
                </c:pt>
                <c:pt idx="1157">
                  <c:v>118.09990000000001</c:v>
                </c:pt>
                <c:pt idx="1158">
                  <c:v>126.0792</c:v>
                </c:pt>
                <c:pt idx="1159">
                  <c:v>126.3892</c:v>
                </c:pt>
                <c:pt idx="1160">
                  <c:v>123.9794</c:v>
                </c:pt>
                <c:pt idx="1161">
                  <c:v>123.5294</c:v>
                </c:pt>
                <c:pt idx="1162">
                  <c:v>124.2894</c:v>
                </c:pt>
                <c:pt idx="1163">
                  <c:v>122.65949999999999</c:v>
                </c:pt>
                <c:pt idx="1164">
                  <c:v>128.26900000000001</c:v>
                </c:pt>
                <c:pt idx="1165">
                  <c:v>125.8192</c:v>
                </c:pt>
                <c:pt idx="1166">
                  <c:v>128.18899999999999</c:v>
                </c:pt>
                <c:pt idx="1167">
                  <c:v>131.36879999999999</c:v>
                </c:pt>
                <c:pt idx="1168">
                  <c:v>134.89850000000001</c:v>
                </c:pt>
                <c:pt idx="1169">
                  <c:v>127.3891</c:v>
                </c:pt>
                <c:pt idx="1170">
                  <c:v>129.22900000000001</c:v>
                </c:pt>
                <c:pt idx="1171">
                  <c:v>128.429</c:v>
                </c:pt>
                <c:pt idx="1172">
                  <c:v>126.3492</c:v>
                </c:pt>
                <c:pt idx="1173">
                  <c:v>117.9799</c:v>
                </c:pt>
                <c:pt idx="1174">
                  <c:v>121.0796</c:v>
                </c:pt>
                <c:pt idx="1175">
                  <c:v>117.9199</c:v>
                </c:pt>
                <c:pt idx="1176">
                  <c:v>123.5294</c:v>
                </c:pt>
                <c:pt idx="1177">
                  <c:v>122.5795</c:v>
                </c:pt>
                <c:pt idx="1178">
                  <c:v>114.2402</c:v>
                </c:pt>
                <c:pt idx="1179">
                  <c:v>112.2704</c:v>
                </c:pt>
                <c:pt idx="1180">
                  <c:v>113.05029999999999</c:v>
                </c:pt>
                <c:pt idx="1181">
                  <c:v>111.5805</c:v>
                </c:pt>
                <c:pt idx="1182">
                  <c:v>103.72110000000001</c:v>
                </c:pt>
                <c:pt idx="1183">
                  <c:v>117.01</c:v>
                </c:pt>
                <c:pt idx="1184">
                  <c:v>109.2007</c:v>
                </c:pt>
                <c:pt idx="1185">
                  <c:v>107.2608</c:v>
                </c:pt>
                <c:pt idx="1186">
                  <c:v>100.4414</c:v>
                </c:pt>
                <c:pt idx="1187">
                  <c:v>104.2411</c:v>
                </c:pt>
                <c:pt idx="1188">
                  <c:v>98.901499999999999</c:v>
                </c:pt>
                <c:pt idx="1189">
                  <c:v>104.961</c:v>
                </c:pt>
                <c:pt idx="1190">
                  <c:v>104.741</c:v>
                </c:pt>
                <c:pt idx="1191">
                  <c:v>109.0107</c:v>
                </c:pt>
                <c:pt idx="1192">
                  <c:v>116.1301</c:v>
                </c:pt>
                <c:pt idx="1193">
                  <c:v>118.0699</c:v>
                </c:pt>
                <c:pt idx="1194">
                  <c:v>122.84950000000001</c:v>
                </c:pt>
                <c:pt idx="1195">
                  <c:v>124.5693</c:v>
                </c:pt>
                <c:pt idx="1196">
                  <c:v>129.9889</c:v>
                </c:pt>
                <c:pt idx="1197">
                  <c:v>127.23909999999999</c:v>
                </c:pt>
                <c:pt idx="1198">
                  <c:v>128.489</c:v>
                </c:pt>
                <c:pt idx="1199">
                  <c:v>123.7294</c:v>
                </c:pt>
                <c:pt idx="1200">
                  <c:v>129.35890000000001</c:v>
                </c:pt>
                <c:pt idx="1201">
                  <c:v>126.4492</c:v>
                </c:pt>
                <c:pt idx="1202">
                  <c:v>128.28899999999999</c:v>
                </c:pt>
                <c:pt idx="1203">
                  <c:v>125.5993</c:v>
                </c:pt>
                <c:pt idx="1204">
                  <c:v>117.57989999999999</c:v>
                </c:pt>
                <c:pt idx="1205">
                  <c:v>119.35980000000001</c:v>
                </c:pt>
                <c:pt idx="1206">
                  <c:v>107.99079999999999</c:v>
                </c:pt>
                <c:pt idx="1207">
                  <c:v>106.2009</c:v>
                </c:pt>
                <c:pt idx="1208">
                  <c:v>107.2008</c:v>
                </c:pt>
                <c:pt idx="1209">
                  <c:v>102.8212</c:v>
                </c:pt>
                <c:pt idx="1210">
                  <c:v>106.4609</c:v>
                </c:pt>
                <c:pt idx="1211">
                  <c:v>108.0908</c:v>
                </c:pt>
                <c:pt idx="1212">
                  <c:v>116.9</c:v>
                </c:pt>
                <c:pt idx="1213">
                  <c:v>119.14</c:v>
                </c:pt>
                <c:pt idx="1214">
                  <c:v>119.1</c:v>
                </c:pt>
                <c:pt idx="1215">
                  <c:v>116.78</c:v>
                </c:pt>
                <c:pt idx="1216">
                  <c:v>115.59</c:v>
                </c:pt>
                <c:pt idx="1217">
                  <c:v>113.37</c:v>
                </c:pt>
                <c:pt idx="1218">
                  <c:v>117.87</c:v>
                </c:pt>
                <c:pt idx="1219">
                  <c:v>116</c:v>
                </c:pt>
                <c:pt idx="1220">
                  <c:v>116.26</c:v>
                </c:pt>
                <c:pt idx="1221">
                  <c:v>120.87</c:v>
                </c:pt>
                <c:pt idx="1222">
                  <c:v>123.51</c:v>
                </c:pt>
                <c:pt idx="1223">
                  <c:v>124.04</c:v>
                </c:pt>
                <c:pt idx="1224">
                  <c:v>121.4</c:v>
                </c:pt>
                <c:pt idx="1225">
                  <c:v>121.44</c:v>
                </c:pt>
                <c:pt idx="1226">
                  <c:v>117</c:v>
                </c:pt>
                <c:pt idx="1227">
                  <c:v>118.85</c:v>
                </c:pt>
                <c:pt idx="1228">
                  <c:v>122.85</c:v>
                </c:pt>
                <c:pt idx="1229">
                  <c:v>124.92</c:v>
                </c:pt>
                <c:pt idx="1230">
                  <c:v>127.72</c:v>
                </c:pt>
                <c:pt idx="1231">
                  <c:v>132.88999999999999</c:v>
                </c:pt>
                <c:pt idx="1232">
                  <c:v>132.65</c:v>
                </c:pt>
                <c:pt idx="1233">
                  <c:v>134.81</c:v>
                </c:pt>
                <c:pt idx="1234">
                  <c:v>134.80000000000001</c:v>
                </c:pt>
                <c:pt idx="1235">
                  <c:v>138.07</c:v>
                </c:pt>
                <c:pt idx="1236">
                  <c:v>131.6</c:v>
                </c:pt>
                <c:pt idx="1237">
                  <c:v>135.72</c:v>
                </c:pt>
                <c:pt idx="1238">
                  <c:v>136.93</c:v>
                </c:pt>
                <c:pt idx="1239">
                  <c:v>138</c:v>
                </c:pt>
                <c:pt idx="1240">
                  <c:v>143.71</c:v>
                </c:pt>
                <c:pt idx="1241">
                  <c:v>143.59</c:v>
                </c:pt>
                <c:pt idx="1242">
                  <c:v>139.56</c:v>
                </c:pt>
                <c:pt idx="1243">
                  <c:v>140.41</c:v>
                </c:pt>
                <c:pt idx="1244">
                  <c:v>141.54</c:v>
                </c:pt>
                <c:pt idx="1245">
                  <c:v>140.52000000000001</c:v>
                </c:pt>
                <c:pt idx="1246">
                  <c:v>141.25</c:v>
                </c:pt>
                <c:pt idx="1247">
                  <c:v>139.34</c:v>
                </c:pt>
                <c:pt idx="1248">
                  <c:v>132.76</c:v>
                </c:pt>
                <c:pt idx="1249">
                  <c:v>135.4</c:v>
                </c:pt>
                <c:pt idx="1250">
                  <c:v>136.05000000000001</c:v>
                </c:pt>
                <c:pt idx="1251">
                  <c:v>139.91</c:v>
                </c:pt>
                <c:pt idx="1252">
                  <c:v>145.61000000000001</c:v>
                </c:pt>
                <c:pt idx="1253">
                  <c:v>148.88</c:v>
                </c:pt>
                <c:pt idx="1254">
                  <c:v>147.63</c:v>
                </c:pt>
                <c:pt idx="1255">
                  <c:v>145.26</c:v>
                </c:pt>
                <c:pt idx="1256">
                  <c:v>148.29</c:v>
                </c:pt>
                <c:pt idx="1257">
                  <c:v>146.27000000000001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C99-9F00-700DA8E1FB12}"/>
            </c:ext>
          </c:extLst>
        </c:ser>
        <c:ser>
          <c:idx val="1"/>
          <c:order val="1"/>
          <c:tx>
            <c:strRef>
              <c:f>'3b.  Exponential Smoothing'!$D$2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'3b. 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 Exponential Smoothing'!$D$3:$D$1260</c:f>
              <c:numCache>
                <c:formatCode>_(* #,##0.00_);_(* \(#,##0.00\);_(* "-"??_);_(@_)</c:formatCode>
                <c:ptCount val="1258"/>
                <c:pt idx="0">
                  <c:v>5.2194000000000003</c:v>
                </c:pt>
                <c:pt idx="1">
                  <c:v>5.2194000000000003</c:v>
                </c:pt>
                <c:pt idx="2">
                  <c:v>5.0813940000000004</c:v>
                </c:pt>
                <c:pt idx="3">
                  <c:v>5.2793009399999997</c:v>
                </c:pt>
                <c:pt idx="4">
                  <c:v>5.1756470094000004</c:v>
                </c:pt>
                <c:pt idx="5">
                  <c:v>5.2531174700939998</c:v>
                </c:pt>
                <c:pt idx="6">
                  <c:v>5.2293401747009396</c:v>
                </c:pt>
                <c:pt idx="7">
                  <c:v>5.2465264017470092</c:v>
                </c:pt>
                <c:pt idx="8">
                  <c:v>5.5009302640174695</c:v>
                </c:pt>
                <c:pt idx="9">
                  <c:v>5.3997223026401739</c:v>
                </c:pt>
                <c:pt idx="10">
                  <c:v>5.4332612230264017</c:v>
                </c:pt>
                <c:pt idx="11">
                  <c:v>5.396669612230264</c:v>
                </c:pt>
                <c:pt idx="12">
                  <c:v>5.2116686961223033</c:v>
                </c:pt>
                <c:pt idx="13">
                  <c:v>5.1706146869612235</c:v>
                </c:pt>
                <c:pt idx="14">
                  <c:v>5.2135661468696135</c:v>
                </c:pt>
                <c:pt idx="15">
                  <c:v>5.1972646614686964</c:v>
                </c:pt>
                <c:pt idx="16">
                  <c:v>5.2816476466146867</c:v>
                </c:pt>
                <c:pt idx="17">
                  <c:v>5.2824914764661459</c:v>
                </c:pt>
                <c:pt idx="18">
                  <c:v>5.3270499147646611</c:v>
                </c:pt>
                <c:pt idx="19">
                  <c:v>5.4103584991476463</c:v>
                </c:pt>
                <c:pt idx="20">
                  <c:v>5.5770165849914761</c:v>
                </c:pt>
                <c:pt idx="21">
                  <c:v>5.5768021658499149</c:v>
                </c:pt>
                <c:pt idx="22">
                  <c:v>5.6053120216584995</c:v>
                </c:pt>
                <c:pt idx="23">
                  <c:v>5.6830151202165853</c:v>
                </c:pt>
                <c:pt idx="24">
                  <c:v>5.7138881512021662</c:v>
                </c:pt>
                <c:pt idx="25">
                  <c:v>5.8608158815120222</c:v>
                </c:pt>
                <c:pt idx="26">
                  <c:v>5.9587111588151203</c:v>
                </c:pt>
                <c:pt idx="27">
                  <c:v>5.9461271115881518</c:v>
                </c:pt>
                <c:pt idx="28">
                  <c:v>5.9410512711158816</c:v>
                </c:pt>
                <c:pt idx="29">
                  <c:v>5.9550585127111582</c:v>
                </c:pt>
                <c:pt idx="30">
                  <c:v>5.897976585127112</c:v>
                </c:pt>
                <c:pt idx="31">
                  <c:v>5.7853377658512715</c:v>
                </c:pt>
                <c:pt idx="32">
                  <c:v>5.8575703776585133</c:v>
                </c:pt>
                <c:pt idx="33">
                  <c:v>5.9719447037765843</c:v>
                </c:pt>
                <c:pt idx="34">
                  <c:v>5.8784444470377668</c:v>
                </c:pt>
                <c:pt idx="35">
                  <c:v>5.901962444470378</c:v>
                </c:pt>
                <c:pt idx="36">
                  <c:v>5.9728836244447043</c:v>
                </c:pt>
                <c:pt idx="37">
                  <c:v>5.984680836244447</c:v>
                </c:pt>
                <c:pt idx="38">
                  <c:v>6.0499408083624449</c:v>
                </c:pt>
                <c:pt idx="39">
                  <c:v>6.0825704080836251</c:v>
                </c:pt>
                <c:pt idx="40">
                  <c:v>6.2716897040808366</c:v>
                </c:pt>
                <c:pt idx="41">
                  <c:v>6.1577508970408088</c:v>
                </c:pt>
                <c:pt idx="42">
                  <c:v>6.1144375089704077</c:v>
                </c:pt>
                <c:pt idx="43">
                  <c:v>6.1968673750897043</c:v>
                </c:pt>
                <c:pt idx="44">
                  <c:v>6.2063046737508971</c:v>
                </c:pt>
                <c:pt idx="45">
                  <c:v>6.1733330467375094</c:v>
                </c:pt>
                <c:pt idx="46">
                  <c:v>6.2265623304673756</c:v>
                </c:pt>
                <c:pt idx="47">
                  <c:v>6.2948106233046737</c:v>
                </c:pt>
                <c:pt idx="48">
                  <c:v>6.2368851062330464</c:v>
                </c:pt>
                <c:pt idx="49">
                  <c:v>5.9828658510623294</c:v>
                </c:pt>
                <c:pt idx="50">
                  <c:v>6.1718906585106232</c:v>
                </c:pt>
                <c:pt idx="51">
                  <c:v>6.1138859065851063</c:v>
                </c:pt>
                <c:pt idx="52">
                  <c:v>6.1199388590658508</c:v>
                </c:pt>
                <c:pt idx="53">
                  <c:v>5.8888343885906584</c:v>
                </c:pt>
                <c:pt idx="54">
                  <c:v>5.9826523438859072</c:v>
                </c:pt>
                <c:pt idx="55">
                  <c:v>6.1511975234388592</c:v>
                </c:pt>
                <c:pt idx="56">
                  <c:v>6.2423789752343879</c:v>
                </c:pt>
                <c:pt idx="57">
                  <c:v>6.3292227897523441</c:v>
                </c:pt>
                <c:pt idx="58">
                  <c:v>6.2645532278975233</c:v>
                </c:pt>
                <c:pt idx="59">
                  <c:v>6.5444725322789754</c:v>
                </c:pt>
                <c:pt idx="60">
                  <c:v>6.668447725322789</c:v>
                </c:pt>
                <c:pt idx="61">
                  <c:v>6.7843294772532277</c:v>
                </c:pt>
                <c:pt idx="62">
                  <c:v>6.7421262947725324</c:v>
                </c:pt>
                <c:pt idx="63">
                  <c:v>7.2102712629477255</c:v>
                </c:pt>
                <c:pt idx="64">
                  <c:v>7.3820647126294769</c:v>
                </c:pt>
                <c:pt idx="65">
                  <c:v>7.8306686471262958</c:v>
                </c:pt>
                <c:pt idx="66">
                  <c:v>7.6872486864712641</c:v>
                </c:pt>
                <c:pt idx="67">
                  <c:v>7.3252564868647125</c:v>
                </c:pt>
                <c:pt idx="68">
                  <c:v>6.8091135648686469</c:v>
                </c:pt>
                <c:pt idx="69">
                  <c:v>6.5271481356486873</c:v>
                </c:pt>
                <c:pt idx="70">
                  <c:v>6.6624334813564872</c:v>
                </c:pt>
                <c:pt idx="71">
                  <c:v>6.2964963348135647</c:v>
                </c:pt>
                <c:pt idx="72">
                  <c:v>6.723684963348135</c:v>
                </c:pt>
                <c:pt idx="73">
                  <c:v>6.8848718496334813</c:v>
                </c:pt>
                <c:pt idx="74">
                  <c:v>6.626509718496334</c:v>
                </c:pt>
                <c:pt idx="75">
                  <c:v>7.0831870971849629</c:v>
                </c:pt>
                <c:pt idx="76">
                  <c:v>6.8110488709718497</c:v>
                </c:pt>
                <c:pt idx="77">
                  <c:v>6.6295334887097184</c:v>
                </c:pt>
                <c:pt idx="78">
                  <c:v>6.1196503348870968</c:v>
                </c:pt>
                <c:pt idx="79">
                  <c:v>6.5002555033488711</c:v>
                </c:pt>
                <c:pt idx="80">
                  <c:v>6.1437015550334895</c:v>
                </c:pt>
                <c:pt idx="81">
                  <c:v>5.3963490155503351</c:v>
                </c:pt>
                <c:pt idx="82">
                  <c:v>5.9938644901555032</c:v>
                </c:pt>
                <c:pt idx="83">
                  <c:v>4.9038106449015553</c:v>
                </c:pt>
                <c:pt idx="84">
                  <c:v>5.4076111064490151</c:v>
                </c:pt>
                <c:pt idx="85">
                  <c:v>5.0562491110644903</c:v>
                </c:pt>
                <c:pt idx="86">
                  <c:v>5.3031064911106451</c:v>
                </c:pt>
                <c:pt idx="87">
                  <c:v>5.127474064911107</c:v>
                </c:pt>
                <c:pt idx="88">
                  <c:v>5.2968887406491119</c:v>
                </c:pt>
                <c:pt idx="89">
                  <c:v>6.1984928874064913</c:v>
                </c:pt>
                <c:pt idx="90">
                  <c:v>6.1196959288740649</c:v>
                </c:pt>
                <c:pt idx="91">
                  <c:v>6.4055129592887408</c:v>
                </c:pt>
                <c:pt idx="92">
                  <c:v>6.2971941295928868</c:v>
                </c:pt>
                <c:pt idx="93">
                  <c:v>6.6132079412959293</c:v>
                </c:pt>
                <c:pt idx="94">
                  <c:v>6.56736307941296</c:v>
                </c:pt>
                <c:pt idx="95">
                  <c:v>6.0605196307941291</c:v>
                </c:pt>
                <c:pt idx="96">
                  <c:v>6.3612621963079414</c:v>
                </c:pt>
                <c:pt idx="97">
                  <c:v>6.0791496219630794</c:v>
                </c:pt>
                <c:pt idx="98">
                  <c:v>6.6803274962196308</c:v>
                </c:pt>
                <c:pt idx="99">
                  <c:v>6.4552732749621962</c:v>
                </c:pt>
                <c:pt idx="100">
                  <c:v>6.6483497327496215</c:v>
                </c:pt>
                <c:pt idx="101">
                  <c:v>6.5516764973274961</c:v>
                </c:pt>
                <c:pt idx="102">
                  <c:v>6.7208907649732748</c:v>
                </c:pt>
                <c:pt idx="103">
                  <c:v>7.070270907649733</c:v>
                </c:pt>
                <c:pt idx="104">
                  <c:v>6.9971387090764985</c:v>
                </c:pt>
                <c:pt idx="105">
                  <c:v>7.3381553870907652</c:v>
                </c:pt>
                <c:pt idx="106">
                  <c:v>7.2828585538709083</c:v>
                </c:pt>
                <c:pt idx="107">
                  <c:v>7.1524175855387089</c:v>
                </c:pt>
                <c:pt idx="108">
                  <c:v>6.7184831758553871</c:v>
                </c:pt>
                <c:pt idx="109">
                  <c:v>7.1244988317585536</c:v>
                </c:pt>
                <c:pt idx="110">
                  <c:v>7.0757919883175857</c:v>
                </c:pt>
                <c:pt idx="111">
                  <c:v>7.2129149198831763</c:v>
                </c:pt>
                <c:pt idx="112">
                  <c:v>7.3990201491988312</c:v>
                </c:pt>
                <c:pt idx="113">
                  <c:v>7.2598062014919886</c:v>
                </c:pt>
                <c:pt idx="114">
                  <c:v>7.433545062014919</c:v>
                </c:pt>
                <c:pt idx="115">
                  <c:v>7.2829214506201492</c:v>
                </c:pt>
                <c:pt idx="116">
                  <c:v>7.0470822145062018</c:v>
                </c:pt>
                <c:pt idx="117">
                  <c:v>7.2546038221450626</c:v>
                </c:pt>
                <c:pt idx="118">
                  <c:v>7.3170690382214509</c:v>
                </c:pt>
                <c:pt idx="119">
                  <c:v>7.4175846903822142</c:v>
                </c:pt>
                <c:pt idx="120">
                  <c:v>7.5932258469038221</c:v>
                </c:pt>
                <c:pt idx="121">
                  <c:v>7.7831812584690381</c:v>
                </c:pt>
                <c:pt idx="122">
                  <c:v>8.0346598125846906</c:v>
                </c:pt>
                <c:pt idx="123">
                  <c:v>7.7776955981258471</c:v>
                </c:pt>
                <c:pt idx="124">
                  <c:v>7.7529499559812587</c:v>
                </c:pt>
                <c:pt idx="125">
                  <c:v>7.9998064995598126</c:v>
                </c:pt>
                <c:pt idx="126">
                  <c:v>8.4562890649955982</c:v>
                </c:pt>
                <c:pt idx="127">
                  <c:v>8.7168678906499562</c:v>
                </c:pt>
                <c:pt idx="128">
                  <c:v>8.7740226789064995</c:v>
                </c:pt>
                <c:pt idx="129">
                  <c:v>8.9368552267890653</c:v>
                </c:pt>
                <c:pt idx="130">
                  <c:v>8.7463245522678914</c:v>
                </c:pt>
                <c:pt idx="131">
                  <c:v>8.9921172455226799</c:v>
                </c:pt>
                <c:pt idx="132">
                  <c:v>8.6901501724552261</c:v>
                </c:pt>
                <c:pt idx="133">
                  <c:v>8.4972485017245525</c:v>
                </c:pt>
                <c:pt idx="134">
                  <c:v>8.457600485017247</c:v>
                </c:pt>
                <c:pt idx="135">
                  <c:v>8.8404330048501727</c:v>
                </c:pt>
                <c:pt idx="136">
                  <c:v>8.7759513300485015</c:v>
                </c:pt>
                <c:pt idx="137">
                  <c:v>8.7941165133004855</c:v>
                </c:pt>
                <c:pt idx="138">
                  <c:v>8.7392541651330049</c:v>
                </c:pt>
                <c:pt idx="139">
                  <c:v>8.7396955416513293</c:v>
                </c:pt>
                <c:pt idx="140">
                  <c:v>8.8911699554165136</c:v>
                </c:pt>
                <c:pt idx="141">
                  <c:v>8.7792306995541658</c:v>
                </c:pt>
                <c:pt idx="142">
                  <c:v>9.0160083069955412</c:v>
                </c:pt>
                <c:pt idx="143">
                  <c:v>9.3348790830699553</c:v>
                </c:pt>
                <c:pt idx="144">
                  <c:v>8.7750547908306977</c:v>
                </c:pt>
                <c:pt idx="145">
                  <c:v>8.903898547908307</c:v>
                </c:pt>
                <c:pt idx="146">
                  <c:v>9.1432819854790832</c:v>
                </c:pt>
                <c:pt idx="147">
                  <c:v>9.0418248198547921</c:v>
                </c:pt>
                <c:pt idx="148">
                  <c:v>9.2061402481985475</c:v>
                </c:pt>
                <c:pt idx="149">
                  <c:v>9.1899634024819843</c:v>
                </c:pt>
                <c:pt idx="150">
                  <c:v>9.23256963402482</c:v>
                </c:pt>
                <c:pt idx="151">
                  <c:v>9.4949496963402478</c:v>
                </c:pt>
                <c:pt idx="152">
                  <c:v>9.4218384969634013</c:v>
                </c:pt>
                <c:pt idx="153">
                  <c:v>9.2094453849696336</c:v>
                </c:pt>
                <c:pt idx="154">
                  <c:v>9.4584844538496977</c:v>
                </c:pt>
                <c:pt idx="155">
                  <c:v>9.1303148445384981</c:v>
                </c:pt>
                <c:pt idx="156">
                  <c:v>9.1714841484453871</c:v>
                </c:pt>
                <c:pt idx="157">
                  <c:v>9.465727841484453</c:v>
                </c:pt>
                <c:pt idx="158">
                  <c:v>9.5005482784148452</c:v>
                </c:pt>
                <c:pt idx="159">
                  <c:v>9.5820764827841494</c:v>
                </c:pt>
                <c:pt idx="160">
                  <c:v>9.8069287648278429</c:v>
                </c:pt>
                <c:pt idx="161">
                  <c:v>9.8412532876482786</c:v>
                </c:pt>
                <c:pt idx="162">
                  <c:v>10.181364532876481</c:v>
                </c:pt>
                <c:pt idx="163">
                  <c:v>10.473944645328766</c:v>
                </c:pt>
                <c:pt idx="164">
                  <c:v>10.447467446453288</c:v>
                </c:pt>
                <c:pt idx="165">
                  <c:v>10.025759674464533</c:v>
                </c:pt>
                <c:pt idx="166">
                  <c:v>10.342104596744646</c:v>
                </c:pt>
                <c:pt idx="167">
                  <c:v>10.197461045967446</c:v>
                </c:pt>
                <c:pt idx="168">
                  <c:v>10.104736610459673</c:v>
                </c:pt>
                <c:pt idx="169">
                  <c:v>10.169644366104595</c:v>
                </c:pt>
                <c:pt idx="170">
                  <c:v>10.475510443661046</c:v>
                </c:pt>
                <c:pt idx="171">
                  <c:v>10.298686104436612</c:v>
                </c:pt>
                <c:pt idx="172">
                  <c:v>10.405817861044365</c:v>
                </c:pt>
                <c:pt idx="173">
                  <c:v>10.101870178610444</c:v>
                </c:pt>
                <c:pt idx="174">
                  <c:v>10.162685701786105</c:v>
                </c:pt>
                <c:pt idx="175">
                  <c:v>10.38742985701786</c:v>
                </c:pt>
                <c:pt idx="176">
                  <c:v>10.186331298570179</c:v>
                </c:pt>
                <c:pt idx="177">
                  <c:v>10.431028312985701</c:v>
                </c:pt>
                <c:pt idx="178">
                  <c:v>10.580094283129856</c:v>
                </c:pt>
                <c:pt idx="179">
                  <c:v>10.582277942831297</c:v>
                </c:pt>
                <c:pt idx="180">
                  <c:v>10.972656779428313</c:v>
                </c:pt>
                <c:pt idx="181">
                  <c:v>11.191192567794284</c:v>
                </c:pt>
                <c:pt idx="182">
                  <c:v>11.251688925677943</c:v>
                </c:pt>
                <c:pt idx="183">
                  <c:v>11.30040788925678</c:v>
                </c:pt>
                <c:pt idx="184">
                  <c:v>11.166651078892567</c:v>
                </c:pt>
                <c:pt idx="185">
                  <c:v>11.131257510788926</c:v>
                </c:pt>
                <c:pt idx="186">
                  <c:v>10.81994457510789</c:v>
                </c:pt>
                <c:pt idx="187">
                  <c:v>11.39944644575108</c:v>
                </c:pt>
                <c:pt idx="188">
                  <c:v>11.407914464457511</c:v>
                </c:pt>
                <c:pt idx="189">
                  <c:v>11.527492144644576</c:v>
                </c:pt>
                <c:pt idx="190">
                  <c:v>12.291581921446447</c:v>
                </c:pt>
                <c:pt idx="191">
                  <c:v>12.223982819214465</c:v>
                </c:pt>
                <c:pt idx="192">
                  <c:v>12.102625828192144</c:v>
                </c:pt>
                <c:pt idx="193">
                  <c:v>12.103887258281921</c:v>
                </c:pt>
                <c:pt idx="194">
                  <c:v>12.639291872582818</c:v>
                </c:pt>
                <c:pt idx="195">
                  <c:v>12.680978918725829</c:v>
                </c:pt>
                <c:pt idx="196">
                  <c:v>12.71069978918726</c:v>
                </c:pt>
                <c:pt idx="197">
                  <c:v>12.733766997891873</c:v>
                </c:pt>
                <c:pt idx="198">
                  <c:v>12.59114066997892</c:v>
                </c:pt>
                <c:pt idx="199">
                  <c:v>13.102435406699788</c:v>
                </c:pt>
                <c:pt idx="200">
                  <c:v>13.331288354066999</c:v>
                </c:pt>
                <c:pt idx="201">
                  <c:v>13.77838388354067</c:v>
                </c:pt>
                <c:pt idx="202">
                  <c:v>14.301614838835407</c:v>
                </c:pt>
                <c:pt idx="203">
                  <c:v>12.992820148388352</c:v>
                </c:pt>
                <c:pt idx="204">
                  <c:v>12.591751201483882</c:v>
                </c:pt>
                <c:pt idx="205">
                  <c:v>11.887315512014839</c:v>
                </c:pt>
                <c:pt idx="206">
                  <c:v>12.671974155120148</c:v>
                </c:pt>
                <c:pt idx="207">
                  <c:v>12.281741741551201</c:v>
                </c:pt>
                <c:pt idx="208">
                  <c:v>12.132507417415512</c:v>
                </c:pt>
                <c:pt idx="209">
                  <c:v>12.829757074174156</c:v>
                </c:pt>
                <c:pt idx="210">
                  <c:v>12.953945570741741</c:v>
                </c:pt>
                <c:pt idx="211">
                  <c:v>12.484739455707418</c:v>
                </c:pt>
                <c:pt idx="212">
                  <c:v>12.429656394557075</c:v>
                </c:pt>
                <c:pt idx="213">
                  <c:v>12.15834056394557</c:v>
                </c:pt>
                <c:pt idx="214">
                  <c:v>12.479456405639455</c:v>
                </c:pt>
                <c:pt idx="215">
                  <c:v>12.601665564056393</c:v>
                </c:pt>
                <c:pt idx="216">
                  <c:v>12.095413655640563</c:v>
                </c:pt>
                <c:pt idx="217">
                  <c:v>12.311814136556407</c:v>
                </c:pt>
                <c:pt idx="218">
                  <c:v>12.832936141365565</c:v>
                </c:pt>
                <c:pt idx="219">
                  <c:v>12.997438361413655</c:v>
                </c:pt>
                <c:pt idx="220">
                  <c:v>13.187381383614136</c:v>
                </c:pt>
                <c:pt idx="221">
                  <c:v>13.490141813836141</c:v>
                </c:pt>
                <c:pt idx="222">
                  <c:v>13.576131418138361</c:v>
                </c:pt>
                <c:pt idx="223">
                  <c:v>13.031699314181383</c:v>
                </c:pt>
                <c:pt idx="224">
                  <c:v>13.599167993141815</c:v>
                </c:pt>
                <c:pt idx="225">
                  <c:v>13.697605679931419</c:v>
                </c:pt>
                <c:pt idx="226">
                  <c:v>13.923221056799314</c:v>
                </c:pt>
                <c:pt idx="227">
                  <c:v>13.801826210567992</c:v>
                </c:pt>
                <c:pt idx="228">
                  <c:v>13.725570262105681</c:v>
                </c:pt>
                <c:pt idx="229">
                  <c:v>14.182187702621055</c:v>
                </c:pt>
                <c:pt idx="230">
                  <c:v>14.20873187702621</c:v>
                </c:pt>
                <c:pt idx="231">
                  <c:v>14.057923318770262</c:v>
                </c:pt>
                <c:pt idx="232">
                  <c:v>13.932764233187703</c:v>
                </c:pt>
                <c:pt idx="233">
                  <c:v>13.774993642331877</c:v>
                </c:pt>
                <c:pt idx="234">
                  <c:v>13.463644936423318</c:v>
                </c:pt>
                <c:pt idx="235">
                  <c:v>13.606457449364234</c:v>
                </c:pt>
                <c:pt idx="236">
                  <c:v>13.488689574493643</c:v>
                </c:pt>
                <c:pt idx="237">
                  <c:v>13.325844895744934</c:v>
                </c:pt>
                <c:pt idx="238">
                  <c:v>13.550530448957447</c:v>
                </c:pt>
                <c:pt idx="239">
                  <c:v>13.109455304489575</c:v>
                </c:pt>
                <c:pt idx="240">
                  <c:v>13.357296553044895</c:v>
                </c:pt>
                <c:pt idx="241">
                  <c:v>12.599850965530448</c:v>
                </c:pt>
                <c:pt idx="242">
                  <c:v>12.984217509655304</c:v>
                </c:pt>
                <c:pt idx="243">
                  <c:v>12.504248175096551</c:v>
                </c:pt>
                <c:pt idx="244">
                  <c:v>12.545681481750965</c:v>
                </c:pt>
                <c:pt idx="245">
                  <c:v>12.979220814817507</c:v>
                </c:pt>
                <c:pt idx="246">
                  <c:v>13.748430208148173</c:v>
                </c:pt>
                <c:pt idx="247">
                  <c:v>14.117274302081482</c:v>
                </c:pt>
                <c:pt idx="248">
                  <c:v>14.517754743020816</c:v>
                </c:pt>
                <c:pt idx="249">
                  <c:v>13.602445547430207</c:v>
                </c:pt>
                <c:pt idx="250">
                  <c:v>12.743476455474303</c:v>
                </c:pt>
                <c:pt idx="251">
                  <c:v>13.374624764554744</c:v>
                </c:pt>
                <c:pt idx="252">
                  <c:v>13.419150247645549</c:v>
                </c:pt>
                <c:pt idx="253">
                  <c:v>13.261888502476458</c:v>
                </c:pt>
                <c:pt idx="254">
                  <c:v>13.475838885024766</c:v>
                </c:pt>
                <c:pt idx="255">
                  <c:v>13.386106388850246</c:v>
                </c:pt>
                <c:pt idx="256">
                  <c:v>13.391644063888503</c:v>
                </c:pt>
                <c:pt idx="257">
                  <c:v>13.403084440638885</c:v>
                </c:pt>
                <c:pt idx="258">
                  <c:v>13.05521384440639</c:v>
                </c:pt>
                <c:pt idx="259">
                  <c:v>13.103314138444064</c:v>
                </c:pt>
                <c:pt idx="260">
                  <c:v>12.923813141384441</c:v>
                </c:pt>
                <c:pt idx="261">
                  <c:v>13.195555131413844</c:v>
                </c:pt>
                <c:pt idx="262">
                  <c:v>13.22440855131414</c:v>
                </c:pt>
                <c:pt idx="263">
                  <c:v>13.363099085513142</c:v>
                </c:pt>
                <c:pt idx="264">
                  <c:v>13.353199990855131</c:v>
                </c:pt>
                <c:pt idx="265">
                  <c:v>13.50565999990855</c:v>
                </c:pt>
                <c:pt idx="266">
                  <c:v>13.364426599999085</c:v>
                </c:pt>
                <c:pt idx="267">
                  <c:v>13.523295265999991</c:v>
                </c:pt>
                <c:pt idx="268">
                  <c:v>13.57270095266</c:v>
                </c:pt>
                <c:pt idx="269">
                  <c:v>13.3196560095266</c:v>
                </c:pt>
                <c:pt idx="270">
                  <c:v>12.903107560095265</c:v>
                </c:pt>
                <c:pt idx="271">
                  <c:v>12.939928075600953</c:v>
                </c:pt>
                <c:pt idx="272">
                  <c:v>12.98078728075601</c:v>
                </c:pt>
                <c:pt idx="273">
                  <c:v>13.273047872807561</c:v>
                </c:pt>
                <c:pt idx="274">
                  <c:v>13.327054478728076</c:v>
                </c:pt>
                <c:pt idx="275">
                  <c:v>13.211071544787281</c:v>
                </c:pt>
                <c:pt idx="276">
                  <c:v>13.307426715447873</c:v>
                </c:pt>
                <c:pt idx="277">
                  <c:v>13.239981267154478</c:v>
                </c:pt>
                <c:pt idx="278">
                  <c:v>13.298805812671546</c:v>
                </c:pt>
                <c:pt idx="279">
                  <c:v>13.246033058126715</c:v>
                </c:pt>
                <c:pt idx="280">
                  <c:v>12.979888330581266</c:v>
                </c:pt>
                <c:pt idx="281">
                  <c:v>12.961881883305814</c:v>
                </c:pt>
                <c:pt idx="282">
                  <c:v>12.869136818833059</c:v>
                </c:pt>
                <c:pt idx="283">
                  <c:v>12.910977368188332</c:v>
                </c:pt>
                <c:pt idx="284">
                  <c:v>13.111375773681884</c:v>
                </c:pt>
                <c:pt idx="285">
                  <c:v>13.023685757736818</c:v>
                </c:pt>
                <c:pt idx="286">
                  <c:v>13.080624857577369</c:v>
                </c:pt>
                <c:pt idx="287">
                  <c:v>13.368789248575773</c:v>
                </c:pt>
                <c:pt idx="288">
                  <c:v>12.591253892485758</c:v>
                </c:pt>
                <c:pt idx="289">
                  <c:v>13.303901538924858</c:v>
                </c:pt>
                <c:pt idx="290">
                  <c:v>13.244698015389249</c:v>
                </c:pt>
                <c:pt idx="291">
                  <c:v>13.584566980153891</c:v>
                </c:pt>
                <c:pt idx="292">
                  <c:v>13.452830669801537</c:v>
                </c:pt>
                <c:pt idx="293">
                  <c:v>13.497944306698017</c:v>
                </c:pt>
                <c:pt idx="294">
                  <c:v>13.17100244306698</c:v>
                </c:pt>
                <c:pt idx="295">
                  <c:v>12.831232024430669</c:v>
                </c:pt>
                <c:pt idx="296">
                  <c:v>12.991580320244307</c:v>
                </c:pt>
                <c:pt idx="297">
                  <c:v>13.329387803202444</c:v>
                </c:pt>
                <c:pt idx="298">
                  <c:v>13.828260878032024</c:v>
                </c:pt>
                <c:pt idx="299">
                  <c:v>13.68019560878032</c:v>
                </c:pt>
                <c:pt idx="300">
                  <c:v>13.620205956087803</c:v>
                </c:pt>
                <c:pt idx="301">
                  <c:v>13.404380059560879</c:v>
                </c:pt>
                <c:pt idx="302">
                  <c:v>12.891084800595609</c:v>
                </c:pt>
                <c:pt idx="303">
                  <c:v>13.017621848005957</c:v>
                </c:pt>
                <c:pt idx="304">
                  <c:v>12.95839821848006</c:v>
                </c:pt>
                <c:pt idx="305">
                  <c:v>13.2019399821848</c:v>
                </c:pt>
                <c:pt idx="306">
                  <c:v>13.520185399821848</c:v>
                </c:pt>
                <c:pt idx="307">
                  <c:v>13.497429853998218</c:v>
                </c:pt>
                <c:pt idx="308">
                  <c:v>13.629268298539982</c:v>
                </c:pt>
                <c:pt idx="309">
                  <c:v>13.558217682985401</c:v>
                </c:pt>
                <c:pt idx="310">
                  <c:v>14.394750176829854</c:v>
                </c:pt>
                <c:pt idx="311">
                  <c:v>14.229766501768298</c:v>
                </c:pt>
                <c:pt idx="312">
                  <c:v>14.722918665017684</c:v>
                </c:pt>
                <c:pt idx="313">
                  <c:v>15.208297186650178</c:v>
                </c:pt>
                <c:pt idx="314">
                  <c:v>14.927238971866503</c:v>
                </c:pt>
                <c:pt idx="315">
                  <c:v>15.288847389718665</c:v>
                </c:pt>
                <c:pt idx="316">
                  <c:v>14.873495473897188</c:v>
                </c:pt>
                <c:pt idx="317">
                  <c:v>14.793309954738971</c:v>
                </c:pt>
                <c:pt idx="318">
                  <c:v>14.888736099547389</c:v>
                </c:pt>
                <c:pt idx="319">
                  <c:v>14.326083360995472</c:v>
                </c:pt>
                <c:pt idx="320">
                  <c:v>14.109388833609955</c:v>
                </c:pt>
                <c:pt idx="321">
                  <c:v>14.459760888336099</c:v>
                </c:pt>
                <c:pt idx="322">
                  <c:v>13.28655060888336</c:v>
                </c:pt>
                <c:pt idx="323">
                  <c:v>13.676758506088834</c:v>
                </c:pt>
                <c:pt idx="324">
                  <c:v>13.806390585060887</c:v>
                </c:pt>
                <c:pt idx="325">
                  <c:v>13.37753190585061</c:v>
                </c:pt>
                <c:pt idx="326">
                  <c:v>12.779243319058505</c:v>
                </c:pt>
                <c:pt idx="327">
                  <c:v>12.344194433190586</c:v>
                </c:pt>
                <c:pt idx="328">
                  <c:v>12.429933944331905</c:v>
                </c:pt>
                <c:pt idx="329">
                  <c:v>11.573352339443318</c:v>
                </c:pt>
                <c:pt idx="330">
                  <c:v>12.484496523394434</c:v>
                </c:pt>
                <c:pt idx="331">
                  <c:v>12.442226965233944</c:v>
                </c:pt>
                <c:pt idx="332">
                  <c:v>12.960762269652339</c:v>
                </c:pt>
                <c:pt idx="333">
                  <c:v>12.830119622696524</c:v>
                </c:pt>
                <c:pt idx="334">
                  <c:v>13.159968196226965</c:v>
                </c:pt>
                <c:pt idx="335">
                  <c:v>13.262068681962269</c:v>
                </c:pt>
                <c:pt idx="336">
                  <c:v>13.312490686819624</c:v>
                </c:pt>
                <c:pt idx="337">
                  <c:v>12.701669906868196</c:v>
                </c:pt>
                <c:pt idx="338">
                  <c:v>12.817331699068681</c:v>
                </c:pt>
                <c:pt idx="339">
                  <c:v>13.154890316990686</c:v>
                </c:pt>
                <c:pt idx="340">
                  <c:v>13.044217903169908</c:v>
                </c:pt>
                <c:pt idx="341">
                  <c:v>12.620480179031698</c:v>
                </c:pt>
                <c:pt idx="342">
                  <c:v>12.509817801790316</c:v>
                </c:pt>
                <c:pt idx="343">
                  <c:v>12.808978178017902</c:v>
                </c:pt>
                <c:pt idx="344">
                  <c:v>12.919681781780179</c:v>
                </c:pt>
                <c:pt idx="345">
                  <c:v>12.845251817817802</c:v>
                </c:pt>
                <c:pt idx="346">
                  <c:v>13.315252518178179</c:v>
                </c:pt>
                <c:pt idx="347">
                  <c:v>13.777827525181783</c:v>
                </c:pt>
                <c:pt idx="348">
                  <c:v>13.95609927525182</c:v>
                </c:pt>
                <c:pt idx="349">
                  <c:v>13.833339992752519</c:v>
                </c:pt>
                <c:pt idx="350">
                  <c:v>14.110698399927525</c:v>
                </c:pt>
                <c:pt idx="351">
                  <c:v>14.284939983999275</c:v>
                </c:pt>
                <c:pt idx="352">
                  <c:v>14.368654399839992</c:v>
                </c:pt>
                <c:pt idx="353">
                  <c:v>15.1687185439984</c:v>
                </c:pt>
                <c:pt idx="354">
                  <c:v>15.641524185439984</c:v>
                </c:pt>
                <c:pt idx="355">
                  <c:v>15.248569241854401</c:v>
                </c:pt>
                <c:pt idx="356">
                  <c:v>16.094554692418544</c:v>
                </c:pt>
                <c:pt idx="357">
                  <c:v>15.880957546924186</c:v>
                </c:pt>
                <c:pt idx="358">
                  <c:v>15.334717575469242</c:v>
                </c:pt>
                <c:pt idx="359">
                  <c:v>15.141056175754692</c:v>
                </c:pt>
                <c:pt idx="360">
                  <c:v>15.326130561757546</c:v>
                </c:pt>
                <c:pt idx="361">
                  <c:v>14.823873305617576</c:v>
                </c:pt>
                <c:pt idx="362">
                  <c:v>15.228809733056178</c:v>
                </c:pt>
                <c:pt idx="363">
                  <c:v>15.443036097330561</c:v>
                </c:pt>
                <c:pt idx="364">
                  <c:v>15.350138360973306</c:v>
                </c:pt>
                <c:pt idx="365">
                  <c:v>15.245457383609732</c:v>
                </c:pt>
                <c:pt idx="366">
                  <c:v>15.291831573836097</c:v>
                </c:pt>
                <c:pt idx="367">
                  <c:v>14.980841315738362</c:v>
                </c:pt>
                <c:pt idx="368">
                  <c:v>14.807055413157384</c:v>
                </c:pt>
                <c:pt idx="369">
                  <c:v>14.325662554131574</c:v>
                </c:pt>
                <c:pt idx="370">
                  <c:v>14.426877625541314</c:v>
                </c:pt>
                <c:pt idx="371">
                  <c:v>14.491546776255415</c:v>
                </c:pt>
                <c:pt idx="372">
                  <c:v>14.778006467762555</c:v>
                </c:pt>
                <c:pt idx="373">
                  <c:v>14.240925064677626</c:v>
                </c:pt>
                <c:pt idx="374">
                  <c:v>14.275550250646777</c:v>
                </c:pt>
                <c:pt idx="375">
                  <c:v>13.734861502506467</c:v>
                </c:pt>
                <c:pt idx="376">
                  <c:v>13.637285615025066</c:v>
                </c:pt>
                <c:pt idx="377">
                  <c:v>14.207044856150251</c:v>
                </c:pt>
                <c:pt idx="378">
                  <c:v>14.136215448561503</c:v>
                </c:pt>
                <c:pt idx="379">
                  <c:v>13.987601154485615</c:v>
                </c:pt>
                <c:pt idx="380">
                  <c:v>14.035516011544857</c:v>
                </c:pt>
                <c:pt idx="381">
                  <c:v>14.576040160115449</c:v>
                </c:pt>
                <c:pt idx="382">
                  <c:v>14.956160401601156</c:v>
                </c:pt>
                <c:pt idx="383">
                  <c:v>15.572672604016013</c:v>
                </c:pt>
                <c:pt idx="384">
                  <c:v>15.614180726040161</c:v>
                </c:pt>
                <c:pt idx="385">
                  <c:v>15.666174807260402</c:v>
                </c:pt>
                <c:pt idx="386">
                  <c:v>15.457309748072603</c:v>
                </c:pt>
                <c:pt idx="387">
                  <c:v>16.202572097480726</c:v>
                </c:pt>
                <c:pt idx="388">
                  <c:v>16.229725720974805</c:v>
                </c:pt>
                <c:pt idx="389">
                  <c:v>16.737570257209747</c:v>
                </c:pt>
                <c:pt idx="390">
                  <c:v>16.9318377025721</c:v>
                </c:pt>
                <c:pt idx="391">
                  <c:v>17.534908377025722</c:v>
                </c:pt>
                <c:pt idx="392">
                  <c:v>17.58123208377026</c:v>
                </c:pt>
                <c:pt idx="393">
                  <c:v>17.421612320837706</c:v>
                </c:pt>
                <c:pt idx="394">
                  <c:v>17.326362123208376</c:v>
                </c:pt>
                <c:pt idx="395">
                  <c:v>17.391442621232084</c:v>
                </c:pt>
                <c:pt idx="396">
                  <c:v>17.78759842621232</c:v>
                </c:pt>
                <c:pt idx="397">
                  <c:v>17.982728984262124</c:v>
                </c:pt>
                <c:pt idx="398">
                  <c:v>17.757178289842621</c:v>
                </c:pt>
                <c:pt idx="399">
                  <c:v>17.776405782898422</c:v>
                </c:pt>
                <c:pt idx="400">
                  <c:v>18.613544057828985</c:v>
                </c:pt>
                <c:pt idx="401">
                  <c:v>18.60360044057829</c:v>
                </c:pt>
                <c:pt idx="402">
                  <c:v>18.394512004405779</c:v>
                </c:pt>
                <c:pt idx="403">
                  <c:v>18.846534120044055</c:v>
                </c:pt>
                <c:pt idx="404">
                  <c:v>19.019453341200443</c:v>
                </c:pt>
                <c:pt idx="405">
                  <c:v>19.167702533412005</c:v>
                </c:pt>
                <c:pt idx="406">
                  <c:v>18.99672702533412</c:v>
                </c:pt>
                <c:pt idx="407">
                  <c:v>19.937695270253339</c:v>
                </c:pt>
                <c:pt idx="408">
                  <c:v>19.988387952702535</c:v>
                </c:pt>
                <c:pt idx="409">
                  <c:v>19.964936879527027</c:v>
                </c:pt>
                <c:pt idx="410">
                  <c:v>20.171711368795272</c:v>
                </c:pt>
                <c:pt idx="411">
                  <c:v>20.445534113687952</c:v>
                </c:pt>
                <c:pt idx="412">
                  <c:v>20.657261341136881</c:v>
                </c:pt>
                <c:pt idx="413">
                  <c:v>20.336539613411368</c:v>
                </c:pt>
                <c:pt idx="414">
                  <c:v>19.869814396134114</c:v>
                </c:pt>
                <c:pt idx="415">
                  <c:v>20.010974143961342</c:v>
                </c:pt>
                <c:pt idx="416">
                  <c:v>20.469072741439614</c:v>
                </c:pt>
                <c:pt idx="417">
                  <c:v>20.214273727414394</c:v>
                </c:pt>
                <c:pt idx="418">
                  <c:v>19.808102737274144</c:v>
                </c:pt>
                <c:pt idx="419">
                  <c:v>18.93917702737274</c:v>
                </c:pt>
                <c:pt idx="420">
                  <c:v>18.134824770273724</c:v>
                </c:pt>
                <c:pt idx="421">
                  <c:v>18.738205247702734</c:v>
                </c:pt>
                <c:pt idx="422">
                  <c:v>18.578414052477026</c:v>
                </c:pt>
                <c:pt idx="423">
                  <c:v>19.365351140524769</c:v>
                </c:pt>
                <c:pt idx="424">
                  <c:v>19.555083511405247</c:v>
                </c:pt>
                <c:pt idx="425">
                  <c:v>19.521340835114053</c:v>
                </c:pt>
                <c:pt idx="426">
                  <c:v>19.260138408351139</c:v>
                </c:pt>
                <c:pt idx="427">
                  <c:v>19.172584384083514</c:v>
                </c:pt>
                <c:pt idx="428">
                  <c:v>19.463164843840836</c:v>
                </c:pt>
                <c:pt idx="429">
                  <c:v>19.62318364843841</c:v>
                </c:pt>
                <c:pt idx="430">
                  <c:v>19.463710836484381</c:v>
                </c:pt>
                <c:pt idx="431">
                  <c:v>19.710210108364844</c:v>
                </c:pt>
                <c:pt idx="432">
                  <c:v>19.776926101083646</c:v>
                </c:pt>
                <c:pt idx="433">
                  <c:v>20.231112261010839</c:v>
                </c:pt>
                <c:pt idx="434">
                  <c:v>20.594331122610107</c:v>
                </c:pt>
                <c:pt idx="435">
                  <c:v>20.3301683112261</c:v>
                </c:pt>
                <c:pt idx="436">
                  <c:v>20.25733568311226</c:v>
                </c:pt>
                <c:pt idx="437">
                  <c:v>19.901890356831121</c:v>
                </c:pt>
                <c:pt idx="438">
                  <c:v>19.664200903568311</c:v>
                </c:pt>
                <c:pt idx="439">
                  <c:v>19.865368009035684</c:v>
                </c:pt>
                <c:pt idx="440">
                  <c:v>20.146955680090354</c:v>
                </c:pt>
                <c:pt idx="441">
                  <c:v>19.914646556800903</c:v>
                </c:pt>
                <c:pt idx="442">
                  <c:v>19.426134465568008</c:v>
                </c:pt>
                <c:pt idx="443">
                  <c:v>19.008221344655681</c:v>
                </c:pt>
                <c:pt idx="444">
                  <c:v>19.753076213446558</c:v>
                </c:pt>
                <c:pt idx="445">
                  <c:v>20.766463762134467</c:v>
                </c:pt>
                <c:pt idx="446">
                  <c:v>21.904999637621344</c:v>
                </c:pt>
                <c:pt idx="447">
                  <c:v>21.753331996376211</c:v>
                </c:pt>
                <c:pt idx="448">
                  <c:v>22.166823319963761</c:v>
                </c:pt>
                <c:pt idx="449">
                  <c:v>22.027705233199637</c:v>
                </c:pt>
                <c:pt idx="450">
                  <c:v>22.587545052331997</c:v>
                </c:pt>
                <c:pt idx="451">
                  <c:v>22.644524450523317</c:v>
                </c:pt>
                <c:pt idx="452">
                  <c:v>22.349579244505229</c:v>
                </c:pt>
                <c:pt idx="453">
                  <c:v>22.401970792445052</c:v>
                </c:pt>
                <c:pt idx="454">
                  <c:v>22.358043707924452</c:v>
                </c:pt>
                <c:pt idx="455">
                  <c:v>22.799441437079246</c:v>
                </c:pt>
                <c:pt idx="456">
                  <c:v>22.624962414370795</c:v>
                </c:pt>
                <c:pt idx="457">
                  <c:v>22.303942624143708</c:v>
                </c:pt>
                <c:pt idx="458">
                  <c:v>22.140649426241438</c:v>
                </c:pt>
                <c:pt idx="459">
                  <c:v>22.436511494262412</c:v>
                </c:pt>
                <c:pt idx="460">
                  <c:v>22.117225114942624</c:v>
                </c:pt>
                <c:pt idx="461">
                  <c:v>22.203033251149428</c:v>
                </c:pt>
                <c:pt idx="462">
                  <c:v>22.301703332511494</c:v>
                </c:pt>
                <c:pt idx="463">
                  <c:v>22.204878033325116</c:v>
                </c:pt>
                <c:pt idx="464">
                  <c:v>21.865923780333251</c:v>
                </c:pt>
                <c:pt idx="465">
                  <c:v>21.08469123780333</c:v>
                </c:pt>
                <c:pt idx="466">
                  <c:v>21.208350912378034</c:v>
                </c:pt>
                <c:pt idx="467">
                  <c:v>21.89644950912378</c:v>
                </c:pt>
                <c:pt idx="468">
                  <c:v>22.438029495091239</c:v>
                </c:pt>
                <c:pt idx="469">
                  <c:v>22.047148294950912</c:v>
                </c:pt>
                <c:pt idx="470">
                  <c:v>21.627142482949512</c:v>
                </c:pt>
                <c:pt idx="471">
                  <c:v>20.673136424829497</c:v>
                </c:pt>
                <c:pt idx="472">
                  <c:v>20.483713364248295</c:v>
                </c:pt>
                <c:pt idx="473">
                  <c:v>20.678532133642481</c:v>
                </c:pt>
                <c:pt idx="474">
                  <c:v>20.706220321336424</c:v>
                </c:pt>
                <c:pt idx="475">
                  <c:v>19.708280203213366</c:v>
                </c:pt>
                <c:pt idx="476">
                  <c:v>20.408922802032134</c:v>
                </c:pt>
                <c:pt idx="477">
                  <c:v>20.661944228020321</c:v>
                </c:pt>
                <c:pt idx="478">
                  <c:v>21.035130442280206</c:v>
                </c:pt>
                <c:pt idx="479">
                  <c:v>20.797698304422802</c:v>
                </c:pt>
                <c:pt idx="480">
                  <c:v>20.660881983044231</c:v>
                </c:pt>
                <c:pt idx="481">
                  <c:v>20.635852819830443</c:v>
                </c:pt>
                <c:pt idx="482">
                  <c:v>20.900427528198303</c:v>
                </c:pt>
                <c:pt idx="483">
                  <c:v>21.700617275281985</c:v>
                </c:pt>
                <c:pt idx="484">
                  <c:v>21.823261172752822</c:v>
                </c:pt>
                <c:pt idx="485">
                  <c:v>22.180293611727532</c:v>
                </c:pt>
                <c:pt idx="486">
                  <c:v>22.251084936117273</c:v>
                </c:pt>
                <c:pt idx="487">
                  <c:v>22.066959849361172</c:v>
                </c:pt>
                <c:pt idx="488">
                  <c:v>22.647238598493608</c:v>
                </c:pt>
                <c:pt idx="489">
                  <c:v>22.686701385984939</c:v>
                </c:pt>
                <c:pt idx="490">
                  <c:v>23.121904013859851</c:v>
                </c:pt>
                <c:pt idx="491">
                  <c:v>24.659073040138598</c:v>
                </c:pt>
                <c:pt idx="492">
                  <c:v>24.411599730401385</c:v>
                </c:pt>
                <c:pt idx="493">
                  <c:v>24.893432997304014</c:v>
                </c:pt>
                <c:pt idx="494">
                  <c:v>25.516902329973039</c:v>
                </c:pt>
                <c:pt idx="495">
                  <c:v>25.780042023299732</c:v>
                </c:pt>
                <c:pt idx="496">
                  <c:v>26.350042420232995</c:v>
                </c:pt>
                <c:pt idx="497">
                  <c:v>26.55037642420233</c:v>
                </c:pt>
                <c:pt idx="498">
                  <c:v>29.717904764242022</c:v>
                </c:pt>
                <c:pt idx="499">
                  <c:v>29.70116904764242</c:v>
                </c:pt>
                <c:pt idx="500">
                  <c:v>30.740699690476426</c:v>
                </c:pt>
                <c:pt idx="501">
                  <c:v>30.605861996904764</c:v>
                </c:pt>
                <c:pt idx="502">
                  <c:v>29.420473619969048</c:v>
                </c:pt>
                <c:pt idx="503">
                  <c:v>30.328725736199694</c:v>
                </c:pt>
                <c:pt idx="504">
                  <c:v>30.337808257361999</c:v>
                </c:pt>
                <c:pt idx="505">
                  <c:v>29.977143082573619</c:v>
                </c:pt>
                <c:pt idx="506">
                  <c:v>30.149459430825736</c:v>
                </c:pt>
                <c:pt idx="507">
                  <c:v>29.220285594308258</c:v>
                </c:pt>
                <c:pt idx="508">
                  <c:v>31.596695855943082</c:v>
                </c:pt>
                <c:pt idx="509">
                  <c:v>32.91518195855943</c:v>
                </c:pt>
                <c:pt idx="510">
                  <c:v>31.911339819585592</c:v>
                </c:pt>
                <c:pt idx="511">
                  <c:v>31.693797398195859</c:v>
                </c:pt>
                <c:pt idx="512">
                  <c:v>32.608757973981959</c:v>
                </c:pt>
                <c:pt idx="513">
                  <c:v>31.460597579739822</c:v>
                </c:pt>
                <c:pt idx="514">
                  <c:v>33.300217975797402</c:v>
                </c:pt>
                <c:pt idx="515">
                  <c:v>32.626802179757973</c:v>
                </c:pt>
                <c:pt idx="516">
                  <c:v>31.397418021797584</c:v>
                </c:pt>
                <c:pt idx="517">
                  <c:v>32.068125180217976</c:v>
                </c:pt>
                <c:pt idx="518">
                  <c:v>30.658340251802183</c:v>
                </c:pt>
                <c:pt idx="519">
                  <c:v>29.995891402518023</c:v>
                </c:pt>
                <c:pt idx="520">
                  <c:v>32.351604914025181</c:v>
                </c:pt>
                <c:pt idx="521">
                  <c:v>31.781162049140253</c:v>
                </c:pt>
                <c:pt idx="522">
                  <c:v>30.454896620491404</c:v>
                </c:pt>
                <c:pt idx="523">
                  <c:v>30.152949966204915</c:v>
                </c:pt>
                <c:pt idx="524">
                  <c:v>28.136567499662046</c:v>
                </c:pt>
                <c:pt idx="525">
                  <c:v>28.29034667499662</c:v>
                </c:pt>
                <c:pt idx="526">
                  <c:v>30.389298466749967</c:v>
                </c:pt>
                <c:pt idx="527">
                  <c:v>28.362274984667497</c:v>
                </c:pt>
                <c:pt idx="528">
                  <c:v>27.762854749846674</c:v>
                </c:pt>
                <c:pt idx="529">
                  <c:v>27.675779547498468</c:v>
                </c:pt>
                <c:pt idx="530">
                  <c:v>29.015170795474987</c:v>
                </c:pt>
                <c:pt idx="531">
                  <c:v>29.349819707954751</c:v>
                </c:pt>
                <c:pt idx="532">
                  <c:v>29.590370197079547</c:v>
                </c:pt>
                <c:pt idx="533">
                  <c:v>30.882745701970798</c:v>
                </c:pt>
                <c:pt idx="534">
                  <c:v>30.279790457019708</c:v>
                </c:pt>
                <c:pt idx="535">
                  <c:v>29.956564904570197</c:v>
                </c:pt>
                <c:pt idx="536">
                  <c:v>29.543076649045705</c:v>
                </c:pt>
                <c:pt idx="537">
                  <c:v>29.365988766490457</c:v>
                </c:pt>
                <c:pt idx="538">
                  <c:v>30.066028887664906</c:v>
                </c:pt>
                <c:pt idx="539">
                  <c:v>29.251626288876651</c:v>
                </c:pt>
                <c:pt idx="540">
                  <c:v>27.577015262888764</c:v>
                </c:pt>
                <c:pt idx="541">
                  <c:v>28.127638152628887</c:v>
                </c:pt>
                <c:pt idx="542">
                  <c:v>27.212840381526291</c:v>
                </c:pt>
                <c:pt idx="543">
                  <c:v>27.354964403815263</c:v>
                </c:pt>
                <c:pt idx="544">
                  <c:v>27.768522644038153</c:v>
                </c:pt>
                <c:pt idx="545">
                  <c:v>27.952541226440381</c:v>
                </c:pt>
                <c:pt idx="546">
                  <c:v>26.546898412264404</c:v>
                </c:pt>
                <c:pt idx="547">
                  <c:v>26.895577984122646</c:v>
                </c:pt>
                <c:pt idx="548">
                  <c:v>25.872137779841228</c:v>
                </c:pt>
                <c:pt idx="549">
                  <c:v>25.035550377798412</c:v>
                </c:pt>
                <c:pt idx="550">
                  <c:v>24.120839503777983</c:v>
                </c:pt>
                <c:pt idx="551">
                  <c:v>23.344640395037782</c:v>
                </c:pt>
                <c:pt idx="552">
                  <c:v>23.33489840395038</c:v>
                </c:pt>
                <c:pt idx="553">
                  <c:v>22.298963984039503</c:v>
                </c:pt>
                <c:pt idx="554">
                  <c:v>22.731431639840398</c:v>
                </c:pt>
                <c:pt idx="555">
                  <c:v>21.917323316398406</c:v>
                </c:pt>
                <c:pt idx="556">
                  <c:v>22.794737233163985</c:v>
                </c:pt>
                <c:pt idx="557">
                  <c:v>24.430477372331641</c:v>
                </c:pt>
                <c:pt idx="558">
                  <c:v>24.597116773723318</c:v>
                </c:pt>
                <c:pt idx="559">
                  <c:v>25.195753167737234</c:v>
                </c:pt>
                <c:pt idx="560">
                  <c:v>23.922758531677374</c:v>
                </c:pt>
                <c:pt idx="561">
                  <c:v>24.276724585316774</c:v>
                </c:pt>
                <c:pt idx="562">
                  <c:v>24.684481245853171</c:v>
                </c:pt>
                <c:pt idx="563">
                  <c:v>25.064164812458536</c:v>
                </c:pt>
                <c:pt idx="564">
                  <c:v>26.646516648124585</c:v>
                </c:pt>
                <c:pt idx="565">
                  <c:v>25.791536166481247</c:v>
                </c:pt>
                <c:pt idx="566">
                  <c:v>23.929706361664817</c:v>
                </c:pt>
                <c:pt idx="567">
                  <c:v>24.225413063616646</c:v>
                </c:pt>
                <c:pt idx="568">
                  <c:v>26.430526130636167</c:v>
                </c:pt>
                <c:pt idx="569">
                  <c:v>26.468417261306364</c:v>
                </c:pt>
                <c:pt idx="570">
                  <c:v>24.488004172613064</c:v>
                </c:pt>
                <c:pt idx="571">
                  <c:v>23.613236041726129</c:v>
                </c:pt>
                <c:pt idx="572">
                  <c:v>23.355404360417261</c:v>
                </c:pt>
                <c:pt idx="573">
                  <c:v>22.361440043604173</c:v>
                </c:pt>
                <c:pt idx="574">
                  <c:v>23.696712400436041</c:v>
                </c:pt>
                <c:pt idx="575">
                  <c:v>24.114381124004364</c:v>
                </c:pt>
                <c:pt idx="576">
                  <c:v>24.343881811240042</c:v>
                </c:pt>
                <c:pt idx="577">
                  <c:v>23.4486428181124</c:v>
                </c:pt>
                <c:pt idx="578">
                  <c:v>24.178230428181127</c:v>
                </c:pt>
                <c:pt idx="579">
                  <c:v>23.68527930428181</c:v>
                </c:pt>
                <c:pt idx="580">
                  <c:v>22.911218793042821</c:v>
                </c:pt>
                <c:pt idx="581">
                  <c:v>21.33749618793043</c:v>
                </c:pt>
                <c:pt idx="582">
                  <c:v>21.481940961879303</c:v>
                </c:pt>
                <c:pt idx="583">
                  <c:v>22.966306409618795</c:v>
                </c:pt>
                <c:pt idx="584">
                  <c:v>22.629205064096187</c:v>
                </c:pt>
                <c:pt idx="585">
                  <c:v>22.07420605064096</c:v>
                </c:pt>
                <c:pt idx="586">
                  <c:v>21.30744506050641</c:v>
                </c:pt>
                <c:pt idx="587">
                  <c:v>22.923971450605062</c:v>
                </c:pt>
                <c:pt idx="588">
                  <c:v>24.445827714506052</c:v>
                </c:pt>
                <c:pt idx="589">
                  <c:v>24.727950277145059</c:v>
                </c:pt>
                <c:pt idx="590">
                  <c:v>26.398525502771452</c:v>
                </c:pt>
                <c:pt idx="591">
                  <c:v>26.693025255027717</c:v>
                </c:pt>
                <c:pt idx="592">
                  <c:v>26.488367252550276</c:v>
                </c:pt>
                <c:pt idx="593">
                  <c:v>25.606507672525503</c:v>
                </c:pt>
                <c:pt idx="594">
                  <c:v>28.084965076725258</c:v>
                </c:pt>
                <c:pt idx="595">
                  <c:v>27.656923650767251</c:v>
                </c:pt>
                <c:pt idx="596">
                  <c:v>28.173680236507671</c:v>
                </c:pt>
                <c:pt idx="597">
                  <c:v>28.61088380236508</c:v>
                </c:pt>
                <c:pt idx="598">
                  <c:v>27.66020283802365</c:v>
                </c:pt>
                <c:pt idx="599">
                  <c:v>27.251330028380234</c:v>
                </c:pt>
                <c:pt idx="600">
                  <c:v>26.679773300283802</c:v>
                </c:pt>
                <c:pt idx="601">
                  <c:v>27.314686733002841</c:v>
                </c:pt>
                <c:pt idx="602">
                  <c:v>25.908305867330029</c:v>
                </c:pt>
                <c:pt idx="603">
                  <c:v>24.387660058673301</c:v>
                </c:pt>
                <c:pt idx="604">
                  <c:v>24.175740600586735</c:v>
                </c:pt>
                <c:pt idx="605">
                  <c:v>23.096996406005864</c:v>
                </c:pt>
                <c:pt idx="606">
                  <c:v>21.897911964060057</c:v>
                </c:pt>
                <c:pt idx="607">
                  <c:v>21.477645119640602</c:v>
                </c:pt>
                <c:pt idx="608">
                  <c:v>22.164462451196407</c:v>
                </c:pt>
                <c:pt idx="609">
                  <c:v>21.237166624511961</c:v>
                </c:pt>
                <c:pt idx="610">
                  <c:v>21.746851666245117</c:v>
                </c:pt>
                <c:pt idx="611">
                  <c:v>22.162204516662449</c:v>
                </c:pt>
                <c:pt idx="612">
                  <c:v>21.458607045166627</c:v>
                </c:pt>
                <c:pt idx="613">
                  <c:v>20.167343070451665</c:v>
                </c:pt>
                <c:pt idx="614">
                  <c:v>19.494100430704517</c:v>
                </c:pt>
                <c:pt idx="615">
                  <c:v>19.869904004307042</c:v>
                </c:pt>
                <c:pt idx="616">
                  <c:v>18.77238604004307</c:v>
                </c:pt>
                <c:pt idx="617">
                  <c:v>18.392635860400432</c:v>
                </c:pt>
                <c:pt idx="618">
                  <c:v>19.740287358604007</c:v>
                </c:pt>
                <c:pt idx="619">
                  <c:v>18.53279687358604</c:v>
                </c:pt>
                <c:pt idx="620">
                  <c:v>19.49547596873586</c:v>
                </c:pt>
                <c:pt idx="621">
                  <c:v>19.573313759687359</c:v>
                </c:pt>
                <c:pt idx="622">
                  <c:v>20.297782137596876</c:v>
                </c:pt>
                <c:pt idx="623">
                  <c:v>18.832005821375969</c:v>
                </c:pt>
                <c:pt idx="624">
                  <c:v>18.650335058213756</c:v>
                </c:pt>
                <c:pt idx="625">
                  <c:v>16.943144350582138</c:v>
                </c:pt>
                <c:pt idx="626">
                  <c:v>17.563731443505823</c:v>
                </c:pt>
                <c:pt idx="627">
                  <c:v>16.61597331443506</c:v>
                </c:pt>
                <c:pt idx="628">
                  <c:v>16.156639733144353</c:v>
                </c:pt>
                <c:pt idx="629">
                  <c:v>17.665558397331445</c:v>
                </c:pt>
                <c:pt idx="630">
                  <c:v>17.243760583973312</c:v>
                </c:pt>
                <c:pt idx="631">
                  <c:v>18.14212560583973</c:v>
                </c:pt>
                <c:pt idx="632">
                  <c:v>16.926182256058397</c:v>
                </c:pt>
                <c:pt idx="633">
                  <c:v>17.097964822560584</c:v>
                </c:pt>
                <c:pt idx="634">
                  <c:v>16.674576648225607</c:v>
                </c:pt>
                <c:pt idx="635">
                  <c:v>16.872005766482257</c:v>
                </c:pt>
                <c:pt idx="636">
                  <c:v>16.138410057664824</c:v>
                </c:pt>
                <c:pt idx="637">
                  <c:v>16.942775100576647</c:v>
                </c:pt>
                <c:pt idx="638">
                  <c:v>17.816771751005767</c:v>
                </c:pt>
                <c:pt idx="639">
                  <c:v>18.774624717510058</c:v>
                </c:pt>
                <c:pt idx="640">
                  <c:v>18.646791247175102</c:v>
                </c:pt>
                <c:pt idx="641">
                  <c:v>18.297527912471754</c:v>
                </c:pt>
                <c:pt idx="642">
                  <c:v>19.55143427912472</c:v>
                </c:pt>
                <c:pt idx="643">
                  <c:v>18.701980342791249</c:v>
                </c:pt>
                <c:pt idx="644">
                  <c:v>18.758726803427912</c:v>
                </c:pt>
                <c:pt idx="645">
                  <c:v>18.897696268034277</c:v>
                </c:pt>
                <c:pt idx="646">
                  <c:v>18.62812296268034</c:v>
                </c:pt>
                <c:pt idx="647">
                  <c:v>18.032219229626804</c:v>
                </c:pt>
                <c:pt idx="648">
                  <c:v>16.964287192296268</c:v>
                </c:pt>
                <c:pt idx="649">
                  <c:v>15.641461871922964</c:v>
                </c:pt>
                <c:pt idx="650">
                  <c:v>15.815046618719231</c:v>
                </c:pt>
                <c:pt idx="651">
                  <c:v>16.500080466187192</c:v>
                </c:pt>
                <c:pt idx="652">
                  <c:v>15.591279804661873</c:v>
                </c:pt>
                <c:pt idx="653">
                  <c:v>15.858104798046618</c:v>
                </c:pt>
                <c:pt idx="654">
                  <c:v>16.539022047980467</c:v>
                </c:pt>
                <c:pt idx="655">
                  <c:v>16.342188220479802</c:v>
                </c:pt>
                <c:pt idx="656">
                  <c:v>16.206767882204797</c:v>
                </c:pt>
                <c:pt idx="657">
                  <c:v>17.096314678822047</c:v>
                </c:pt>
                <c:pt idx="658">
                  <c:v>16.851077146788221</c:v>
                </c:pt>
                <c:pt idx="659">
                  <c:v>15.971583771467882</c:v>
                </c:pt>
                <c:pt idx="660">
                  <c:v>15.527683837714678</c:v>
                </c:pt>
                <c:pt idx="661">
                  <c:v>15.144569838377146</c:v>
                </c:pt>
                <c:pt idx="662">
                  <c:v>14.511791698383771</c:v>
                </c:pt>
                <c:pt idx="663">
                  <c:v>14.941558916983837</c:v>
                </c:pt>
                <c:pt idx="664">
                  <c:v>15.109998589169839</c:v>
                </c:pt>
                <c:pt idx="665">
                  <c:v>15.8315119858917</c:v>
                </c:pt>
                <c:pt idx="666">
                  <c:v>15.818927119858916</c:v>
                </c:pt>
                <c:pt idx="667">
                  <c:v>15.140552271198588</c:v>
                </c:pt>
                <c:pt idx="668">
                  <c:v>15.064468522711987</c:v>
                </c:pt>
                <c:pt idx="669">
                  <c:v>15.14478868522712</c:v>
                </c:pt>
                <c:pt idx="670">
                  <c:v>15.351313886852271</c:v>
                </c:pt>
                <c:pt idx="671">
                  <c:v>15.738984138868522</c:v>
                </c:pt>
                <c:pt idx="672">
                  <c:v>16.078074841388684</c:v>
                </c:pt>
                <c:pt idx="673">
                  <c:v>16.962466748413888</c:v>
                </c:pt>
                <c:pt idx="674">
                  <c:v>17.777170667484139</c:v>
                </c:pt>
                <c:pt idx="675">
                  <c:v>18.025689706674839</c:v>
                </c:pt>
                <c:pt idx="676">
                  <c:v>17.305276897066747</c:v>
                </c:pt>
                <c:pt idx="677">
                  <c:v>17.006418768970665</c:v>
                </c:pt>
                <c:pt idx="678">
                  <c:v>16.517934187689708</c:v>
                </c:pt>
                <c:pt idx="679">
                  <c:v>17.755994341876896</c:v>
                </c:pt>
                <c:pt idx="680">
                  <c:v>17.960137943418768</c:v>
                </c:pt>
                <c:pt idx="681">
                  <c:v>18.139191379434187</c:v>
                </c:pt>
                <c:pt idx="682">
                  <c:v>18.415904913794343</c:v>
                </c:pt>
                <c:pt idx="683">
                  <c:v>18.502723049137941</c:v>
                </c:pt>
                <c:pt idx="684">
                  <c:v>18.866426230491378</c:v>
                </c:pt>
                <c:pt idx="685">
                  <c:v>19.188447262304916</c:v>
                </c:pt>
                <c:pt idx="686">
                  <c:v>18.968224472623049</c:v>
                </c:pt>
                <c:pt idx="687">
                  <c:v>17.783467244726232</c:v>
                </c:pt>
                <c:pt idx="688">
                  <c:v>17.07248167244726</c:v>
                </c:pt>
                <c:pt idx="689">
                  <c:v>18.065073816724471</c:v>
                </c:pt>
                <c:pt idx="690">
                  <c:v>17.921747738167245</c:v>
                </c:pt>
                <c:pt idx="691">
                  <c:v>18.678753477381672</c:v>
                </c:pt>
                <c:pt idx="692">
                  <c:v>19.005697534773816</c:v>
                </c:pt>
                <c:pt idx="693">
                  <c:v>18.857694975347737</c:v>
                </c:pt>
                <c:pt idx="694">
                  <c:v>18.318248949753478</c:v>
                </c:pt>
                <c:pt idx="695">
                  <c:v>18.745979489497536</c:v>
                </c:pt>
                <c:pt idx="696">
                  <c:v>17.836585794894976</c:v>
                </c:pt>
                <c:pt idx="697">
                  <c:v>17.02163185794895</c:v>
                </c:pt>
                <c:pt idx="698">
                  <c:v>17.158814318579488</c:v>
                </c:pt>
                <c:pt idx="699">
                  <c:v>17.200776143185795</c:v>
                </c:pt>
                <c:pt idx="700">
                  <c:v>17.884394761431857</c:v>
                </c:pt>
                <c:pt idx="701">
                  <c:v>16.256740947614318</c:v>
                </c:pt>
                <c:pt idx="702">
                  <c:v>15.786648409476143</c:v>
                </c:pt>
                <c:pt idx="703">
                  <c:v>15.45267348409476</c:v>
                </c:pt>
                <c:pt idx="704">
                  <c:v>15.079469734840947</c:v>
                </c:pt>
                <c:pt idx="705">
                  <c:v>13.931693697348409</c:v>
                </c:pt>
                <c:pt idx="706">
                  <c:v>13.633511936973484</c:v>
                </c:pt>
                <c:pt idx="707">
                  <c:v>13.450548119369735</c:v>
                </c:pt>
                <c:pt idx="708">
                  <c:v>13.698990481193697</c:v>
                </c:pt>
                <c:pt idx="709">
                  <c:v>13.974417904811936</c:v>
                </c:pt>
                <c:pt idx="710">
                  <c:v>14.36990517904812</c:v>
                </c:pt>
                <c:pt idx="711">
                  <c:v>14.490482051790481</c:v>
                </c:pt>
                <c:pt idx="712">
                  <c:v>13.132714820517904</c:v>
                </c:pt>
                <c:pt idx="713">
                  <c:v>13.116167148205179</c:v>
                </c:pt>
                <c:pt idx="714">
                  <c:v>12.919189671482052</c:v>
                </c:pt>
                <c:pt idx="715">
                  <c:v>13.18323289671482</c:v>
                </c:pt>
                <c:pt idx="716">
                  <c:v>13.367934328967147</c:v>
                </c:pt>
                <c:pt idx="717">
                  <c:v>13.16603934328967</c:v>
                </c:pt>
                <c:pt idx="718">
                  <c:v>13.248071393432898</c:v>
                </c:pt>
                <c:pt idx="719">
                  <c:v>12.556485713934329</c:v>
                </c:pt>
                <c:pt idx="720">
                  <c:v>12.505118857139344</c:v>
                </c:pt>
                <c:pt idx="721">
                  <c:v>12.219683188571393</c:v>
                </c:pt>
                <c:pt idx="722">
                  <c:v>12.399879831885714</c:v>
                </c:pt>
                <c:pt idx="723">
                  <c:v>12.721154798318857</c:v>
                </c:pt>
                <c:pt idx="724">
                  <c:v>12.213923547983189</c:v>
                </c:pt>
                <c:pt idx="725">
                  <c:v>12.128760235479833</c:v>
                </c:pt>
                <c:pt idx="726">
                  <c:v>12.496881602354797</c:v>
                </c:pt>
                <c:pt idx="727">
                  <c:v>13.148418816023547</c:v>
                </c:pt>
                <c:pt idx="728">
                  <c:v>13.196415188160236</c:v>
                </c:pt>
                <c:pt idx="729">
                  <c:v>13.118784151881602</c:v>
                </c:pt>
                <c:pt idx="730">
                  <c:v>12.075537841518816</c:v>
                </c:pt>
                <c:pt idx="731">
                  <c:v>11.663462378415188</c:v>
                </c:pt>
                <c:pt idx="732">
                  <c:v>11.576280623784152</c:v>
                </c:pt>
                <c:pt idx="733">
                  <c:v>11.49036780623784</c:v>
                </c:pt>
                <c:pt idx="734">
                  <c:v>11.944512678062377</c:v>
                </c:pt>
                <c:pt idx="735">
                  <c:v>11.223978126780624</c:v>
                </c:pt>
                <c:pt idx="736">
                  <c:v>11.870568781267806</c:v>
                </c:pt>
                <c:pt idx="737">
                  <c:v>11.955244687812677</c:v>
                </c:pt>
                <c:pt idx="738">
                  <c:v>12.039152446878125</c:v>
                </c:pt>
                <c:pt idx="739">
                  <c:v>12.181462524468781</c:v>
                </c:pt>
                <c:pt idx="740">
                  <c:v>12.451868625244687</c:v>
                </c:pt>
                <c:pt idx="741">
                  <c:v>12.586143686252447</c:v>
                </c:pt>
                <c:pt idx="742">
                  <c:v>13.242272436862526</c:v>
                </c:pt>
                <c:pt idx="743">
                  <c:v>12.887780724368625</c:v>
                </c:pt>
                <c:pt idx="744">
                  <c:v>13.161237807243685</c:v>
                </c:pt>
                <c:pt idx="745">
                  <c:v>13.814798378072439</c:v>
                </c:pt>
                <c:pt idx="746">
                  <c:v>13.488000983780724</c:v>
                </c:pt>
                <c:pt idx="747">
                  <c:v>13.530174009837808</c:v>
                </c:pt>
                <c:pt idx="748">
                  <c:v>13.210132740098377</c:v>
                </c:pt>
                <c:pt idx="749">
                  <c:v>13.406714327400982</c:v>
                </c:pt>
                <c:pt idx="750">
                  <c:v>14.135736143274009</c:v>
                </c:pt>
                <c:pt idx="751">
                  <c:v>14.286378361432741</c:v>
                </c:pt>
                <c:pt idx="752">
                  <c:v>14.585676783614327</c:v>
                </c:pt>
                <c:pt idx="753">
                  <c:v>13.771622767836144</c:v>
                </c:pt>
                <c:pt idx="754">
                  <c:v>15.715960227678361</c:v>
                </c:pt>
                <c:pt idx="755">
                  <c:v>16.306138602276786</c:v>
                </c:pt>
                <c:pt idx="756">
                  <c:v>16.280360386022767</c:v>
                </c:pt>
                <c:pt idx="757">
                  <c:v>16.647095603860226</c:v>
                </c:pt>
                <c:pt idx="758">
                  <c:v>15.903015956038601</c:v>
                </c:pt>
                <c:pt idx="759">
                  <c:v>15.665103159560385</c:v>
                </c:pt>
                <c:pt idx="760">
                  <c:v>15.397602031595603</c:v>
                </c:pt>
                <c:pt idx="761">
                  <c:v>15.303946020315959</c:v>
                </c:pt>
                <c:pt idx="762">
                  <c:v>16.016106460203158</c:v>
                </c:pt>
                <c:pt idx="763">
                  <c:v>16.499022064602034</c:v>
                </c:pt>
                <c:pt idx="764">
                  <c:v>16.25753922064602</c:v>
                </c:pt>
                <c:pt idx="765">
                  <c:v>15.81695039220646</c:v>
                </c:pt>
                <c:pt idx="766">
                  <c:v>15.626622503922064</c:v>
                </c:pt>
                <c:pt idx="767">
                  <c:v>16.899047225039222</c:v>
                </c:pt>
                <c:pt idx="768">
                  <c:v>17.121453472250391</c:v>
                </c:pt>
                <c:pt idx="769">
                  <c:v>16.867465534722506</c:v>
                </c:pt>
                <c:pt idx="770">
                  <c:v>16.601783655347223</c:v>
                </c:pt>
                <c:pt idx="771">
                  <c:v>15.982752836553471</c:v>
                </c:pt>
                <c:pt idx="772">
                  <c:v>16.108133528365535</c:v>
                </c:pt>
                <c:pt idx="773">
                  <c:v>17.147204335283654</c:v>
                </c:pt>
                <c:pt idx="774">
                  <c:v>16.991374043352835</c:v>
                </c:pt>
                <c:pt idx="775">
                  <c:v>17.518178740433527</c:v>
                </c:pt>
                <c:pt idx="776">
                  <c:v>18.054680787404333</c:v>
                </c:pt>
                <c:pt idx="777">
                  <c:v>17.666322807874046</c:v>
                </c:pt>
                <c:pt idx="778">
                  <c:v>16.94805522807874</c:v>
                </c:pt>
                <c:pt idx="779">
                  <c:v>16.563979552280788</c:v>
                </c:pt>
                <c:pt idx="780">
                  <c:v>16.246506795522809</c:v>
                </c:pt>
                <c:pt idx="781">
                  <c:v>16.076121067955231</c:v>
                </c:pt>
                <c:pt idx="782">
                  <c:v>16.485960210679554</c:v>
                </c:pt>
                <c:pt idx="783">
                  <c:v>15.340470602106796</c:v>
                </c:pt>
                <c:pt idx="784">
                  <c:v>15.197444706021066</c:v>
                </c:pt>
                <c:pt idx="785">
                  <c:v>14.122557447060212</c:v>
                </c:pt>
                <c:pt idx="786">
                  <c:v>14.027757574470602</c:v>
                </c:pt>
                <c:pt idx="787">
                  <c:v>14.587743575744707</c:v>
                </c:pt>
                <c:pt idx="788">
                  <c:v>14.604233435757447</c:v>
                </c:pt>
                <c:pt idx="789">
                  <c:v>14.308586334357575</c:v>
                </c:pt>
                <c:pt idx="790">
                  <c:v>14.734992863343574</c:v>
                </c:pt>
                <c:pt idx="791">
                  <c:v>14.260393928633434</c:v>
                </c:pt>
                <c:pt idx="792">
                  <c:v>14.843311939286334</c:v>
                </c:pt>
                <c:pt idx="793">
                  <c:v>15.609956119392864</c:v>
                </c:pt>
                <c:pt idx="794">
                  <c:v>15.895614561193929</c:v>
                </c:pt>
                <c:pt idx="795">
                  <c:v>15.989551145611941</c:v>
                </c:pt>
                <c:pt idx="796">
                  <c:v>16.49499451145612</c:v>
                </c:pt>
                <c:pt idx="797">
                  <c:v>16.883970945114559</c:v>
                </c:pt>
                <c:pt idx="798">
                  <c:v>17.682335709451145</c:v>
                </c:pt>
                <c:pt idx="799">
                  <c:v>17.368767357094512</c:v>
                </c:pt>
                <c:pt idx="800">
                  <c:v>16.760147673570948</c:v>
                </c:pt>
                <c:pt idx="801">
                  <c:v>17.816628476735708</c:v>
                </c:pt>
                <c:pt idx="802">
                  <c:v>19.166762284767355</c:v>
                </c:pt>
                <c:pt idx="803">
                  <c:v>19.251444622847675</c:v>
                </c:pt>
                <c:pt idx="804">
                  <c:v>19.309711446228476</c:v>
                </c:pt>
                <c:pt idx="805">
                  <c:v>19.784207114462287</c:v>
                </c:pt>
                <c:pt idx="806">
                  <c:v>20.345926071144625</c:v>
                </c:pt>
                <c:pt idx="807">
                  <c:v>19.161365260711449</c:v>
                </c:pt>
                <c:pt idx="808">
                  <c:v>19.520472652607115</c:v>
                </c:pt>
                <c:pt idx="809">
                  <c:v>20.915112726526072</c:v>
                </c:pt>
                <c:pt idx="810">
                  <c:v>21.686904127265262</c:v>
                </c:pt>
                <c:pt idx="811">
                  <c:v>21.092108041272649</c:v>
                </c:pt>
                <c:pt idx="812">
                  <c:v>21.075270080412725</c:v>
                </c:pt>
                <c:pt idx="813">
                  <c:v>22.147568700804129</c:v>
                </c:pt>
                <c:pt idx="814">
                  <c:v>22.189971687008043</c:v>
                </c:pt>
                <c:pt idx="815">
                  <c:v>22.320976716870078</c:v>
                </c:pt>
                <c:pt idx="816">
                  <c:v>21.2616997671687</c:v>
                </c:pt>
                <c:pt idx="817">
                  <c:v>21.76857999767169</c:v>
                </c:pt>
                <c:pt idx="818">
                  <c:v>22.944026799976715</c:v>
                </c:pt>
                <c:pt idx="819">
                  <c:v>22.750950267999766</c:v>
                </c:pt>
                <c:pt idx="820">
                  <c:v>21.995134502679996</c:v>
                </c:pt>
                <c:pt idx="821">
                  <c:v>21.380112345026799</c:v>
                </c:pt>
                <c:pt idx="822">
                  <c:v>20.648787123450269</c:v>
                </c:pt>
                <c:pt idx="823">
                  <c:v>20.739384871234506</c:v>
                </c:pt>
                <c:pt idx="824">
                  <c:v>23.619309848712344</c:v>
                </c:pt>
                <c:pt idx="825">
                  <c:v>23.274186098487124</c:v>
                </c:pt>
                <c:pt idx="826">
                  <c:v>23.483386860984869</c:v>
                </c:pt>
                <c:pt idx="827">
                  <c:v>23.203526868609849</c:v>
                </c:pt>
                <c:pt idx="828">
                  <c:v>22.688304268686096</c:v>
                </c:pt>
                <c:pt idx="829">
                  <c:v>23.29259604268686</c:v>
                </c:pt>
                <c:pt idx="830">
                  <c:v>23.868482960426871</c:v>
                </c:pt>
                <c:pt idx="831">
                  <c:v>23.541799829604265</c:v>
                </c:pt>
                <c:pt idx="832">
                  <c:v>23.27925199829604</c:v>
                </c:pt>
                <c:pt idx="833">
                  <c:v>24.160300519982961</c:v>
                </c:pt>
                <c:pt idx="834">
                  <c:v>23.431957005199834</c:v>
                </c:pt>
                <c:pt idx="835">
                  <c:v>22.958581570051997</c:v>
                </c:pt>
                <c:pt idx="836">
                  <c:v>22.954837815700518</c:v>
                </c:pt>
                <c:pt idx="837">
                  <c:v>24.040335378157007</c:v>
                </c:pt>
                <c:pt idx="838">
                  <c:v>24.21444135378157</c:v>
                </c:pt>
                <c:pt idx="839">
                  <c:v>25.515359413537816</c:v>
                </c:pt>
                <c:pt idx="840">
                  <c:v>25.710429594135377</c:v>
                </c:pt>
                <c:pt idx="841">
                  <c:v>25.885630295941354</c:v>
                </c:pt>
                <c:pt idx="842">
                  <c:v>26.183194302959414</c:v>
                </c:pt>
                <c:pt idx="843">
                  <c:v>26.452380943029596</c:v>
                </c:pt>
                <c:pt idx="844">
                  <c:v>27.170446809430299</c:v>
                </c:pt>
                <c:pt idx="845">
                  <c:v>26.769945468094299</c:v>
                </c:pt>
                <c:pt idx="846">
                  <c:v>26.520519454680944</c:v>
                </c:pt>
                <c:pt idx="847">
                  <c:v>26.398334194546806</c:v>
                </c:pt>
                <c:pt idx="848">
                  <c:v>26.965075341945468</c:v>
                </c:pt>
                <c:pt idx="849">
                  <c:v>27.365554753419453</c:v>
                </c:pt>
                <c:pt idx="850">
                  <c:v>27.759421547534195</c:v>
                </c:pt>
                <c:pt idx="851">
                  <c:v>27.949381215475341</c:v>
                </c:pt>
                <c:pt idx="852">
                  <c:v>27.444697812154754</c:v>
                </c:pt>
                <c:pt idx="853">
                  <c:v>26.873667978121549</c:v>
                </c:pt>
                <c:pt idx="854">
                  <c:v>27.022298679781219</c:v>
                </c:pt>
                <c:pt idx="855">
                  <c:v>27.560067986797812</c:v>
                </c:pt>
                <c:pt idx="856">
                  <c:v>27.159743679867976</c:v>
                </c:pt>
                <c:pt idx="857">
                  <c:v>26.488876436798677</c:v>
                </c:pt>
                <c:pt idx="858">
                  <c:v>26.450487764367988</c:v>
                </c:pt>
                <c:pt idx="859">
                  <c:v>26.741955877643683</c:v>
                </c:pt>
                <c:pt idx="860">
                  <c:v>26.986331558776438</c:v>
                </c:pt>
                <c:pt idx="861">
                  <c:v>27.646828315587765</c:v>
                </c:pt>
                <c:pt idx="862">
                  <c:v>27.914694283155878</c:v>
                </c:pt>
                <c:pt idx="863">
                  <c:v>27.099038942831562</c:v>
                </c:pt>
                <c:pt idx="864">
                  <c:v>27.105732389428315</c:v>
                </c:pt>
                <c:pt idx="865">
                  <c:v>27.029569323894282</c:v>
                </c:pt>
                <c:pt idx="866">
                  <c:v>26.236213693238945</c:v>
                </c:pt>
                <c:pt idx="867">
                  <c:v>26.935734136932385</c:v>
                </c:pt>
                <c:pt idx="868">
                  <c:v>27.209930341369326</c:v>
                </c:pt>
                <c:pt idx="869">
                  <c:v>27.730244303413691</c:v>
                </c:pt>
                <c:pt idx="870">
                  <c:v>28.884243443034137</c:v>
                </c:pt>
                <c:pt idx="871">
                  <c:v>28.203080434430344</c:v>
                </c:pt>
                <c:pt idx="872">
                  <c:v>27.792546804344301</c:v>
                </c:pt>
                <c:pt idx="873">
                  <c:v>27.550940468043443</c:v>
                </c:pt>
                <c:pt idx="874">
                  <c:v>28.654849404680434</c:v>
                </c:pt>
                <c:pt idx="875">
                  <c:v>29.131980494046807</c:v>
                </c:pt>
                <c:pt idx="876">
                  <c:v>28.562848804940465</c:v>
                </c:pt>
                <c:pt idx="877">
                  <c:v>28.867819488049403</c:v>
                </c:pt>
                <c:pt idx="878">
                  <c:v>28.567038194880492</c:v>
                </c:pt>
                <c:pt idx="879">
                  <c:v>28.328608381948804</c:v>
                </c:pt>
                <c:pt idx="880">
                  <c:v>28.932797083819487</c:v>
                </c:pt>
                <c:pt idx="881">
                  <c:v>29.196040970838194</c:v>
                </c:pt>
                <c:pt idx="882">
                  <c:v>30.153627409708381</c:v>
                </c:pt>
                <c:pt idx="883">
                  <c:v>31.647411274097085</c:v>
                </c:pt>
                <c:pt idx="884">
                  <c:v>31.252687112740968</c:v>
                </c:pt>
                <c:pt idx="885">
                  <c:v>31.161718871127409</c:v>
                </c:pt>
                <c:pt idx="886">
                  <c:v>30.677887188711271</c:v>
                </c:pt>
                <c:pt idx="887">
                  <c:v>30.524647871887112</c:v>
                </c:pt>
                <c:pt idx="888">
                  <c:v>37.887131478718871</c:v>
                </c:pt>
                <c:pt idx="889">
                  <c:v>38.916601314787187</c:v>
                </c:pt>
                <c:pt idx="890">
                  <c:v>40.079652013147872</c:v>
                </c:pt>
                <c:pt idx="891">
                  <c:v>37.838141520131479</c:v>
                </c:pt>
                <c:pt idx="892">
                  <c:v>39.731475415201317</c:v>
                </c:pt>
                <c:pt idx="893">
                  <c:v>39.312036754152011</c:v>
                </c:pt>
                <c:pt idx="894">
                  <c:v>39.153501367541516</c:v>
                </c:pt>
                <c:pt idx="895">
                  <c:v>38.640284013675419</c:v>
                </c:pt>
                <c:pt idx="896">
                  <c:v>37.472396840136753</c:v>
                </c:pt>
                <c:pt idx="897">
                  <c:v>38.484971968401368</c:v>
                </c:pt>
                <c:pt idx="898">
                  <c:v>38.75239871968401</c:v>
                </c:pt>
                <c:pt idx="899">
                  <c:v>39.45965598719684</c:v>
                </c:pt>
                <c:pt idx="900">
                  <c:v>40.990734559871967</c:v>
                </c:pt>
                <c:pt idx="901">
                  <c:v>42.960602345598716</c:v>
                </c:pt>
                <c:pt idx="902">
                  <c:v>42.639840023455989</c:v>
                </c:pt>
                <c:pt idx="903">
                  <c:v>42.675242400234566</c:v>
                </c:pt>
                <c:pt idx="904">
                  <c:v>43.779941424002345</c:v>
                </c:pt>
                <c:pt idx="905">
                  <c:v>43.035915414240023</c:v>
                </c:pt>
                <c:pt idx="906">
                  <c:v>43.008675154142402</c:v>
                </c:pt>
                <c:pt idx="907">
                  <c:v>42.200958751541421</c:v>
                </c:pt>
                <c:pt idx="908">
                  <c:v>40.632245587515413</c:v>
                </c:pt>
                <c:pt idx="909">
                  <c:v>41.847623455875159</c:v>
                </c:pt>
                <c:pt idx="910">
                  <c:v>41.108664234558752</c:v>
                </c:pt>
                <c:pt idx="911">
                  <c:v>40.809323642345589</c:v>
                </c:pt>
                <c:pt idx="912">
                  <c:v>42.270936236423452</c:v>
                </c:pt>
                <c:pt idx="913">
                  <c:v>42.395442362364243</c:v>
                </c:pt>
                <c:pt idx="914">
                  <c:v>42.301647423623642</c:v>
                </c:pt>
                <c:pt idx="915">
                  <c:v>42.088948474236233</c:v>
                </c:pt>
                <c:pt idx="916">
                  <c:v>42.482623484742362</c:v>
                </c:pt>
                <c:pt idx="917">
                  <c:v>42.166988234847423</c:v>
                </c:pt>
                <c:pt idx="918">
                  <c:v>42.386482882348474</c:v>
                </c:pt>
                <c:pt idx="919">
                  <c:v>43.870113828823484</c:v>
                </c:pt>
                <c:pt idx="920">
                  <c:v>45.938408138288239</c:v>
                </c:pt>
                <c:pt idx="921">
                  <c:v>45.456369081382888</c:v>
                </c:pt>
                <c:pt idx="922">
                  <c:v>46.433232690813831</c:v>
                </c:pt>
                <c:pt idx="923">
                  <c:v>47.465275326908142</c:v>
                </c:pt>
                <c:pt idx="924">
                  <c:v>47.062963753269081</c:v>
                </c:pt>
                <c:pt idx="925">
                  <c:v>45.518104637532687</c:v>
                </c:pt>
                <c:pt idx="926">
                  <c:v>44.304162046375325</c:v>
                </c:pt>
                <c:pt idx="927">
                  <c:v>44.59189362046375</c:v>
                </c:pt>
                <c:pt idx="928">
                  <c:v>45.650704936204633</c:v>
                </c:pt>
                <c:pt idx="929">
                  <c:v>45.436662049362042</c:v>
                </c:pt>
                <c:pt idx="930">
                  <c:v>45.877843620493621</c:v>
                </c:pt>
                <c:pt idx="931">
                  <c:v>46.723458436204936</c:v>
                </c:pt>
                <c:pt idx="932">
                  <c:v>46.711124584362054</c:v>
                </c:pt>
                <c:pt idx="933">
                  <c:v>46.491320245843617</c:v>
                </c:pt>
                <c:pt idx="934">
                  <c:v>44.274393202458434</c:v>
                </c:pt>
                <c:pt idx="935">
                  <c:v>44.495664932024582</c:v>
                </c:pt>
                <c:pt idx="936">
                  <c:v>44.661128649320247</c:v>
                </c:pt>
                <c:pt idx="937">
                  <c:v>45.392116286493206</c:v>
                </c:pt>
                <c:pt idx="938">
                  <c:v>44.654253162864926</c:v>
                </c:pt>
                <c:pt idx="939">
                  <c:v>42.558766531628649</c:v>
                </c:pt>
                <c:pt idx="940">
                  <c:v>42.373570665316279</c:v>
                </c:pt>
                <c:pt idx="941">
                  <c:v>40.854642706653159</c:v>
                </c:pt>
                <c:pt idx="942">
                  <c:v>43.707384427066529</c:v>
                </c:pt>
                <c:pt idx="943">
                  <c:v>43.920942844270662</c:v>
                </c:pt>
                <c:pt idx="944">
                  <c:v>43.473816428442703</c:v>
                </c:pt>
                <c:pt idx="945">
                  <c:v>43.328765164284427</c:v>
                </c:pt>
                <c:pt idx="946">
                  <c:v>43.282764651642843</c:v>
                </c:pt>
                <c:pt idx="947">
                  <c:v>46.912238646516428</c:v>
                </c:pt>
                <c:pt idx="948">
                  <c:v>45.663018386465161</c:v>
                </c:pt>
                <c:pt idx="949">
                  <c:v>47.083551183864657</c:v>
                </c:pt>
                <c:pt idx="950">
                  <c:v>47.144286511838644</c:v>
                </c:pt>
                <c:pt idx="951">
                  <c:v>46.011739865118386</c:v>
                </c:pt>
                <c:pt idx="952">
                  <c:v>46.808947398651185</c:v>
                </c:pt>
                <c:pt idx="953">
                  <c:v>48.745637473986513</c:v>
                </c:pt>
                <c:pt idx="954">
                  <c:v>49.240006374739863</c:v>
                </c:pt>
                <c:pt idx="955">
                  <c:v>49.335040063747392</c:v>
                </c:pt>
                <c:pt idx="956">
                  <c:v>48.49874740063747</c:v>
                </c:pt>
                <c:pt idx="957">
                  <c:v>48.528994474006375</c:v>
                </c:pt>
                <c:pt idx="958">
                  <c:v>47.061621944740061</c:v>
                </c:pt>
                <c:pt idx="959">
                  <c:v>46.235346219447393</c:v>
                </c:pt>
                <c:pt idx="960">
                  <c:v>45.564971462194471</c:v>
                </c:pt>
                <c:pt idx="961">
                  <c:v>45.168306714621949</c:v>
                </c:pt>
                <c:pt idx="962">
                  <c:v>44.859519067146223</c:v>
                </c:pt>
                <c:pt idx="963">
                  <c:v>45.465083190671464</c:v>
                </c:pt>
                <c:pt idx="964">
                  <c:v>45.566178831906711</c:v>
                </c:pt>
                <c:pt idx="965">
                  <c:v>43.903494788319065</c:v>
                </c:pt>
                <c:pt idx="966">
                  <c:v>43.952207947883196</c:v>
                </c:pt>
                <c:pt idx="967">
                  <c:v>43.511254079478832</c:v>
                </c:pt>
                <c:pt idx="968">
                  <c:v>42.239050540794786</c:v>
                </c:pt>
                <c:pt idx="969">
                  <c:v>41.016944505407949</c:v>
                </c:pt>
                <c:pt idx="970">
                  <c:v>41.591595445054082</c:v>
                </c:pt>
                <c:pt idx="971">
                  <c:v>42.203023954450543</c:v>
                </c:pt>
                <c:pt idx="972">
                  <c:v>41.901347239544506</c:v>
                </c:pt>
                <c:pt idx="973">
                  <c:v>42.449661472395448</c:v>
                </c:pt>
                <c:pt idx="974">
                  <c:v>43.069736614723958</c:v>
                </c:pt>
                <c:pt idx="975">
                  <c:v>43.481639366147242</c:v>
                </c:pt>
                <c:pt idx="976">
                  <c:v>44.755631393661474</c:v>
                </c:pt>
                <c:pt idx="977">
                  <c:v>43.516318313936615</c:v>
                </c:pt>
                <c:pt idx="978">
                  <c:v>44.022586183139367</c:v>
                </c:pt>
                <c:pt idx="979">
                  <c:v>44.667980861831396</c:v>
                </c:pt>
                <c:pt idx="980">
                  <c:v>45.737397808618312</c:v>
                </c:pt>
                <c:pt idx="981">
                  <c:v>45.264080978086184</c:v>
                </c:pt>
                <c:pt idx="982">
                  <c:v>45.77889980978086</c:v>
                </c:pt>
                <c:pt idx="983">
                  <c:v>46.781670998097816</c:v>
                </c:pt>
                <c:pt idx="984">
                  <c:v>46.92930870998098</c:v>
                </c:pt>
                <c:pt idx="985">
                  <c:v>45.462021087099806</c:v>
                </c:pt>
                <c:pt idx="986">
                  <c:v>46.074909210870999</c:v>
                </c:pt>
                <c:pt idx="987">
                  <c:v>43.946202092108713</c:v>
                </c:pt>
                <c:pt idx="988">
                  <c:v>42.200830020921082</c:v>
                </c:pt>
                <c:pt idx="989">
                  <c:v>42.089425300209207</c:v>
                </c:pt>
                <c:pt idx="990">
                  <c:v>41.381649253002088</c:v>
                </c:pt>
                <c:pt idx="991">
                  <c:v>42.946196492530028</c:v>
                </c:pt>
                <c:pt idx="992">
                  <c:v>43.642763964925301</c:v>
                </c:pt>
                <c:pt idx="993">
                  <c:v>41.785163639649248</c:v>
                </c:pt>
                <c:pt idx="994">
                  <c:v>40.328513636396494</c:v>
                </c:pt>
                <c:pt idx="995">
                  <c:v>40.486207136363959</c:v>
                </c:pt>
                <c:pt idx="996">
                  <c:v>41.141877071363638</c:v>
                </c:pt>
                <c:pt idx="997">
                  <c:v>40.771441770713636</c:v>
                </c:pt>
                <c:pt idx="998">
                  <c:v>42.296792417707131</c:v>
                </c:pt>
                <c:pt idx="999">
                  <c:v>43.480839924177076</c:v>
                </c:pt>
                <c:pt idx="1000">
                  <c:v>44.976294399241773</c:v>
                </c:pt>
                <c:pt idx="1001">
                  <c:v>45.72959094399242</c:v>
                </c:pt>
                <c:pt idx="1002">
                  <c:v>45.938984909439924</c:v>
                </c:pt>
                <c:pt idx="1003">
                  <c:v>46.553690849094401</c:v>
                </c:pt>
                <c:pt idx="1004">
                  <c:v>46.931978908490947</c:v>
                </c:pt>
                <c:pt idx="1005">
                  <c:v>48.306515789084912</c:v>
                </c:pt>
                <c:pt idx="1006">
                  <c:v>48.60231215789085</c:v>
                </c:pt>
                <c:pt idx="1007">
                  <c:v>49.630613121578911</c:v>
                </c:pt>
                <c:pt idx="1008">
                  <c:v>48.880774131215787</c:v>
                </c:pt>
                <c:pt idx="1009">
                  <c:v>49.459157741312161</c:v>
                </c:pt>
                <c:pt idx="1010">
                  <c:v>49.28486057741312</c:v>
                </c:pt>
                <c:pt idx="1011">
                  <c:v>50.382710605774129</c:v>
                </c:pt>
                <c:pt idx="1012">
                  <c:v>49.933438106057743</c:v>
                </c:pt>
                <c:pt idx="1013">
                  <c:v>48.713621381060584</c:v>
                </c:pt>
                <c:pt idx="1014">
                  <c:v>47.771120213810612</c:v>
                </c:pt>
                <c:pt idx="1015">
                  <c:v>48.222837202138109</c:v>
                </c:pt>
                <c:pt idx="1016">
                  <c:v>47.810663372021381</c:v>
                </c:pt>
                <c:pt idx="1017">
                  <c:v>48.122252633720215</c:v>
                </c:pt>
                <c:pt idx="1018">
                  <c:v>46.769563526337201</c:v>
                </c:pt>
                <c:pt idx="1019">
                  <c:v>46.751086635263377</c:v>
                </c:pt>
                <c:pt idx="1020">
                  <c:v>45.508748866352633</c:v>
                </c:pt>
                <c:pt idx="1021">
                  <c:v>46.545527488663524</c:v>
                </c:pt>
                <c:pt idx="1022">
                  <c:v>45.503723274886639</c:v>
                </c:pt>
                <c:pt idx="1023">
                  <c:v>46.575177232748864</c:v>
                </c:pt>
                <c:pt idx="1024">
                  <c:v>47.486593772327488</c:v>
                </c:pt>
                <c:pt idx="1025">
                  <c:v>46.625695937723272</c:v>
                </c:pt>
                <c:pt idx="1026">
                  <c:v>47.636588959377235</c:v>
                </c:pt>
                <c:pt idx="1027">
                  <c:v>48.073288889593769</c:v>
                </c:pt>
                <c:pt idx="1028">
                  <c:v>48.336936888895934</c:v>
                </c:pt>
                <c:pt idx="1029">
                  <c:v>48.874074368888955</c:v>
                </c:pt>
                <c:pt idx="1030">
                  <c:v>50.054377743688889</c:v>
                </c:pt>
                <c:pt idx="1031">
                  <c:v>49.598009777436893</c:v>
                </c:pt>
                <c:pt idx="1032">
                  <c:v>48.115673097774376</c:v>
                </c:pt>
                <c:pt idx="1033">
                  <c:v>48.970861730977745</c:v>
                </c:pt>
                <c:pt idx="1034">
                  <c:v>48.821013617309781</c:v>
                </c:pt>
                <c:pt idx="1035">
                  <c:v>49.263926136173104</c:v>
                </c:pt>
                <c:pt idx="1036">
                  <c:v>49.404975261361727</c:v>
                </c:pt>
                <c:pt idx="1037">
                  <c:v>49.510335752613621</c:v>
                </c:pt>
                <c:pt idx="1038">
                  <c:v>49.511389357526134</c:v>
                </c:pt>
                <c:pt idx="1039">
                  <c:v>48.171236893575262</c:v>
                </c:pt>
                <c:pt idx="1040">
                  <c:v>47.564924368935749</c:v>
                </c:pt>
                <c:pt idx="1041">
                  <c:v>47.983472243689356</c:v>
                </c:pt>
                <c:pt idx="1042">
                  <c:v>49.075469722436893</c:v>
                </c:pt>
                <c:pt idx="1043">
                  <c:v>52.210136697224364</c:v>
                </c:pt>
                <c:pt idx="1044">
                  <c:v>53.119415366972241</c:v>
                </c:pt>
                <c:pt idx="1045">
                  <c:v>54.326111153669721</c:v>
                </c:pt>
                <c:pt idx="1046">
                  <c:v>54.805359111536703</c:v>
                </c:pt>
                <c:pt idx="1047">
                  <c:v>54.699370591115375</c:v>
                </c:pt>
                <c:pt idx="1048">
                  <c:v>56.353194705911157</c:v>
                </c:pt>
                <c:pt idx="1049">
                  <c:v>56.044121947059111</c:v>
                </c:pt>
                <c:pt idx="1050">
                  <c:v>57.084194219470589</c:v>
                </c:pt>
                <c:pt idx="1051">
                  <c:v>59.454259942194703</c:v>
                </c:pt>
                <c:pt idx="1052">
                  <c:v>59.639330599421946</c:v>
                </c:pt>
                <c:pt idx="1053">
                  <c:v>59.857991305994219</c:v>
                </c:pt>
                <c:pt idx="1054">
                  <c:v>61.333891913059936</c:v>
                </c:pt>
                <c:pt idx="1055">
                  <c:v>61.601100919130594</c:v>
                </c:pt>
                <c:pt idx="1056">
                  <c:v>61.023732009191299</c:v>
                </c:pt>
                <c:pt idx="1057">
                  <c:v>62.437321320091911</c:v>
                </c:pt>
                <c:pt idx="1058">
                  <c:v>62.757268213200916</c:v>
                </c:pt>
                <c:pt idx="1059">
                  <c:v>61.526234682132014</c:v>
                </c:pt>
                <c:pt idx="1060">
                  <c:v>62.998627346821316</c:v>
                </c:pt>
                <c:pt idx="1061">
                  <c:v>66.114328273468217</c:v>
                </c:pt>
                <c:pt idx="1062">
                  <c:v>69.285072282734674</c:v>
                </c:pt>
                <c:pt idx="1063">
                  <c:v>68.219166722827339</c:v>
                </c:pt>
                <c:pt idx="1064">
                  <c:v>70.065351667228271</c:v>
                </c:pt>
                <c:pt idx="1065">
                  <c:v>69.630492516672277</c:v>
                </c:pt>
                <c:pt idx="1066">
                  <c:v>72.092629925166733</c:v>
                </c:pt>
                <c:pt idx="1067">
                  <c:v>72.231101299251677</c:v>
                </c:pt>
                <c:pt idx="1068">
                  <c:v>72.113686012992517</c:v>
                </c:pt>
                <c:pt idx="1069">
                  <c:v>73.866395860129941</c:v>
                </c:pt>
                <c:pt idx="1070">
                  <c:v>72.654639958601294</c:v>
                </c:pt>
                <c:pt idx="1071">
                  <c:v>72.597972399586013</c:v>
                </c:pt>
                <c:pt idx="1072">
                  <c:v>69.46870872399586</c:v>
                </c:pt>
                <c:pt idx="1073">
                  <c:v>67.477612087239947</c:v>
                </c:pt>
                <c:pt idx="1074">
                  <c:v>78.410665120872395</c:v>
                </c:pt>
                <c:pt idx="1075">
                  <c:v>78.796205651208737</c:v>
                </c:pt>
                <c:pt idx="1076">
                  <c:v>79.072212056512086</c:v>
                </c:pt>
                <c:pt idx="1077">
                  <c:v>78.687981120565127</c:v>
                </c:pt>
                <c:pt idx="1078">
                  <c:v>77.656716811205641</c:v>
                </c:pt>
                <c:pt idx="1079">
                  <c:v>79.080617168112056</c:v>
                </c:pt>
                <c:pt idx="1080">
                  <c:v>82.229493171681128</c:v>
                </c:pt>
                <c:pt idx="1081">
                  <c:v>85.188807931716809</c:v>
                </c:pt>
                <c:pt idx="1082">
                  <c:v>85.94199207931716</c:v>
                </c:pt>
                <c:pt idx="1083">
                  <c:v>88.657668920793171</c:v>
                </c:pt>
                <c:pt idx="1084">
                  <c:v>92.613541689207921</c:v>
                </c:pt>
                <c:pt idx="1085">
                  <c:v>87.564302416892076</c:v>
                </c:pt>
                <c:pt idx="1086">
                  <c:v>85.777647024168928</c:v>
                </c:pt>
                <c:pt idx="1087">
                  <c:v>91.836400470241685</c:v>
                </c:pt>
                <c:pt idx="1088">
                  <c:v>90.882436004702413</c:v>
                </c:pt>
                <c:pt idx="1089">
                  <c:v>87.958831360047014</c:v>
                </c:pt>
                <c:pt idx="1090">
                  <c:v>87.823665313600458</c:v>
                </c:pt>
                <c:pt idx="1091">
                  <c:v>88.43403465313601</c:v>
                </c:pt>
                <c:pt idx="1092">
                  <c:v>89.373510346531361</c:v>
                </c:pt>
                <c:pt idx="1093">
                  <c:v>90.346967103465317</c:v>
                </c:pt>
                <c:pt idx="1094">
                  <c:v>91.408972671034661</c:v>
                </c:pt>
                <c:pt idx="1095">
                  <c:v>94.24455772671034</c:v>
                </c:pt>
                <c:pt idx="1096">
                  <c:v>94.978684577267103</c:v>
                </c:pt>
                <c:pt idx="1097">
                  <c:v>92.569831845772683</c:v>
                </c:pt>
                <c:pt idx="1098">
                  <c:v>90.258249318457729</c:v>
                </c:pt>
                <c:pt idx="1099">
                  <c:v>90.34007349318459</c:v>
                </c:pt>
                <c:pt idx="1100">
                  <c:v>90.34772273493185</c:v>
                </c:pt>
                <c:pt idx="1101">
                  <c:v>89.446107227349316</c:v>
                </c:pt>
                <c:pt idx="1102">
                  <c:v>88.954070072273495</c:v>
                </c:pt>
                <c:pt idx="1103">
                  <c:v>85.921234700722735</c:v>
                </c:pt>
                <c:pt idx="1104">
                  <c:v>87.972480347007235</c:v>
                </c:pt>
                <c:pt idx="1105">
                  <c:v>87.126940803470063</c:v>
                </c:pt>
                <c:pt idx="1106">
                  <c:v>85.357572408034699</c:v>
                </c:pt>
                <c:pt idx="1107">
                  <c:v>87.007731724080344</c:v>
                </c:pt>
                <c:pt idx="1108">
                  <c:v>90.564869317240806</c:v>
                </c:pt>
                <c:pt idx="1109">
                  <c:v>88.195136693172401</c:v>
                </c:pt>
                <c:pt idx="1110">
                  <c:v>86.008685366931729</c:v>
                </c:pt>
                <c:pt idx="1111">
                  <c:v>87.386383853669315</c:v>
                </c:pt>
                <c:pt idx="1112">
                  <c:v>84.054554838536689</c:v>
                </c:pt>
                <c:pt idx="1113">
                  <c:v>84.650777548385364</c:v>
                </c:pt>
                <c:pt idx="1114">
                  <c:v>76.271835775483865</c:v>
                </c:pt>
                <c:pt idx="1115">
                  <c:v>79.472371357754838</c:v>
                </c:pt>
                <c:pt idx="1116">
                  <c:v>82.379831713577545</c:v>
                </c:pt>
                <c:pt idx="1117">
                  <c:v>79.690762317135778</c:v>
                </c:pt>
                <c:pt idx="1118">
                  <c:v>82.588826623171357</c:v>
                </c:pt>
                <c:pt idx="1119">
                  <c:v>87.668985266231715</c:v>
                </c:pt>
                <c:pt idx="1120">
                  <c:v>87.741566852662316</c:v>
                </c:pt>
                <c:pt idx="1121">
                  <c:v>86.401040668526619</c:v>
                </c:pt>
                <c:pt idx="1122">
                  <c:v>83.060839406685275</c:v>
                </c:pt>
                <c:pt idx="1123">
                  <c:v>85.77518239406686</c:v>
                </c:pt>
                <c:pt idx="1124">
                  <c:v>88.744110823940673</c:v>
                </c:pt>
                <c:pt idx="1125">
                  <c:v>92.090696108239399</c:v>
                </c:pt>
                <c:pt idx="1126">
                  <c:v>90.554318961082387</c:v>
                </c:pt>
                <c:pt idx="1127">
                  <c:v>90.398375189610817</c:v>
                </c:pt>
                <c:pt idx="1128">
                  <c:v>88.748762751896109</c:v>
                </c:pt>
                <c:pt idx="1129">
                  <c:v>89.851758627518961</c:v>
                </c:pt>
                <c:pt idx="1130">
                  <c:v>90.378578586275182</c:v>
                </c:pt>
                <c:pt idx="1131">
                  <c:v>91.331078785862744</c:v>
                </c:pt>
                <c:pt idx="1132">
                  <c:v>94.581269787858631</c:v>
                </c:pt>
                <c:pt idx="1133">
                  <c:v>94.345580697878589</c:v>
                </c:pt>
                <c:pt idx="1134">
                  <c:v>92.482320806978791</c:v>
                </c:pt>
                <c:pt idx="1135">
                  <c:v>94.741282208069777</c:v>
                </c:pt>
                <c:pt idx="1136">
                  <c:v>95.3637128220807</c:v>
                </c:pt>
                <c:pt idx="1137">
                  <c:v>94.938396128220802</c:v>
                </c:pt>
                <c:pt idx="1138">
                  <c:v>103.6931679612822</c:v>
                </c:pt>
                <c:pt idx="1139">
                  <c:v>106.42352067961282</c:v>
                </c:pt>
                <c:pt idx="1140">
                  <c:v>113.80731620679613</c:v>
                </c:pt>
                <c:pt idx="1141">
                  <c:v>114.79571616206798</c:v>
                </c:pt>
                <c:pt idx="1142">
                  <c:v>110.52464216162068</c:v>
                </c:pt>
                <c:pt idx="1143">
                  <c:v>109.62370042161619</c:v>
                </c:pt>
                <c:pt idx="1144">
                  <c:v>114.92713000421617</c:v>
                </c:pt>
                <c:pt idx="1145">
                  <c:v>116.40259630004216</c:v>
                </c:pt>
                <c:pt idx="1146">
                  <c:v>122.35933096300043</c:v>
                </c:pt>
                <c:pt idx="1147">
                  <c:v>120.99151630963</c:v>
                </c:pt>
                <c:pt idx="1148">
                  <c:v>120.8689381630963</c:v>
                </c:pt>
                <c:pt idx="1149">
                  <c:v>121.76059338163095</c:v>
                </c:pt>
                <c:pt idx="1150">
                  <c:v>120.90830893381631</c:v>
                </c:pt>
                <c:pt idx="1151">
                  <c:v>125.14649008933817</c:v>
                </c:pt>
                <c:pt idx="1152">
                  <c:v>129.55437590089338</c:v>
                </c:pt>
                <c:pt idx="1153">
                  <c:v>131.8455567590089</c:v>
                </c:pt>
                <c:pt idx="1154">
                  <c:v>130.97756756759009</c:v>
                </c:pt>
                <c:pt idx="1155">
                  <c:v>135.52249167567589</c:v>
                </c:pt>
                <c:pt idx="1156">
                  <c:v>130.81633691675674</c:v>
                </c:pt>
                <c:pt idx="1157">
                  <c:v>126.60177136916758</c:v>
                </c:pt>
                <c:pt idx="1158">
                  <c:v>118.18491871369169</c:v>
                </c:pt>
                <c:pt idx="1159">
                  <c:v>126.00025718713692</c:v>
                </c:pt>
                <c:pt idx="1160">
                  <c:v>126.38531057187137</c:v>
                </c:pt>
                <c:pt idx="1161">
                  <c:v>124.0034591057187</c:v>
                </c:pt>
                <c:pt idx="1162">
                  <c:v>123.53414059105718</c:v>
                </c:pt>
                <c:pt idx="1163">
                  <c:v>124.28184740591057</c:v>
                </c:pt>
                <c:pt idx="1164">
                  <c:v>122.6757234740591</c:v>
                </c:pt>
                <c:pt idx="1165">
                  <c:v>128.21306723474061</c:v>
                </c:pt>
                <c:pt idx="1166">
                  <c:v>125.84313867234741</c:v>
                </c:pt>
                <c:pt idx="1167">
                  <c:v>128.16554138672348</c:v>
                </c:pt>
                <c:pt idx="1168">
                  <c:v>131.33676741386722</c:v>
                </c:pt>
                <c:pt idx="1169">
                  <c:v>134.86288267413869</c:v>
                </c:pt>
                <c:pt idx="1170">
                  <c:v>127.46383782674138</c:v>
                </c:pt>
                <c:pt idx="1171">
                  <c:v>129.21134837826742</c:v>
                </c:pt>
                <c:pt idx="1172">
                  <c:v>128.43682348378269</c:v>
                </c:pt>
                <c:pt idx="1173">
                  <c:v>126.37007623483782</c:v>
                </c:pt>
                <c:pt idx="1174">
                  <c:v>118.06380176234838</c:v>
                </c:pt>
                <c:pt idx="1175">
                  <c:v>121.04944201762348</c:v>
                </c:pt>
                <c:pt idx="1176">
                  <c:v>117.95119542017623</c:v>
                </c:pt>
                <c:pt idx="1177">
                  <c:v>123.47361795420176</c:v>
                </c:pt>
                <c:pt idx="1178">
                  <c:v>122.58844117954202</c:v>
                </c:pt>
                <c:pt idx="1179">
                  <c:v>114.32368241179542</c:v>
                </c:pt>
                <c:pt idx="1180">
                  <c:v>112.29093282411795</c:v>
                </c:pt>
                <c:pt idx="1181">
                  <c:v>113.04270632824117</c:v>
                </c:pt>
                <c:pt idx="1182">
                  <c:v>111.59512206328242</c:v>
                </c:pt>
                <c:pt idx="1183">
                  <c:v>103.79984022063283</c:v>
                </c:pt>
                <c:pt idx="1184">
                  <c:v>116.87789840220633</c:v>
                </c:pt>
                <c:pt idx="1185">
                  <c:v>109.27747198402207</c:v>
                </c:pt>
                <c:pt idx="1186">
                  <c:v>107.28096671984022</c:v>
                </c:pt>
                <c:pt idx="1187">
                  <c:v>100.5097956671984</c:v>
                </c:pt>
                <c:pt idx="1188">
                  <c:v>104.20378695667199</c:v>
                </c:pt>
                <c:pt idx="1189">
                  <c:v>98.95452286956673</c:v>
                </c:pt>
                <c:pt idx="1190">
                  <c:v>104.90093522869566</c:v>
                </c:pt>
                <c:pt idx="1191">
                  <c:v>104.74259935228696</c:v>
                </c:pt>
                <c:pt idx="1192">
                  <c:v>108.96801899352286</c:v>
                </c:pt>
                <c:pt idx="1193">
                  <c:v>116.05847918993523</c:v>
                </c:pt>
                <c:pt idx="1194">
                  <c:v>118.04978579189935</c:v>
                </c:pt>
                <c:pt idx="1195">
                  <c:v>122.801502857919</c:v>
                </c:pt>
                <c:pt idx="1196">
                  <c:v>124.55162202857919</c:v>
                </c:pt>
                <c:pt idx="1197">
                  <c:v>129.93452722028579</c:v>
                </c:pt>
                <c:pt idx="1198">
                  <c:v>127.26605427220285</c:v>
                </c:pt>
                <c:pt idx="1199">
                  <c:v>128.47677054272202</c:v>
                </c:pt>
                <c:pt idx="1200">
                  <c:v>123.77687370542722</c:v>
                </c:pt>
                <c:pt idx="1201">
                  <c:v>129.30307973705428</c:v>
                </c:pt>
                <c:pt idx="1202">
                  <c:v>126.47773879737055</c:v>
                </c:pt>
                <c:pt idx="1203">
                  <c:v>128.27088738797369</c:v>
                </c:pt>
                <c:pt idx="1204">
                  <c:v>125.62601587387974</c:v>
                </c:pt>
                <c:pt idx="1205">
                  <c:v>117.66036115873879</c:v>
                </c:pt>
                <c:pt idx="1206">
                  <c:v>119.34280561158741</c:v>
                </c:pt>
                <c:pt idx="1207">
                  <c:v>108.10432005611587</c:v>
                </c:pt>
                <c:pt idx="1208">
                  <c:v>106.21993420056116</c:v>
                </c:pt>
                <c:pt idx="1209">
                  <c:v>107.19099134200562</c:v>
                </c:pt>
                <c:pt idx="1210">
                  <c:v>102.86489791342007</c:v>
                </c:pt>
                <c:pt idx="1211">
                  <c:v>106.42493997913419</c:v>
                </c:pt>
                <c:pt idx="1212">
                  <c:v>108.07414139979133</c:v>
                </c:pt>
                <c:pt idx="1213">
                  <c:v>116.81174141399792</c:v>
                </c:pt>
                <c:pt idx="1214">
                  <c:v>119.11671741413998</c:v>
                </c:pt>
                <c:pt idx="1215">
                  <c:v>119.10016717414139</c:v>
                </c:pt>
                <c:pt idx="1216">
                  <c:v>116.80320167174142</c:v>
                </c:pt>
                <c:pt idx="1217">
                  <c:v>115.60213201671742</c:v>
                </c:pt>
                <c:pt idx="1218">
                  <c:v>113.39232132016717</c:v>
                </c:pt>
                <c:pt idx="1219">
                  <c:v>117.82522321320167</c:v>
                </c:pt>
                <c:pt idx="1220">
                  <c:v>116.01825223213203</c:v>
                </c:pt>
                <c:pt idx="1221">
                  <c:v>116.25758252232133</c:v>
                </c:pt>
                <c:pt idx="1222">
                  <c:v>120.82387582522321</c:v>
                </c:pt>
                <c:pt idx="1223">
                  <c:v>123.48313875825224</c:v>
                </c:pt>
                <c:pt idx="1224">
                  <c:v>124.03443138758252</c:v>
                </c:pt>
                <c:pt idx="1225">
                  <c:v>121.42634431387583</c:v>
                </c:pt>
                <c:pt idx="1226">
                  <c:v>121.43986344313876</c:v>
                </c:pt>
                <c:pt idx="1227">
                  <c:v>117.04439863443139</c:v>
                </c:pt>
                <c:pt idx="1228">
                  <c:v>118.8319439863443</c:v>
                </c:pt>
                <c:pt idx="1229">
                  <c:v>122.80981943986345</c:v>
                </c:pt>
                <c:pt idx="1230">
                  <c:v>124.89889819439864</c:v>
                </c:pt>
                <c:pt idx="1231">
                  <c:v>127.69178898194397</c:v>
                </c:pt>
                <c:pt idx="1232">
                  <c:v>132.83801788981941</c:v>
                </c:pt>
                <c:pt idx="1233">
                  <c:v>132.65188017889818</c:v>
                </c:pt>
                <c:pt idx="1234">
                  <c:v>134.78841880178899</c:v>
                </c:pt>
                <c:pt idx="1235">
                  <c:v>134.7998841880179</c:v>
                </c:pt>
                <c:pt idx="1236">
                  <c:v>138.03729884188019</c:v>
                </c:pt>
                <c:pt idx="1237">
                  <c:v>131.66437298841879</c:v>
                </c:pt>
                <c:pt idx="1238">
                  <c:v>135.67944372988418</c:v>
                </c:pt>
                <c:pt idx="1239">
                  <c:v>136.91749443729884</c:v>
                </c:pt>
                <c:pt idx="1240">
                  <c:v>137.98917494437299</c:v>
                </c:pt>
                <c:pt idx="1241">
                  <c:v>143.65279174944374</c:v>
                </c:pt>
                <c:pt idx="1242">
                  <c:v>143.59062791749443</c:v>
                </c:pt>
                <c:pt idx="1243">
                  <c:v>139.60030627917496</c:v>
                </c:pt>
                <c:pt idx="1244">
                  <c:v>140.40190306279175</c:v>
                </c:pt>
                <c:pt idx="1245">
                  <c:v>141.52861903062791</c:v>
                </c:pt>
                <c:pt idx="1246">
                  <c:v>140.53008619030629</c:v>
                </c:pt>
                <c:pt idx="1247">
                  <c:v>141.24280086190308</c:v>
                </c:pt>
                <c:pt idx="1248">
                  <c:v>139.35902800861902</c:v>
                </c:pt>
                <c:pt idx="1249">
                  <c:v>132.82599028008619</c:v>
                </c:pt>
                <c:pt idx="1250">
                  <c:v>135.37425990280084</c:v>
                </c:pt>
                <c:pt idx="1251">
                  <c:v>136.04324259902802</c:v>
                </c:pt>
                <c:pt idx="1252">
                  <c:v>139.87133242599026</c:v>
                </c:pt>
                <c:pt idx="1253">
                  <c:v>145.55261332425994</c:v>
                </c:pt>
                <c:pt idx="1254">
                  <c:v>148.84672613324261</c:v>
                </c:pt>
                <c:pt idx="1255">
                  <c:v>147.64216726133242</c:v>
                </c:pt>
                <c:pt idx="1256">
                  <c:v>145.28382167261333</c:v>
                </c:pt>
                <c:pt idx="1257">
                  <c:v>148.25993821672611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C99-9F00-700DA8E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1135"/>
        <c:axId val="1797131455"/>
      </c:lineChart>
      <c:dateAx>
        <c:axId val="179715113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1455"/>
        <c:crosses val="autoZero"/>
        <c:auto val="1"/>
        <c:lblOffset val="100"/>
        <c:baseTimeUnit val="days"/>
      </c:dateAx>
      <c:valAx>
        <c:axId val="1797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'3b.  Exponential Smoothing'!$E$2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'3b.  Exponential Smoothing'!$B$3:$B$1260</c:f>
              <c:numCache>
                <c:formatCode>m/d/yyyy\ h:mm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'3b.  Exponential Smoothing'!$E$4:$E$1260</c:f>
              <c:numCache>
                <c:formatCode>General</c:formatCode>
                <c:ptCount val="1257"/>
                <c:pt idx="0">
                  <c:v>-0.13940000000000019</c:v>
                </c:pt>
                <c:pt idx="1">
                  <c:v>0.19990599999999947</c:v>
                </c:pt>
                <c:pt idx="2">
                  <c:v>-0.10470093999999985</c:v>
                </c:pt>
                <c:pt idx="3">
                  <c:v>7.825299059999935E-2</c:v>
                </c:pt>
                <c:pt idx="4">
                  <c:v>-2.4017470093999904E-2</c:v>
                </c:pt>
                <c:pt idx="5">
                  <c:v>1.7359825299060105E-2</c:v>
                </c:pt>
                <c:pt idx="6">
                  <c:v>0.2569735982529906</c:v>
                </c:pt>
                <c:pt idx="7">
                  <c:v>-0.10223026401746971</c:v>
                </c:pt>
                <c:pt idx="8">
                  <c:v>3.3877697359826264E-2</c:v>
                </c:pt>
                <c:pt idx="9">
                  <c:v>-3.6961223026401591E-2</c:v>
                </c:pt>
                <c:pt idx="10">
                  <c:v>-0.18686961223026355</c:v>
                </c:pt>
                <c:pt idx="11">
                  <c:v>-4.1468696122302973E-2</c:v>
                </c:pt>
                <c:pt idx="12">
                  <c:v>4.3385313038776907E-2</c:v>
                </c:pt>
                <c:pt idx="13">
                  <c:v>-1.6466146869613674E-2</c:v>
                </c:pt>
                <c:pt idx="14">
                  <c:v>8.5235338531303384E-2</c:v>
                </c:pt>
                <c:pt idx="15">
                  <c:v>8.5235338531308713E-4</c:v>
                </c:pt>
                <c:pt idx="16">
                  <c:v>4.5008523533853761E-2</c:v>
                </c:pt>
                <c:pt idx="17">
                  <c:v>8.4150085235338956E-2</c:v>
                </c:pt>
                <c:pt idx="18">
                  <c:v>0.16834150085235411</c:v>
                </c:pt>
                <c:pt idx="19">
                  <c:v>-2.1658499147569898E-4</c:v>
                </c:pt>
                <c:pt idx="20">
                  <c:v>2.8797834150084967E-2</c:v>
                </c:pt>
                <c:pt idx="21">
                  <c:v>7.8487978341500231E-2</c:v>
                </c:pt>
                <c:pt idx="22">
                  <c:v>3.1184879783414665E-2</c:v>
                </c:pt>
                <c:pt idx="23">
                  <c:v>0.14841184879783409</c:v>
                </c:pt>
                <c:pt idx="24">
                  <c:v>9.8884118487977624E-2</c:v>
                </c:pt>
                <c:pt idx="25">
                  <c:v>-1.2711158815120527E-2</c:v>
                </c:pt>
                <c:pt idx="26">
                  <c:v>-5.1271115881519336E-3</c:v>
                </c:pt>
                <c:pt idx="27">
                  <c:v>1.4148728884118E-2</c:v>
                </c:pt>
                <c:pt idx="28">
                  <c:v>-5.7658512711157961E-2</c:v>
                </c:pt>
                <c:pt idx="29">
                  <c:v>-0.11377658512711175</c:v>
                </c:pt>
                <c:pt idx="30">
                  <c:v>7.2962234148728378E-2</c:v>
                </c:pt>
                <c:pt idx="31">
                  <c:v>0.11552962234148634</c:v>
                </c:pt>
                <c:pt idx="32">
                  <c:v>-9.4444703776583872E-2</c:v>
                </c:pt>
                <c:pt idx="33">
                  <c:v>2.3755552962232862E-2</c:v>
                </c:pt>
                <c:pt idx="34">
                  <c:v>7.1637555529622254E-2</c:v>
                </c:pt>
                <c:pt idx="35">
                  <c:v>1.1916375555295566E-2</c:v>
                </c:pt>
                <c:pt idx="36">
                  <c:v>6.5919163755553178E-2</c:v>
                </c:pt>
                <c:pt idx="37">
                  <c:v>3.2959191637555563E-2</c:v>
                </c:pt>
                <c:pt idx="38">
                  <c:v>0.19102959191637492</c:v>
                </c:pt>
                <c:pt idx="39">
                  <c:v>-0.11508970408083652</c:v>
                </c:pt>
                <c:pt idx="40">
                  <c:v>-4.3750897040808923E-2</c:v>
                </c:pt>
                <c:pt idx="41">
                  <c:v>8.3262491029592489E-2</c:v>
                </c:pt>
                <c:pt idx="42">
                  <c:v>9.5326249102960503E-3</c:v>
                </c:pt>
                <c:pt idx="43">
                  <c:v>-3.3304673750897074E-2</c:v>
                </c:pt>
                <c:pt idx="44">
                  <c:v>5.3766953262490702E-2</c:v>
                </c:pt>
                <c:pt idx="45">
                  <c:v>6.8937669532624035E-2</c:v>
                </c:pt>
                <c:pt idx="46">
                  <c:v>-5.8510623304673715E-2</c:v>
                </c:pt>
                <c:pt idx="47">
                  <c:v>-0.25658510623304664</c:v>
                </c:pt>
                <c:pt idx="48">
                  <c:v>0.19093414893767058</c:v>
                </c:pt>
                <c:pt idx="49">
                  <c:v>-5.8590658510623506E-2</c:v>
                </c:pt>
                <c:pt idx="50">
                  <c:v>6.1140934148937731E-3</c:v>
                </c:pt>
                <c:pt idx="51">
                  <c:v>-0.23343885906585093</c:v>
                </c:pt>
                <c:pt idx="52">
                  <c:v>9.4765611409341588E-2</c:v>
                </c:pt>
                <c:pt idx="53">
                  <c:v>0.17024765611409265</c:v>
                </c:pt>
                <c:pt idx="54">
                  <c:v>9.2102476561140456E-2</c:v>
                </c:pt>
                <c:pt idx="55">
                  <c:v>8.7721024765611944E-2</c:v>
                </c:pt>
                <c:pt idx="56">
                  <c:v>-6.5322789752344512E-2</c:v>
                </c:pt>
                <c:pt idx="57">
                  <c:v>0.28274677210247656</c:v>
                </c:pt>
                <c:pt idx="58">
                  <c:v>0.12522746772102433</c:v>
                </c:pt>
                <c:pt idx="59">
                  <c:v>0.11705227467721091</c:v>
                </c:pt>
                <c:pt idx="60">
                  <c:v>-4.2629477253227854E-2</c:v>
                </c:pt>
                <c:pt idx="61">
                  <c:v>0.47287370522746741</c:v>
                </c:pt>
                <c:pt idx="62">
                  <c:v>0.17352873705227445</c:v>
                </c:pt>
                <c:pt idx="63">
                  <c:v>0.45313528737052344</c:v>
                </c:pt>
                <c:pt idx="64">
                  <c:v>-0.14486864712629544</c:v>
                </c:pt>
                <c:pt idx="65">
                  <c:v>-0.36564868647126403</c:v>
                </c:pt>
                <c:pt idx="66">
                  <c:v>-0.52135648686471292</c:v>
                </c:pt>
                <c:pt idx="67">
                  <c:v>-0.28481356486864673</c:v>
                </c:pt>
                <c:pt idx="68">
                  <c:v>0.13665186435131282</c:v>
                </c:pt>
                <c:pt idx="69">
                  <c:v>-0.36963348135648744</c:v>
                </c:pt>
                <c:pt idx="70">
                  <c:v>0.43150366518643501</c:v>
                </c:pt>
                <c:pt idx="71">
                  <c:v>0.16281503665186481</c:v>
                </c:pt>
                <c:pt idx="72">
                  <c:v>-0.26097184963348141</c:v>
                </c:pt>
                <c:pt idx="73">
                  <c:v>0.46129028150366569</c:v>
                </c:pt>
                <c:pt idx="74">
                  <c:v>-0.27488709718496285</c:v>
                </c:pt>
                <c:pt idx="75">
                  <c:v>-0.18334887097184982</c:v>
                </c:pt>
                <c:pt idx="76">
                  <c:v>-0.51503348870971877</c:v>
                </c:pt>
                <c:pt idx="77">
                  <c:v>0.38444966511290346</c:v>
                </c:pt>
                <c:pt idx="78">
                  <c:v>-0.36015550334887081</c:v>
                </c:pt>
                <c:pt idx="79">
                  <c:v>-0.75490155503348966</c:v>
                </c:pt>
                <c:pt idx="80">
                  <c:v>0.60355098444966515</c:v>
                </c:pt>
                <c:pt idx="81">
                  <c:v>-1.1010644901555029</c:v>
                </c:pt>
                <c:pt idx="82">
                  <c:v>0.5088893550984448</c:v>
                </c:pt>
                <c:pt idx="83">
                  <c:v>-0.35491110644901536</c:v>
                </c:pt>
                <c:pt idx="84">
                  <c:v>0.24935088893550983</c:v>
                </c:pt>
                <c:pt idx="85">
                  <c:v>-0.17740649111064499</c:v>
                </c:pt>
                <c:pt idx="86">
                  <c:v>0.1711259350888934</c:v>
                </c:pt>
                <c:pt idx="87">
                  <c:v>0.91071125935088837</c:v>
                </c:pt>
                <c:pt idx="88">
                  <c:v>-7.9592887406491286E-2</c:v>
                </c:pt>
                <c:pt idx="89">
                  <c:v>0.28870407112593544</c:v>
                </c:pt>
                <c:pt idx="90">
                  <c:v>-0.10941295928874073</c:v>
                </c:pt>
                <c:pt idx="91">
                  <c:v>0.31920587040711279</c:v>
                </c:pt>
                <c:pt idx="92">
                  <c:v>-4.6307941295928856E-2</c:v>
                </c:pt>
                <c:pt idx="93">
                  <c:v>-0.51196307941296038</c:v>
                </c:pt>
                <c:pt idx="94">
                  <c:v>0.30378036920587093</c:v>
                </c:pt>
                <c:pt idx="95">
                  <c:v>-0.28496219630794162</c:v>
                </c:pt>
                <c:pt idx="96">
                  <c:v>0.6072503780369205</c:v>
                </c:pt>
                <c:pt idx="97">
                  <c:v>-0.22732749621963055</c:v>
                </c:pt>
                <c:pt idx="98">
                  <c:v>0.19502672503780349</c:v>
                </c:pt>
                <c:pt idx="99">
                  <c:v>-9.7649732749621521E-2</c:v>
                </c:pt>
                <c:pt idx="100">
                  <c:v>0.17092350267250378</c:v>
                </c:pt>
                <c:pt idx="101">
                  <c:v>0.35290923502672555</c:v>
                </c:pt>
                <c:pt idx="102">
                  <c:v>-7.3870907649732587E-2</c:v>
                </c:pt>
                <c:pt idx="103">
                  <c:v>0.3444612909235012</c:v>
                </c:pt>
                <c:pt idx="104">
                  <c:v>-5.5855387090764985E-2</c:v>
                </c:pt>
                <c:pt idx="105">
                  <c:v>-0.13175855387090873</c:v>
                </c:pt>
                <c:pt idx="106">
                  <c:v>-0.4383175855387087</c:v>
                </c:pt>
                <c:pt idx="107">
                  <c:v>0.41011682414461248</c:v>
                </c:pt>
                <c:pt idx="108">
                  <c:v>-4.9198831758553219E-2</c:v>
                </c:pt>
                <c:pt idx="109">
                  <c:v>0.138508011682414</c:v>
                </c:pt>
                <c:pt idx="110">
                  <c:v>0.18798508011682369</c:v>
                </c:pt>
                <c:pt idx="111">
                  <c:v>-0.14062014919883126</c:v>
                </c:pt>
                <c:pt idx="112">
                  <c:v>0.17549379850801117</c:v>
                </c:pt>
                <c:pt idx="113">
                  <c:v>-0.1521450620149194</c:v>
                </c:pt>
                <c:pt idx="114">
                  <c:v>-0.23822145062014943</c:v>
                </c:pt>
                <c:pt idx="115">
                  <c:v>0.20961778549379861</c:v>
                </c:pt>
                <c:pt idx="116">
                  <c:v>6.3096177854937707E-2</c:v>
                </c:pt>
                <c:pt idx="117">
                  <c:v>0.1015309617785487</c:v>
                </c:pt>
                <c:pt idx="118">
                  <c:v>0.17741530961778551</c:v>
                </c:pt>
                <c:pt idx="119">
                  <c:v>0.19187415309617784</c:v>
                </c:pt>
                <c:pt idx="120">
                  <c:v>0.25401874153096227</c:v>
                </c:pt>
                <c:pt idx="121">
                  <c:v>-0.25955981258469052</c:v>
                </c:pt>
                <c:pt idx="122">
                  <c:v>-2.4995598125847174E-2</c:v>
                </c:pt>
                <c:pt idx="123">
                  <c:v>0.24935004401874128</c:v>
                </c:pt>
                <c:pt idx="124">
                  <c:v>0.46109350044018793</c:v>
                </c:pt>
                <c:pt idx="125">
                  <c:v>0.26321093500440185</c:v>
                </c:pt>
                <c:pt idx="126">
                  <c:v>5.7732109350043359E-2</c:v>
                </c:pt>
                <c:pt idx="127">
                  <c:v>0.1644773210935</c:v>
                </c:pt>
                <c:pt idx="128">
                  <c:v>-0.19245522678906468</c:v>
                </c:pt>
                <c:pt idx="129">
                  <c:v>0.24827544773210874</c:v>
                </c:pt>
                <c:pt idx="130">
                  <c:v>-0.30501724552268072</c:v>
                </c:pt>
                <c:pt idx="131">
                  <c:v>-0.19485017245522585</c:v>
                </c:pt>
                <c:pt idx="132">
                  <c:v>-4.004850172455221E-2</c:v>
                </c:pt>
                <c:pt idx="133">
                  <c:v>0.38669951498275346</c:v>
                </c:pt>
                <c:pt idx="134">
                  <c:v>-6.5133004850173037E-2</c:v>
                </c:pt>
                <c:pt idx="135">
                  <c:v>1.8348669951498309E-2</c:v>
                </c:pt>
                <c:pt idx="136">
                  <c:v>-5.5416513300485803E-2</c:v>
                </c:pt>
                <c:pt idx="137">
                  <c:v>4.4583486699423247E-4</c:v>
                </c:pt>
                <c:pt idx="138">
                  <c:v>0.15300445834867027</c:v>
                </c:pt>
                <c:pt idx="139">
                  <c:v>-0.11306995541651332</c:v>
                </c:pt>
                <c:pt idx="140">
                  <c:v>0.23916930044583395</c:v>
                </c:pt>
                <c:pt idx="141">
                  <c:v>0.3220916930044595</c:v>
                </c:pt>
                <c:pt idx="142">
                  <c:v>-0.56547908306995609</c:v>
                </c:pt>
                <c:pt idx="143">
                  <c:v>0.13014520916930294</c:v>
                </c:pt>
                <c:pt idx="144">
                  <c:v>0.24180145209169268</c:v>
                </c:pt>
                <c:pt idx="145">
                  <c:v>-0.10248198547908238</c:v>
                </c:pt>
                <c:pt idx="146">
                  <c:v>0.16597518014520851</c:v>
                </c:pt>
                <c:pt idx="147">
                  <c:v>-1.6340248198547513E-2</c:v>
                </c:pt>
                <c:pt idx="148">
                  <c:v>4.3036597518016251E-2</c:v>
                </c:pt>
                <c:pt idx="149">
                  <c:v>0.26503036597518026</c:v>
                </c:pt>
                <c:pt idx="150">
                  <c:v>-7.3849696340248627E-2</c:v>
                </c:pt>
                <c:pt idx="151">
                  <c:v>-0.21453849696340122</c:v>
                </c:pt>
                <c:pt idx="152">
                  <c:v>0.25155461503036669</c:v>
                </c:pt>
                <c:pt idx="153">
                  <c:v>-0.33148445384969705</c:v>
                </c:pt>
                <c:pt idx="154">
                  <c:v>4.1585155461502765E-2</c:v>
                </c:pt>
                <c:pt idx="155">
                  <c:v>0.29721585155461305</c:v>
                </c:pt>
                <c:pt idx="156">
                  <c:v>3.517215851554667E-2</c:v>
                </c:pt>
                <c:pt idx="157">
                  <c:v>8.2351721585155246E-2</c:v>
                </c:pt>
                <c:pt idx="158">
                  <c:v>0.22712351721585122</c:v>
                </c:pt>
                <c:pt idx="159">
                  <c:v>3.4671235172156756E-2</c:v>
                </c:pt>
                <c:pt idx="160">
                  <c:v>0.34354671235172063</c:v>
                </c:pt>
                <c:pt idx="161">
                  <c:v>0.29553546712351952</c:v>
                </c:pt>
                <c:pt idx="162">
                  <c:v>-2.6744645328765415E-2</c:v>
                </c:pt>
                <c:pt idx="163">
                  <c:v>-0.42596744645328855</c:v>
                </c:pt>
                <c:pt idx="164">
                  <c:v>0.31954032553546696</c:v>
                </c:pt>
                <c:pt idx="165">
                  <c:v>-0.14610459674464593</c:v>
                </c:pt>
                <c:pt idx="166">
                  <c:v>-9.3661045967445844E-2</c:v>
                </c:pt>
                <c:pt idx="167">
                  <c:v>6.5563389540326256E-2</c:v>
                </c:pt>
                <c:pt idx="168">
                  <c:v>0.3089556338954047</c:v>
                </c:pt>
                <c:pt idx="169">
                  <c:v>-0.17861044366104473</c:v>
                </c:pt>
                <c:pt idx="170">
                  <c:v>0.10821389556338801</c:v>
                </c:pt>
                <c:pt idx="171">
                  <c:v>-0.30701786104436479</c:v>
                </c:pt>
                <c:pt idx="172">
                  <c:v>6.1429821389555883E-2</c:v>
                </c:pt>
                <c:pt idx="173">
                  <c:v>0.22701429821389496</c:v>
                </c:pt>
                <c:pt idx="174">
                  <c:v>-0.2031298570178599</c:v>
                </c:pt>
                <c:pt idx="175">
                  <c:v>0.24716870142982117</c:v>
                </c:pt>
                <c:pt idx="176">
                  <c:v>0.15057168701429902</c:v>
                </c:pt>
                <c:pt idx="177">
                  <c:v>2.2057168701437035E-3</c:v>
                </c:pt>
                <c:pt idx="178">
                  <c:v>0.3943220571687025</c:v>
                </c:pt>
                <c:pt idx="179">
                  <c:v>0.22074322057168771</c:v>
                </c:pt>
                <c:pt idx="180">
                  <c:v>6.110743220571635E-2</c:v>
                </c:pt>
                <c:pt idx="181">
                  <c:v>4.9211074322057513E-2</c:v>
                </c:pt>
                <c:pt idx="182">
                  <c:v>-0.13510788925677986</c:v>
                </c:pt>
                <c:pt idx="183">
                  <c:v>-3.5751078892566568E-2</c:v>
                </c:pt>
                <c:pt idx="184">
                  <c:v>-0.31445751078892492</c:v>
                </c:pt>
                <c:pt idx="185">
                  <c:v>0.58535542489211068</c:v>
                </c:pt>
                <c:pt idx="186">
                  <c:v>8.5535542489196814E-3</c:v>
                </c:pt>
                <c:pt idx="187">
                  <c:v>0.12078553554249005</c:v>
                </c:pt>
                <c:pt idx="188">
                  <c:v>0.77180785535542462</c:v>
                </c:pt>
                <c:pt idx="189">
                  <c:v>-6.8281921446446958E-2</c:v>
                </c:pt>
                <c:pt idx="190">
                  <c:v>-0.12258281921446468</c:v>
                </c:pt>
                <c:pt idx="191">
                  <c:v>1.2741718078554953E-3</c:v>
                </c:pt>
                <c:pt idx="192">
                  <c:v>0.54081274171807969</c:v>
                </c:pt>
                <c:pt idx="193">
                  <c:v>4.2108127417181507E-2</c:v>
                </c:pt>
                <c:pt idx="194">
                  <c:v>3.0021081274171024E-2</c:v>
                </c:pt>
                <c:pt idx="195">
                  <c:v>2.3300210812740474E-2</c:v>
                </c:pt>
                <c:pt idx="196">
                  <c:v>-0.14406699789187272</c:v>
                </c:pt>
                <c:pt idx="197">
                  <c:v>0.51645933002108002</c:v>
                </c:pt>
                <c:pt idx="198">
                  <c:v>0.23116459330021222</c:v>
                </c:pt>
                <c:pt idx="199">
                  <c:v>0.45161164593300107</c:v>
                </c:pt>
                <c:pt idx="200">
                  <c:v>0.52851611645933083</c:v>
                </c:pt>
                <c:pt idx="201">
                  <c:v>-1.3220148388354076</c:v>
                </c:pt>
                <c:pt idx="202">
                  <c:v>-0.40512014838835242</c:v>
                </c:pt>
                <c:pt idx="203">
                  <c:v>-0.71155120148388207</c:v>
                </c:pt>
                <c:pt idx="204">
                  <c:v>0.79258448798516135</c:v>
                </c:pt>
                <c:pt idx="205">
                  <c:v>-0.39417415512014919</c:v>
                </c:pt>
                <c:pt idx="206">
                  <c:v>-0.1507417415512009</c:v>
                </c:pt>
                <c:pt idx="207">
                  <c:v>0.7042925825844879</c:v>
                </c:pt>
                <c:pt idx="208">
                  <c:v>0.12544292582584404</c:v>
                </c:pt>
                <c:pt idx="209">
                  <c:v>-0.4739455707417406</c:v>
                </c:pt>
                <c:pt idx="210">
                  <c:v>-5.5639455707417795E-2</c:v>
                </c:pt>
                <c:pt idx="211">
                  <c:v>-0.27405639455707487</c:v>
                </c:pt>
                <c:pt idx="212">
                  <c:v>0.3243594360544293</c:v>
                </c:pt>
                <c:pt idx="213">
                  <c:v>0.12344359436054475</c:v>
                </c:pt>
                <c:pt idx="214">
                  <c:v>-0.51136556405639411</c:v>
                </c:pt>
                <c:pt idx="215">
                  <c:v>0.21858634435943713</c:v>
                </c:pt>
                <c:pt idx="216">
                  <c:v>0.52638586344359339</c:v>
                </c:pt>
                <c:pt idx="217">
                  <c:v>0.16616385863443561</c:v>
                </c:pt>
                <c:pt idx="218">
                  <c:v>0.19186163858634409</c:v>
                </c:pt>
                <c:pt idx="219">
                  <c:v>0.30581861638586361</c:v>
                </c:pt>
                <c:pt idx="220">
                  <c:v>8.6858186163858875E-2</c:v>
                </c:pt>
                <c:pt idx="221">
                  <c:v>-0.5499314181383621</c:v>
                </c:pt>
                <c:pt idx="222">
                  <c:v>0.57320068581861783</c:v>
                </c:pt>
                <c:pt idx="223">
                  <c:v>9.9432006858185318E-2</c:v>
                </c:pt>
                <c:pt idx="224">
                  <c:v>0.22789432006858057</c:v>
                </c:pt>
                <c:pt idx="225">
                  <c:v>-0.12262105679931423</c:v>
                </c:pt>
                <c:pt idx="226">
                  <c:v>-7.7026210567991527E-2</c:v>
                </c:pt>
                <c:pt idx="227">
                  <c:v>0.46122973789431931</c:v>
                </c:pt>
                <c:pt idx="228">
                  <c:v>2.6812297378944194E-2</c:v>
                </c:pt>
                <c:pt idx="229">
                  <c:v>-0.15233187702621009</c:v>
                </c:pt>
                <c:pt idx="230">
                  <c:v>-0.12642331877026258</c:v>
                </c:pt>
                <c:pt idx="231">
                  <c:v>-0.1593642331877021</c:v>
                </c:pt>
                <c:pt idx="232">
                  <c:v>-0.31449364233187715</c:v>
                </c:pt>
                <c:pt idx="233">
                  <c:v>0.14425506357668283</c:v>
                </c:pt>
                <c:pt idx="234">
                  <c:v>-0.11895744936423291</c:v>
                </c:pt>
                <c:pt idx="235">
                  <c:v>-0.16448957449364343</c:v>
                </c:pt>
                <c:pt idx="236">
                  <c:v>0.22695510425506527</c:v>
                </c:pt>
                <c:pt idx="237">
                  <c:v>-0.44553044895744698</c:v>
                </c:pt>
                <c:pt idx="238">
                  <c:v>0.25034469551042449</c:v>
                </c:pt>
                <c:pt idx="239">
                  <c:v>-0.76509655304489499</c:v>
                </c:pt>
                <c:pt idx="240">
                  <c:v>0.38824903446955084</c:v>
                </c:pt>
                <c:pt idx="241">
                  <c:v>-0.48481750965530424</c:v>
                </c:pt>
                <c:pt idx="242">
                  <c:v>4.1851824903448076E-2</c:v>
                </c:pt>
                <c:pt idx="243">
                  <c:v>0.43791851824903461</c:v>
                </c:pt>
                <c:pt idx="244">
                  <c:v>0.77697918518249232</c:v>
                </c:pt>
                <c:pt idx="245">
                  <c:v>0.37256979185182715</c:v>
                </c:pt>
                <c:pt idx="246">
                  <c:v>0.404525697918519</c:v>
                </c:pt>
                <c:pt idx="247">
                  <c:v>-0.92455474302081697</c:v>
                </c:pt>
                <c:pt idx="248">
                  <c:v>-0.86764554743020739</c:v>
                </c:pt>
                <c:pt idx="249">
                  <c:v>0.63752354452569726</c:v>
                </c:pt>
                <c:pt idx="250">
                  <c:v>4.4975235445257056E-2</c:v>
                </c:pt>
                <c:pt idx="251">
                  <c:v>-0.15885024764554778</c:v>
                </c:pt>
                <c:pt idx="252">
                  <c:v>0.21611149752354208</c:v>
                </c:pt>
                <c:pt idx="253">
                  <c:v>-9.063888502476658E-2</c:v>
                </c:pt>
                <c:pt idx="254">
                  <c:v>5.5936111497540963E-3</c:v>
                </c:pt>
                <c:pt idx="255">
                  <c:v>1.1555936111497189E-2</c:v>
                </c:pt>
                <c:pt idx="256">
                  <c:v>-0.35138444063888485</c:v>
                </c:pt>
                <c:pt idx="257">
                  <c:v>4.8586155593609348E-2</c:v>
                </c:pt>
                <c:pt idx="258">
                  <c:v>-0.18131413844406374</c:v>
                </c:pt>
                <c:pt idx="259">
                  <c:v>0.27448685861555866</c:v>
                </c:pt>
                <c:pt idx="260">
                  <c:v>2.9144868586156392E-2</c:v>
                </c:pt>
                <c:pt idx="261">
                  <c:v>0.14009144868585999</c:v>
                </c:pt>
                <c:pt idx="262">
                  <c:v>-9.999085513141992E-3</c:v>
                </c:pt>
                <c:pt idx="263">
                  <c:v>0.15400000914486789</c:v>
                </c:pt>
                <c:pt idx="264">
                  <c:v>-0.14265999990855072</c:v>
                </c:pt>
                <c:pt idx="265">
                  <c:v>0.16047340000091559</c:v>
                </c:pt>
                <c:pt idx="266">
                  <c:v>4.9904734000008943E-2</c:v>
                </c:pt>
                <c:pt idx="267">
                  <c:v>-0.25560095266000005</c:v>
                </c:pt>
                <c:pt idx="268">
                  <c:v>-0.42075600952660075</c:v>
                </c:pt>
                <c:pt idx="269">
                  <c:v>3.7192439904735863E-2</c:v>
                </c:pt>
                <c:pt idx="270">
                  <c:v>4.1271924399046256E-2</c:v>
                </c:pt>
                <c:pt idx="271">
                  <c:v>0.29521271924398995</c:v>
                </c:pt>
                <c:pt idx="272">
                  <c:v>5.4552127192438959E-2</c:v>
                </c:pt>
                <c:pt idx="273">
                  <c:v>-0.11715447872807694</c:v>
                </c:pt>
                <c:pt idx="274">
                  <c:v>9.7328455212720044E-2</c:v>
                </c:pt>
                <c:pt idx="275">
                  <c:v>-6.8126715447872854E-2</c:v>
                </c:pt>
                <c:pt idx="276">
                  <c:v>5.9418732845522015E-2</c:v>
                </c:pt>
                <c:pt idx="277">
                  <c:v>-5.3305812671545993E-2</c:v>
                </c:pt>
                <c:pt idx="278">
                  <c:v>-0.26883305812671487</c:v>
                </c:pt>
                <c:pt idx="279">
                  <c:v>-1.8188330581265788E-2</c:v>
                </c:pt>
                <c:pt idx="280">
                  <c:v>-9.3681883305814395E-2</c:v>
                </c:pt>
                <c:pt idx="281">
                  <c:v>4.2263181166941166E-2</c:v>
                </c:pt>
                <c:pt idx="282">
                  <c:v>0.2024226318116682</c:v>
                </c:pt>
                <c:pt idx="283">
                  <c:v>-8.8575773681883518E-2</c:v>
                </c:pt>
                <c:pt idx="284">
                  <c:v>5.7514242263183135E-2</c:v>
                </c:pt>
                <c:pt idx="285">
                  <c:v>0.29107514242263122</c:v>
                </c:pt>
                <c:pt idx="286">
                  <c:v>-0.78538924857577364</c:v>
                </c:pt>
                <c:pt idx="287">
                  <c:v>0.7198461075142415</c:v>
                </c:pt>
                <c:pt idx="288">
                  <c:v>-5.9801538924858733E-2</c:v>
                </c:pt>
                <c:pt idx="289">
                  <c:v>0.34330198461075057</c:v>
                </c:pt>
                <c:pt idx="290">
                  <c:v>-0.13306698015389173</c:v>
                </c:pt>
                <c:pt idx="291">
                  <c:v>4.5569330198462765E-2</c:v>
                </c:pt>
                <c:pt idx="292">
                  <c:v>-0.33024430669801674</c:v>
                </c:pt>
                <c:pt idx="293">
                  <c:v>-0.34320244306698022</c:v>
                </c:pt>
                <c:pt idx="294">
                  <c:v>0.16196797556933085</c:v>
                </c:pt>
                <c:pt idx="295">
                  <c:v>0.34121967975569412</c:v>
                </c:pt>
                <c:pt idx="296">
                  <c:v>0.50391219679755572</c:v>
                </c:pt>
                <c:pt idx="297">
                  <c:v>-0.149560878032025</c:v>
                </c:pt>
                <c:pt idx="298">
                  <c:v>-6.0595608780319665E-2</c:v>
                </c:pt>
                <c:pt idx="299">
                  <c:v>-0.21800595608780249</c:v>
                </c:pt>
                <c:pt idx="300">
                  <c:v>-0.51848005956087917</c:v>
                </c:pt>
                <c:pt idx="301">
                  <c:v>0.12781519940439168</c:v>
                </c:pt>
                <c:pt idx="302">
                  <c:v>-5.9821848005956468E-2</c:v>
                </c:pt>
                <c:pt idx="303">
                  <c:v>0.24600178151994001</c:v>
                </c:pt>
                <c:pt idx="304">
                  <c:v>0.32146001781520006</c:v>
                </c:pt>
                <c:pt idx="305">
                  <c:v>-2.2985399821848773E-2</c:v>
                </c:pt>
                <c:pt idx="306">
                  <c:v>0.13317014600178112</c:v>
                </c:pt>
                <c:pt idx="307">
                  <c:v>-7.1768298539982567E-2</c:v>
                </c:pt>
                <c:pt idx="308">
                  <c:v>0.84498231701459936</c:v>
                </c:pt>
                <c:pt idx="309">
                  <c:v>-0.1666501768298545</c:v>
                </c:pt>
                <c:pt idx="310">
                  <c:v>0.49813349823170228</c:v>
                </c:pt>
                <c:pt idx="311">
                  <c:v>0.49028133498231696</c:v>
                </c:pt>
                <c:pt idx="312">
                  <c:v>-0.2838971866501776</c:v>
                </c:pt>
                <c:pt idx="313">
                  <c:v>0.36526102813349759</c:v>
                </c:pt>
                <c:pt idx="314">
                  <c:v>-0.41954738971866412</c:v>
                </c:pt>
                <c:pt idx="315">
                  <c:v>-8.0995473897187864E-2</c:v>
                </c:pt>
                <c:pt idx="316">
                  <c:v>9.6390045261028234E-2</c:v>
                </c:pt>
                <c:pt idx="317">
                  <c:v>-0.5683360995473894</c:v>
                </c:pt>
                <c:pt idx="318">
                  <c:v>-0.21888336099547168</c:v>
                </c:pt>
                <c:pt idx="319">
                  <c:v>0.35391116639004494</c:v>
                </c:pt>
                <c:pt idx="320">
                  <c:v>-1.1850608883360998</c:v>
                </c:pt>
                <c:pt idx="321">
                  <c:v>0.39414939111664005</c:v>
                </c:pt>
                <c:pt idx="322">
                  <c:v>0.13094149391116616</c:v>
                </c:pt>
                <c:pt idx="323">
                  <c:v>-0.43319058506088659</c:v>
                </c:pt>
                <c:pt idx="324">
                  <c:v>-0.6043319058506107</c:v>
                </c:pt>
                <c:pt idx="325">
                  <c:v>-0.43944331905850476</c:v>
                </c:pt>
                <c:pt idx="326">
                  <c:v>8.6605566809414114E-2</c:v>
                </c:pt>
                <c:pt idx="327">
                  <c:v>-0.86523394433190504</c:v>
                </c:pt>
                <c:pt idx="328">
                  <c:v>0.92034766055668271</c:v>
                </c:pt>
                <c:pt idx="329">
                  <c:v>-4.2696523394432973E-2</c:v>
                </c:pt>
                <c:pt idx="330">
                  <c:v>0.52377303476605519</c:v>
                </c:pt>
                <c:pt idx="331">
                  <c:v>-0.13196226965233926</c:v>
                </c:pt>
                <c:pt idx="332">
                  <c:v>0.33318037730347605</c:v>
                </c:pt>
                <c:pt idx="333">
                  <c:v>0.1031318037730351</c:v>
                </c:pt>
                <c:pt idx="334">
                  <c:v>5.0931318037731543E-2</c:v>
                </c:pt>
                <c:pt idx="335">
                  <c:v>-0.61699068681962466</c:v>
                </c:pt>
                <c:pt idx="336">
                  <c:v>0.1168300931318047</c:v>
                </c:pt>
                <c:pt idx="337">
                  <c:v>0.34096830093131913</c:v>
                </c:pt>
                <c:pt idx="338">
                  <c:v>-0.11179031699068531</c:v>
                </c:pt>
                <c:pt idx="339">
                  <c:v>-0.42801790316990918</c:v>
                </c:pt>
                <c:pt idx="340">
                  <c:v>-0.11178017903169923</c:v>
                </c:pt>
                <c:pt idx="341">
                  <c:v>0.30218219820968351</c:v>
                </c:pt>
                <c:pt idx="342">
                  <c:v>0.11182182198209745</c:v>
                </c:pt>
                <c:pt idx="343">
                  <c:v>-7.518178178017898E-2</c:v>
                </c:pt>
                <c:pt idx="344">
                  <c:v>0.47474818218219816</c:v>
                </c:pt>
                <c:pt idx="345">
                  <c:v>0.46724748182182196</c:v>
                </c:pt>
                <c:pt idx="346">
                  <c:v>0.18007247481821764</c:v>
                </c:pt>
                <c:pt idx="347">
                  <c:v>-0.12399927525181909</c:v>
                </c:pt>
                <c:pt idx="348">
                  <c:v>0.28016000724748125</c:v>
                </c:pt>
                <c:pt idx="349">
                  <c:v>0.17600160007247467</c:v>
                </c:pt>
                <c:pt idx="350">
                  <c:v>8.4560016000725824E-2</c:v>
                </c:pt>
                <c:pt idx="351">
                  <c:v>0.80814560016000847</c:v>
                </c:pt>
                <c:pt idx="352">
                  <c:v>0.47758145600159985</c:v>
                </c:pt>
                <c:pt idx="353">
                  <c:v>-0.39692418543998365</c:v>
                </c:pt>
                <c:pt idx="354">
                  <c:v>0.85453075814560009</c:v>
                </c:pt>
                <c:pt idx="355">
                  <c:v>-0.21575469241854428</c:v>
                </c:pt>
                <c:pt idx="356">
                  <c:v>-0.55175754692418622</c:v>
                </c:pt>
                <c:pt idx="357">
                  <c:v>-0.19561757546924241</c:v>
                </c:pt>
                <c:pt idx="358">
                  <c:v>0.18694382424530787</c:v>
                </c:pt>
                <c:pt idx="359">
                  <c:v>-0.50733056175754676</c:v>
                </c:pt>
                <c:pt idx="360">
                  <c:v>0.40902669438242434</c:v>
                </c:pt>
                <c:pt idx="361">
                  <c:v>0.21639026694382224</c:v>
                </c:pt>
                <c:pt idx="362">
                  <c:v>-9.3836097330560975E-2</c:v>
                </c:pt>
                <c:pt idx="363">
                  <c:v>-0.10573836097330513</c:v>
                </c:pt>
                <c:pt idx="364">
                  <c:v>4.6842616390266656E-2</c:v>
                </c:pt>
                <c:pt idx="365">
                  <c:v>-0.31413157383609658</c:v>
                </c:pt>
                <c:pt idx="366">
                  <c:v>-0.17554131573836074</c:v>
                </c:pt>
                <c:pt idx="367">
                  <c:v>-0.48625541315738374</c:v>
                </c:pt>
                <c:pt idx="368">
                  <c:v>0.10223744586842543</c:v>
                </c:pt>
                <c:pt idx="369">
                  <c:v>6.5322374458686383E-2</c:v>
                </c:pt>
                <c:pt idx="370">
                  <c:v>0.28935322374458572</c:v>
                </c:pt>
                <c:pt idx="371">
                  <c:v>-0.54250646776255529</c:v>
                </c:pt>
                <c:pt idx="372">
                  <c:v>3.4974935322374279E-2</c:v>
                </c:pt>
                <c:pt idx="373">
                  <c:v>-0.54615025064677702</c:v>
                </c:pt>
                <c:pt idx="374">
                  <c:v>-9.856150250646678E-2</c:v>
                </c:pt>
                <c:pt idx="375">
                  <c:v>0.57551438497493379</c:v>
                </c:pt>
                <c:pt idx="376">
                  <c:v>-7.1544856150250524E-2</c:v>
                </c:pt>
                <c:pt idx="377">
                  <c:v>-0.15011544856150216</c:v>
                </c:pt>
                <c:pt idx="378">
                  <c:v>4.8398845514384448E-2</c:v>
                </c:pt>
                <c:pt idx="379">
                  <c:v>0.54598398845514318</c:v>
                </c:pt>
                <c:pt idx="380">
                  <c:v>0.38395983988455207</c:v>
                </c:pt>
                <c:pt idx="381">
                  <c:v>0.62273959839884441</c:v>
                </c:pt>
                <c:pt idx="382">
                  <c:v>4.1927395983986315E-2</c:v>
                </c:pt>
                <c:pt idx="383">
                  <c:v>5.2519273959839907E-2</c:v>
                </c:pt>
                <c:pt idx="384">
                  <c:v>-0.21097480726040274</c:v>
                </c:pt>
                <c:pt idx="385">
                  <c:v>0.75279025192739724</c:v>
                </c:pt>
                <c:pt idx="386">
                  <c:v>2.7427902519274738E-2</c:v>
                </c:pt>
                <c:pt idx="387">
                  <c:v>0.51297427902519388</c:v>
                </c:pt>
                <c:pt idx="388">
                  <c:v>0.19622974279025485</c:v>
                </c:pt>
                <c:pt idx="389">
                  <c:v>0.60916229742790051</c:v>
                </c:pt>
                <c:pt idx="390">
                  <c:v>4.6791622974279079E-2</c:v>
                </c:pt>
                <c:pt idx="391">
                  <c:v>-0.16123208377025833</c:v>
                </c:pt>
                <c:pt idx="392">
                  <c:v>-9.6212320837707921E-2</c:v>
                </c:pt>
                <c:pt idx="393">
                  <c:v>6.5737876791622796E-2</c:v>
                </c:pt>
                <c:pt idx="394">
                  <c:v>0.40015737876791491</c:v>
                </c:pt>
                <c:pt idx="395">
                  <c:v>0.19710157378768045</c:v>
                </c:pt>
                <c:pt idx="396">
                  <c:v>-0.22782898426212483</c:v>
                </c:pt>
                <c:pt idx="397">
                  <c:v>1.9421710157377703E-2</c:v>
                </c:pt>
                <c:pt idx="398">
                  <c:v>0.84559421710157778</c:v>
                </c:pt>
                <c:pt idx="399">
                  <c:v>-1.0044057828984876E-2</c:v>
                </c:pt>
                <c:pt idx="400">
                  <c:v>-0.2112004405782919</c:v>
                </c:pt>
                <c:pt idx="401">
                  <c:v>0.45658799559421936</c:v>
                </c:pt>
                <c:pt idx="402">
                  <c:v>0.17466587995594551</c:v>
                </c:pt>
                <c:pt idx="403">
                  <c:v>0.14974665879955751</c:v>
                </c:pt>
                <c:pt idx="404">
                  <c:v>-0.17270253341200359</c:v>
                </c:pt>
                <c:pt idx="405">
                  <c:v>0.95047297466587821</c:v>
                </c:pt>
                <c:pt idx="406">
                  <c:v>5.120472974666157E-2</c:v>
                </c:pt>
                <c:pt idx="407">
                  <c:v>-2.3687952702534432E-2</c:v>
                </c:pt>
                <c:pt idx="408">
                  <c:v>0.20886312047297295</c:v>
                </c:pt>
                <c:pt idx="409">
                  <c:v>0.27658863120472788</c:v>
                </c:pt>
                <c:pt idx="410">
                  <c:v>0.21386588631204972</c:v>
                </c:pt>
                <c:pt idx="411">
                  <c:v>-0.32396134113687935</c:v>
                </c:pt>
                <c:pt idx="412">
                  <c:v>-0.47143961341136631</c:v>
                </c:pt>
                <c:pt idx="413">
                  <c:v>0.1425856038658857</c:v>
                </c:pt>
                <c:pt idx="414">
                  <c:v>0.46272585603865934</c:v>
                </c:pt>
                <c:pt idx="415">
                  <c:v>-0.25737274143961386</c:v>
                </c:pt>
                <c:pt idx="416">
                  <c:v>-0.41027372741439549</c:v>
                </c:pt>
                <c:pt idx="417">
                  <c:v>-0.87770273727414505</c:v>
                </c:pt>
                <c:pt idx="418">
                  <c:v>-0.81247702737273997</c:v>
                </c:pt>
                <c:pt idx="419">
                  <c:v>0.6094752297262751</c:v>
                </c:pt>
                <c:pt idx="420">
                  <c:v>-0.16140524770273501</c:v>
                </c:pt>
                <c:pt idx="421">
                  <c:v>0.79488594752297459</c:v>
                </c:pt>
                <c:pt idx="422">
                  <c:v>0.19164885947522947</c:v>
                </c:pt>
                <c:pt idx="423">
                  <c:v>-3.4083511405246014E-2</c:v>
                </c:pt>
                <c:pt idx="424">
                  <c:v>-0.26384083511405265</c:v>
                </c:pt>
                <c:pt idx="425">
                  <c:v>-8.8438408351137809E-2</c:v>
                </c:pt>
                <c:pt idx="426">
                  <c:v>0.29351561591648689</c:v>
                </c:pt>
                <c:pt idx="427">
                  <c:v>0.16163515615916424</c:v>
                </c:pt>
                <c:pt idx="428">
                  <c:v>-0.16108364843841017</c:v>
                </c:pt>
                <c:pt idx="429">
                  <c:v>0.2489891635156205</c:v>
                </c:pt>
                <c:pt idx="430">
                  <c:v>6.7389891635155408E-2</c:v>
                </c:pt>
                <c:pt idx="431">
                  <c:v>0.45877389891635545</c:v>
                </c:pt>
                <c:pt idx="432">
                  <c:v>0.36688773898915983</c:v>
                </c:pt>
                <c:pt idx="433">
                  <c:v>-0.26683112261010677</c:v>
                </c:pt>
                <c:pt idx="434">
                  <c:v>-7.3568311226100747E-2</c:v>
                </c:pt>
                <c:pt idx="435">
                  <c:v>-0.35903568311226053</c:v>
                </c:pt>
                <c:pt idx="436">
                  <c:v>-0.24009035683112145</c:v>
                </c:pt>
                <c:pt idx="437">
                  <c:v>0.20319909643168899</c:v>
                </c:pt>
                <c:pt idx="438">
                  <c:v>0.28443199096431471</c:v>
                </c:pt>
                <c:pt idx="439">
                  <c:v>-0.23465568009035565</c:v>
                </c:pt>
                <c:pt idx="440">
                  <c:v>-0.49344655680090455</c:v>
                </c:pt>
                <c:pt idx="441">
                  <c:v>-0.42213446556800704</c:v>
                </c:pt>
                <c:pt idx="442">
                  <c:v>0.75237865534431947</c:v>
                </c:pt>
                <c:pt idx="443">
                  <c:v>1.0236237865534434</c:v>
                </c:pt>
                <c:pt idx="444">
                  <c:v>1.1500362378655318</c:v>
                </c:pt>
                <c:pt idx="445">
                  <c:v>-0.15319963762134492</c:v>
                </c:pt>
                <c:pt idx="446">
                  <c:v>0.41766800362378831</c:v>
                </c:pt>
                <c:pt idx="447">
                  <c:v>-0.14052331996376211</c:v>
                </c:pt>
                <c:pt idx="448">
                  <c:v>0.56549476680036292</c:v>
                </c:pt>
                <c:pt idx="449">
                  <c:v>5.7554947668002399E-2</c:v>
                </c:pt>
                <c:pt idx="450">
                  <c:v>-0.29792445052331828</c:v>
                </c:pt>
                <c:pt idx="451">
                  <c:v>5.2920755494771043E-2</c:v>
                </c:pt>
                <c:pt idx="452">
                  <c:v>-4.4370792445050711E-2</c:v>
                </c:pt>
                <c:pt idx="453">
                  <c:v>0.44585629207554689</c:v>
                </c:pt>
                <c:pt idx="454">
                  <c:v>-0.17624143707924489</c:v>
                </c:pt>
                <c:pt idx="455">
                  <c:v>-0.32426241437079639</c:v>
                </c:pt>
                <c:pt idx="456">
                  <c:v>-0.16494262414370908</c:v>
                </c:pt>
                <c:pt idx="457">
                  <c:v>0.2988505737585605</c:v>
                </c:pt>
                <c:pt idx="458">
                  <c:v>-0.32251149426241099</c:v>
                </c:pt>
                <c:pt idx="459">
                  <c:v>8.6674885057377082E-2</c:v>
                </c:pt>
                <c:pt idx="460">
                  <c:v>9.9666748850573583E-2</c:v>
                </c:pt>
                <c:pt idx="461">
                  <c:v>-9.7803332511492869E-2</c:v>
                </c:pt>
                <c:pt idx="462">
                  <c:v>-0.34237803332511518</c:v>
                </c:pt>
                <c:pt idx="463">
                  <c:v>-0.78912378033325226</c:v>
                </c:pt>
                <c:pt idx="464">
                  <c:v>0.12490876219666802</c:v>
                </c:pt>
                <c:pt idx="465">
                  <c:v>0.69504908762196749</c:v>
                </c:pt>
                <c:pt idx="466">
                  <c:v>0.54705049087622015</c:v>
                </c:pt>
                <c:pt idx="467">
                  <c:v>-0.39482949509124055</c:v>
                </c:pt>
                <c:pt idx="468">
                  <c:v>-0.42424829495091032</c:v>
                </c:pt>
                <c:pt idx="469">
                  <c:v>-0.96364248294951338</c:v>
                </c:pt>
                <c:pt idx="470">
                  <c:v>-0.19133642482949753</c:v>
                </c:pt>
                <c:pt idx="471">
                  <c:v>0.19678663575170319</c:v>
                </c:pt>
                <c:pt idx="472">
                  <c:v>2.7967866357517579E-2</c:v>
                </c:pt>
                <c:pt idx="473">
                  <c:v>-1.0080203213364243</c:v>
                </c:pt>
                <c:pt idx="474">
                  <c:v>0.70771979678663399</c:v>
                </c:pt>
                <c:pt idx="475">
                  <c:v>0.25557719796786671</c:v>
                </c:pt>
                <c:pt idx="476">
                  <c:v>0.37695577197968078</c:v>
                </c:pt>
                <c:pt idx="477">
                  <c:v>-0.23983044228020489</c:v>
                </c:pt>
                <c:pt idx="478">
                  <c:v>-0.13819830442280079</c:v>
                </c:pt>
                <c:pt idx="479">
                  <c:v>-2.5281983044230572E-2</c:v>
                </c:pt>
                <c:pt idx="480">
                  <c:v>0.26724718016955507</c:v>
                </c:pt>
                <c:pt idx="481">
                  <c:v>0.80827247180169692</c:v>
                </c:pt>
                <c:pt idx="482">
                  <c:v>0.12388272471801542</c:v>
                </c:pt>
                <c:pt idx="483">
                  <c:v>0.36063882724717899</c:v>
                </c:pt>
                <c:pt idx="484">
                  <c:v>7.1506388272467802E-2</c:v>
                </c:pt>
                <c:pt idx="485">
                  <c:v>-0.18598493611727207</c:v>
                </c:pt>
                <c:pt idx="486">
                  <c:v>0.58614015063882619</c:v>
                </c:pt>
                <c:pt idx="487">
                  <c:v>3.9861401506392724E-2</c:v>
                </c:pt>
                <c:pt idx="488">
                  <c:v>0.43959861401506117</c:v>
                </c:pt>
                <c:pt idx="489">
                  <c:v>1.5526959861401508</c:v>
                </c:pt>
                <c:pt idx="490">
                  <c:v>-0.24997304013859889</c:v>
                </c:pt>
                <c:pt idx="491">
                  <c:v>0.48670026959861445</c:v>
                </c:pt>
                <c:pt idx="492">
                  <c:v>0.62976700269598496</c:v>
                </c:pt>
                <c:pt idx="493">
                  <c:v>0.26579767002695931</c:v>
                </c:pt>
                <c:pt idx="494">
                  <c:v>0.57575797670026674</c:v>
                </c:pt>
                <c:pt idx="495">
                  <c:v>0.20235757976700341</c:v>
                </c:pt>
                <c:pt idx="496">
                  <c:v>3.1995235757976701</c:v>
                </c:pt>
                <c:pt idx="497">
                  <c:v>-1.6904764242021031E-2</c:v>
                </c:pt>
                <c:pt idx="498">
                  <c:v>1.0500309523575808</c:v>
                </c:pt>
                <c:pt idx="499">
                  <c:v>-0.136199690476424</c:v>
                </c:pt>
                <c:pt idx="500">
                  <c:v>-1.197361996904764</c:v>
                </c:pt>
                <c:pt idx="501">
                  <c:v>0.91742638003095323</c:v>
                </c:pt>
                <c:pt idx="502">
                  <c:v>9.1742638003076138E-3</c:v>
                </c:pt>
                <c:pt idx="503">
                  <c:v>-0.36430825736199779</c:v>
                </c:pt>
                <c:pt idx="504">
                  <c:v>0.17405691742638041</c:v>
                </c:pt>
                <c:pt idx="505">
                  <c:v>-0.93855943082573745</c:v>
                </c:pt>
                <c:pt idx="506">
                  <c:v>2.4004144056917411</c:v>
                </c:pt>
                <c:pt idx="507">
                  <c:v>1.3318041440569175</c:v>
                </c:pt>
                <c:pt idx="508">
                  <c:v>-1.0139819585594303</c:v>
                </c:pt>
                <c:pt idx="509">
                  <c:v>-0.21973981958559108</c:v>
                </c:pt>
                <c:pt idx="510">
                  <c:v>0.9242026018041436</c:v>
                </c:pt>
                <c:pt idx="511">
                  <c:v>-1.1597579739819572</c:v>
                </c:pt>
                <c:pt idx="512">
                  <c:v>1.8582024202601808</c:v>
                </c:pt>
                <c:pt idx="513">
                  <c:v>-0.68021797579740451</c:v>
                </c:pt>
                <c:pt idx="514">
                  <c:v>-1.2418021797579719</c:v>
                </c:pt>
                <c:pt idx="515">
                  <c:v>0.67748197820241529</c:v>
                </c:pt>
                <c:pt idx="516">
                  <c:v>-1.4240251802179742</c:v>
                </c:pt>
                <c:pt idx="517">
                  <c:v>-0.66914025180218317</c:v>
                </c:pt>
                <c:pt idx="518">
                  <c:v>2.3795085974819763</c:v>
                </c:pt>
                <c:pt idx="519">
                  <c:v>-0.5762049140251797</c:v>
                </c:pt>
                <c:pt idx="520">
                  <c:v>-1.3396620491402516</c:v>
                </c:pt>
                <c:pt idx="521">
                  <c:v>-0.30499662049140497</c:v>
                </c:pt>
                <c:pt idx="522">
                  <c:v>-2.0367499662049156</c:v>
                </c:pt>
                <c:pt idx="523">
                  <c:v>0.15533250033795198</c:v>
                </c:pt>
                <c:pt idx="524">
                  <c:v>2.1201533250033791</c:v>
                </c:pt>
                <c:pt idx="525">
                  <c:v>-2.0474984667499676</c:v>
                </c:pt>
                <c:pt idx="526">
                  <c:v>-0.60547498466749872</c:v>
                </c:pt>
                <c:pt idx="527">
                  <c:v>-8.7954749846673508E-2</c:v>
                </c:pt>
                <c:pt idx="528">
                  <c:v>1.3529204525015324</c:v>
                </c:pt>
                <c:pt idx="529">
                  <c:v>0.33802920452501439</c:v>
                </c:pt>
                <c:pt idx="530">
                  <c:v>0.24298029204524951</c:v>
                </c:pt>
                <c:pt idx="531">
                  <c:v>1.3054298029204539</c:v>
                </c:pt>
                <c:pt idx="532">
                  <c:v>-0.60904570197079622</c:v>
                </c:pt>
                <c:pt idx="533">
                  <c:v>-0.32649045701970891</c:v>
                </c:pt>
                <c:pt idx="534">
                  <c:v>-0.41766490457019501</c:v>
                </c:pt>
                <c:pt idx="535">
                  <c:v>-0.17887664904570499</c:v>
                </c:pt>
                <c:pt idx="536">
                  <c:v>0.70711123350954352</c:v>
                </c:pt>
                <c:pt idx="537">
                  <c:v>-0.82262888766490505</c:v>
                </c:pt>
                <c:pt idx="538">
                  <c:v>-1.691526288876652</c:v>
                </c:pt>
                <c:pt idx="539">
                  <c:v>0.55618473711123428</c:v>
                </c:pt>
                <c:pt idx="540">
                  <c:v>-0.924038152628885</c:v>
                </c:pt>
                <c:pt idx="541">
                  <c:v>0.14355961847370935</c:v>
                </c:pt>
                <c:pt idx="542">
                  <c:v>0.41773559618473755</c:v>
                </c:pt>
                <c:pt idx="543">
                  <c:v>0.18587735596184629</c:v>
                </c:pt>
                <c:pt idx="544">
                  <c:v>-1.4198412264403828</c:v>
                </c:pt>
                <c:pt idx="545">
                  <c:v>0.35220158773559618</c:v>
                </c:pt>
                <c:pt idx="546">
                  <c:v>-1.0337779841226471</c:v>
                </c:pt>
                <c:pt idx="547">
                  <c:v>-0.84503777984122763</c:v>
                </c:pt>
                <c:pt idx="548">
                  <c:v>-0.9239503777984126</c:v>
                </c:pt>
                <c:pt idx="549">
                  <c:v>-0.78403950377798282</c:v>
                </c:pt>
                <c:pt idx="550">
                  <c:v>-9.8403950377807803E-3</c:v>
                </c:pt>
                <c:pt idx="551">
                  <c:v>-1.0463984039503806</c:v>
                </c:pt>
                <c:pt idx="552">
                  <c:v>0.43683601596049826</c:v>
                </c:pt>
                <c:pt idx="553">
                  <c:v>-0.82233163984039948</c:v>
                </c:pt>
                <c:pt idx="554">
                  <c:v>0.88627668360159362</c:v>
                </c:pt>
                <c:pt idx="555">
                  <c:v>1.6522627668360137</c:v>
                </c:pt>
                <c:pt idx="556">
                  <c:v>0.16832262766835981</c:v>
                </c:pt>
                <c:pt idx="557">
                  <c:v>0.60468322627668059</c:v>
                </c:pt>
                <c:pt idx="558">
                  <c:v>-1.2858531677372333</c:v>
                </c:pt>
                <c:pt idx="559">
                  <c:v>0.35754146832262634</c:v>
                </c:pt>
                <c:pt idx="560">
                  <c:v>0.41187541468322664</c:v>
                </c:pt>
                <c:pt idx="561">
                  <c:v>0.38351875414683079</c:v>
                </c:pt>
                <c:pt idx="562">
                  <c:v>1.5983351875414655</c:v>
                </c:pt>
                <c:pt idx="563">
                  <c:v>-0.86361664812458372</c:v>
                </c:pt>
                <c:pt idx="564">
                  <c:v>-1.8806361664812457</c:v>
                </c:pt>
                <c:pt idx="565">
                  <c:v>0.29869363833518392</c:v>
                </c:pt>
                <c:pt idx="566">
                  <c:v>2.2273869363833541</c:v>
                </c:pt>
                <c:pt idx="567">
                  <c:v>3.8273869363834478E-2</c:v>
                </c:pt>
                <c:pt idx="568">
                  <c:v>-2.0004172613063638</c:v>
                </c:pt>
                <c:pt idx="569">
                  <c:v>-0.88360417261306523</c:v>
                </c:pt>
                <c:pt idx="570">
                  <c:v>-0.26043604172613044</c:v>
                </c:pt>
                <c:pt idx="571">
                  <c:v>-1.0040043604172588</c:v>
                </c:pt>
                <c:pt idx="572">
                  <c:v>1.3487599563958277</c:v>
                </c:pt>
                <c:pt idx="573">
                  <c:v>0.42188759956395927</c:v>
                </c:pt>
                <c:pt idx="574">
                  <c:v>0.23181887599563566</c:v>
                </c:pt>
                <c:pt idx="575">
                  <c:v>-0.90428181124004325</c:v>
                </c:pt>
                <c:pt idx="576">
                  <c:v>0.7369571818876004</c:v>
                </c:pt>
                <c:pt idx="577">
                  <c:v>-0.49793042818112809</c:v>
                </c:pt>
                <c:pt idx="578">
                  <c:v>-0.78187930428180863</c:v>
                </c:pt>
                <c:pt idx="579">
                  <c:v>-1.5896187930428205</c:v>
                </c:pt>
                <c:pt idx="580">
                  <c:v>0.14590381206956948</c:v>
                </c:pt>
                <c:pt idx="581">
                  <c:v>1.4993590381206978</c:v>
                </c:pt>
                <c:pt idx="582">
                  <c:v>-0.34050640961879353</c:v>
                </c:pt>
                <c:pt idx="583">
                  <c:v>-0.56060506409618682</c:v>
                </c:pt>
                <c:pt idx="584">
                  <c:v>-0.77450605064095868</c:v>
                </c:pt>
                <c:pt idx="585">
                  <c:v>1.6328549394935905</c:v>
                </c:pt>
                <c:pt idx="586">
                  <c:v>1.5372285493949391</c:v>
                </c:pt>
                <c:pt idx="587">
                  <c:v>0.28497228549394649</c:v>
                </c:pt>
                <c:pt idx="588">
                  <c:v>1.687449722854943</c:v>
                </c:pt>
                <c:pt idx="589">
                  <c:v>0.29747449722854924</c:v>
                </c:pt>
                <c:pt idx="590">
                  <c:v>-0.20672525502771677</c:v>
                </c:pt>
                <c:pt idx="591">
                  <c:v>-0.89076725255027611</c:v>
                </c:pt>
                <c:pt idx="592">
                  <c:v>2.5034923274744969</c:v>
                </c:pt>
                <c:pt idx="593">
                  <c:v>-0.43236507672525804</c:v>
                </c:pt>
                <c:pt idx="594">
                  <c:v>0.52197634923274805</c:v>
                </c:pt>
                <c:pt idx="595">
                  <c:v>0.44161976349233001</c:v>
                </c:pt>
                <c:pt idx="596">
                  <c:v>-0.96028380236507971</c:v>
                </c:pt>
                <c:pt idx="597">
                  <c:v>-0.41300283802365101</c:v>
                </c:pt>
                <c:pt idx="598">
                  <c:v>-0.57733002838023495</c:v>
                </c:pt>
                <c:pt idx="599">
                  <c:v>0.64132669971619904</c:v>
                </c:pt>
                <c:pt idx="600">
                  <c:v>-1.420586733002839</c:v>
                </c:pt>
                <c:pt idx="601">
                  <c:v>-1.5360058673300294</c:v>
                </c:pt>
                <c:pt idx="602">
                  <c:v>-0.2140600586733008</c:v>
                </c:pt>
                <c:pt idx="603">
                  <c:v>-1.089640600586737</c:v>
                </c:pt>
                <c:pt idx="604">
                  <c:v>-1.2111964060058646</c:v>
                </c:pt>
                <c:pt idx="605">
                  <c:v>-0.42451196406005565</c:v>
                </c:pt>
                <c:pt idx="606">
                  <c:v>0.69375488035939625</c:v>
                </c:pt>
                <c:pt idx="607">
                  <c:v>-0.93666245119640834</c:v>
                </c:pt>
                <c:pt idx="608">
                  <c:v>0.51483337548803831</c:v>
                </c:pt>
                <c:pt idx="609">
                  <c:v>0.41954833375488221</c:v>
                </c:pt>
                <c:pt idx="610">
                  <c:v>-0.71070451666244949</c:v>
                </c:pt>
                <c:pt idx="611">
                  <c:v>-1.3043070451666274</c:v>
                </c:pt>
                <c:pt idx="612">
                  <c:v>-0.68004307045166357</c:v>
                </c:pt>
                <c:pt idx="613">
                  <c:v>0.37959956929548255</c:v>
                </c:pt>
                <c:pt idx="614">
                  <c:v>-1.1086040043070433</c:v>
                </c:pt>
                <c:pt idx="615">
                  <c:v>-0.3835860400430704</c:v>
                </c:pt>
                <c:pt idx="616">
                  <c:v>1.3612641395995695</c:v>
                </c:pt>
                <c:pt idx="617">
                  <c:v>-1.2196873586040056</c:v>
                </c:pt>
                <c:pt idx="618">
                  <c:v>0.97240312641395832</c:v>
                </c:pt>
                <c:pt idx="619">
                  <c:v>7.8624031264141081E-2</c:v>
                </c:pt>
                <c:pt idx="620">
                  <c:v>0.7317862403126405</c:v>
                </c:pt>
                <c:pt idx="621">
                  <c:v>-1.4805821375968762</c:v>
                </c:pt>
                <c:pt idx="622">
                  <c:v>-0.18350582137597016</c:v>
                </c:pt>
                <c:pt idx="623">
                  <c:v>-1.7244350582137571</c:v>
                </c:pt>
                <c:pt idx="624">
                  <c:v>0.62685564941786254</c:v>
                </c:pt>
                <c:pt idx="625">
                  <c:v>-0.95733144350582222</c:v>
                </c:pt>
                <c:pt idx="626">
                  <c:v>-0.46397331443505863</c:v>
                </c:pt>
                <c:pt idx="627">
                  <c:v>1.5241602668556489</c:v>
                </c:pt>
                <c:pt idx="628">
                  <c:v>-0.42605839733144535</c:v>
                </c:pt>
                <c:pt idx="629">
                  <c:v>0.90743941602668698</c:v>
                </c:pt>
                <c:pt idx="630">
                  <c:v>-1.2282256058397287</c:v>
                </c:pt>
                <c:pt idx="631">
                  <c:v>0.17351774394160202</c:v>
                </c:pt>
                <c:pt idx="632">
                  <c:v>-0.42766482256058325</c:v>
                </c:pt>
                <c:pt idx="633">
                  <c:v>0.19942335177439219</c:v>
                </c:pt>
                <c:pt idx="634">
                  <c:v>-0.74100576648225669</c:v>
                </c:pt>
                <c:pt idx="635">
                  <c:v>0.81248994233517635</c:v>
                </c:pt>
                <c:pt idx="636">
                  <c:v>0.88282489942335474</c:v>
                </c:pt>
                <c:pt idx="637">
                  <c:v>0.96752824899423473</c:v>
                </c:pt>
                <c:pt idx="638">
                  <c:v>-0.12912471751005938</c:v>
                </c:pt>
                <c:pt idx="639">
                  <c:v>-0.35279124717510157</c:v>
                </c:pt>
                <c:pt idx="640">
                  <c:v>1.266572087528246</c:v>
                </c:pt>
                <c:pt idx="641">
                  <c:v>-0.85803427912471975</c:v>
                </c:pt>
                <c:pt idx="642">
                  <c:v>5.7319657208751096E-2</c:v>
                </c:pt>
                <c:pt idx="643">
                  <c:v>0.14037319657208869</c:v>
                </c:pt>
                <c:pt idx="644">
                  <c:v>-0.2722962680342782</c:v>
                </c:pt>
                <c:pt idx="645">
                  <c:v>-0.60192296268034085</c:v>
                </c:pt>
                <c:pt idx="646">
                  <c:v>-1.078719229626806</c:v>
                </c:pt>
                <c:pt idx="647">
                  <c:v>-1.3361871922962685</c:v>
                </c:pt>
                <c:pt idx="648">
                  <c:v>0.17533812807703697</c:v>
                </c:pt>
                <c:pt idx="649">
                  <c:v>0.69195338128077033</c:v>
                </c:pt>
                <c:pt idx="650">
                  <c:v>-0.91798046618719198</c:v>
                </c:pt>
                <c:pt idx="651">
                  <c:v>0.2695201953381261</c:v>
                </c:pt>
                <c:pt idx="652">
                  <c:v>0.68779520195338151</c:v>
                </c:pt>
                <c:pt idx="653">
                  <c:v>-0.19882204798046743</c:v>
                </c:pt>
                <c:pt idx="654">
                  <c:v>-0.13678822047980077</c:v>
                </c:pt>
                <c:pt idx="655">
                  <c:v>0.89853211779520237</c:v>
                </c:pt>
                <c:pt idx="656">
                  <c:v>-0.2477146788220459</c:v>
                </c:pt>
                <c:pt idx="657">
                  <c:v>-0.88837714678822088</c:v>
                </c:pt>
                <c:pt idx="658">
                  <c:v>-0.44838377146788311</c:v>
                </c:pt>
                <c:pt idx="659">
                  <c:v>-0.38698383771467704</c:v>
                </c:pt>
                <c:pt idx="660">
                  <c:v>-0.63916983837714625</c:v>
                </c:pt>
                <c:pt idx="661">
                  <c:v>0.43410830161622904</c:v>
                </c:pt>
                <c:pt idx="662">
                  <c:v>0.17014108301616382</c:v>
                </c:pt>
                <c:pt idx="663">
                  <c:v>0.7288014108301617</c:v>
                </c:pt>
                <c:pt idx="664">
                  <c:v>-1.2711985891700195E-2</c:v>
                </c:pt>
                <c:pt idx="665">
                  <c:v>-0.68522711985891682</c:v>
                </c:pt>
                <c:pt idx="666">
                  <c:v>-7.6852271198587729E-2</c:v>
                </c:pt>
                <c:pt idx="667">
                  <c:v>8.1131477288012732E-2</c:v>
                </c:pt>
                <c:pt idx="668">
                  <c:v>0.20861131477288097</c:v>
                </c:pt>
                <c:pt idx="669">
                  <c:v>0.39158611314772962</c:v>
                </c:pt>
                <c:pt idx="670">
                  <c:v>0.34251586113147603</c:v>
                </c:pt>
                <c:pt idx="671">
                  <c:v>0.89332515861131512</c:v>
                </c:pt>
                <c:pt idx="672">
                  <c:v>0.82293325158611097</c:v>
                </c:pt>
                <c:pt idx="673">
                  <c:v>0.25102933251585924</c:v>
                </c:pt>
                <c:pt idx="674">
                  <c:v>-0.72768970667484112</c:v>
                </c:pt>
                <c:pt idx="675">
                  <c:v>-0.30187689706674803</c:v>
                </c:pt>
                <c:pt idx="676">
                  <c:v>-0.49341876897066328</c:v>
                </c:pt>
                <c:pt idx="677">
                  <c:v>1.2505658123102918</c:v>
                </c:pt>
                <c:pt idx="678">
                  <c:v>0.20620565812310332</c:v>
                </c:pt>
                <c:pt idx="679">
                  <c:v>0.18086205658122978</c:v>
                </c:pt>
                <c:pt idx="680">
                  <c:v>0.27950862056581371</c:v>
                </c:pt>
                <c:pt idx="681">
                  <c:v>8.7695086205656025E-2</c:v>
                </c:pt>
                <c:pt idx="682">
                  <c:v>0.36737695086205946</c:v>
                </c:pt>
                <c:pt idx="683">
                  <c:v>0.32527376950862319</c:v>
                </c:pt>
                <c:pt idx="684">
                  <c:v>-0.22244726230491452</c:v>
                </c:pt>
                <c:pt idx="685">
                  <c:v>-1.1967244726230497</c:v>
                </c:pt>
                <c:pt idx="686">
                  <c:v>-0.7181672447262315</c:v>
                </c:pt>
                <c:pt idx="687">
                  <c:v>1.0026183275527387</c:v>
                </c:pt>
                <c:pt idx="688">
                  <c:v>-0.14477381672447009</c:v>
                </c:pt>
                <c:pt idx="689">
                  <c:v>0.76465226183275448</c:v>
                </c:pt>
                <c:pt idx="690">
                  <c:v>0.33024652261832799</c:v>
                </c:pt>
                <c:pt idx="691">
                  <c:v>-0.14949753477381478</c:v>
                </c:pt>
                <c:pt idx="692">
                  <c:v>-0.5448949753477379</c:v>
                </c:pt>
                <c:pt idx="693">
                  <c:v>0.43205105024652113</c:v>
                </c:pt>
                <c:pt idx="694">
                  <c:v>-0.91857948949753521</c:v>
                </c:pt>
                <c:pt idx="695">
                  <c:v>-0.82318579489497523</c:v>
                </c:pt>
                <c:pt idx="696">
                  <c:v>0.13856814205104939</c:v>
                </c:pt>
                <c:pt idx="697">
                  <c:v>4.2385681420512356E-2</c:v>
                </c:pt>
                <c:pt idx="698">
                  <c:v>0.69052385681420603</c:v>
                </c:pt>
                <c:pt idx="699">
                  <c:v>-1.6440947614318553</c:v>
                </c:pt>
                <c:pt idx="700">
                  <c:v>-0.47484094761431805</c:v>
                </c:pt>
                <c:pt idx="701">
                  <c:v>-0.33734840947614408</c:v>
                </c:pt>
                <c:pt idx="702">
                  <c:v>-0.37697348409476028</c:v>
                </c:pt>
                <c:pt idx="703">
                  <c:v>-1.1593697348409471</c:v>
                </c:pt>
                <c:pt idx="704">
                  <c:v>-0.30119369734840973</c:v>
                </c:pt>
                <c:pt idx="705">
                  <c:v>-0.18481193697348353</c:v>
                </c:pt>
                <c:pt idx="706">
                  <c:v>0.25095188063026441</c:v>
                </c:pt>
                <c:pt idx="707">
                  <c:v>0.27820951880630318</c:v>
                </c:pt>
                <c:pt idx="708">
                  <c:v>0.39948209518806443</c:v>
                </c:pt>
                <c:pt idx="709">
                  <c:v>0.12179482095188021</c:v>
                </c:pt>
                <c:pt idx="710">
                  <c:v>-1.3714820517904815</c:v>
                </c:pt>
                <c:pt idx="711">
                  <c:v>-1.6714820517904627E-2</c:v>
                </c:pt>
                <c:pt idx="712">
                  <c:v>-0.19896714820517936</c:v>
                </c:pt>
                <c:pt idx="713">
                  <c:v>0.26671032851794862</c:v>
                </c:pt>
                <c:pt idx="714">
                  <c:v>0.18656710328517967</c:v>
                </c:pt>
                <c:pt idx="715">
                  <c:v>-0.20393432896714714</c:v>
                </c:pt>
                <c:pt idx="716">
                  <c:v>8.2860656710330716E-2</c:v>
                </c:pt>
                <c:pt idx="717">
                  <c:v>-0.69857139343289809</c:v>
                </c:pt>
                <c:pt idx="718">
                  <c:v>-5.1885713934328948E-2</c:v>
                </c:pt>
                <c:pt idx="719">
                  <c:v>-0.28831885713934469</c:v>
                </c:pt>
                <c:pt idx="720">
                  <c:v>0.18201681142860693</c:v>
                </c:pt>
                <c:pt idx="721">
                  <c:v>0.32452016811428486</c:v>
                </c:pt>
                <c:pt idx="722">
                  <c:v>-0.51235479831885655</c:v>
                </c:pt>
                <c:pt idx="723">
                  <c:v>-8.6023547983188564E-2</c:v>
                </c:pt>
                <c:pt idx="724">
                  <c:v>0.37183976452016765</c:v>
                </c:pt>
                <c:pt idx="725">
                  <c:v>0.65811839764520208</c:v>
                </c:pt>
                <c:pt idx="726">
                  <c:v>4.8481183976452513E-2</c:v>
                </c:pt>
                <c:pt idx="727">
                  <c:v>-7.8415188160235516E-2</c:v>
                </c:pt>
                <c:pt idx="728">
                  <c:v>-1.0537841518816027</c:v>
                </c:pt>
                <c:pt idx="729">
                  <c:v>-0.41623784151881615</c:v>
                </c:pt>
                <c:pt idx="730">
                  <c:v>-8.8062378415187936E-2</c:v>
                </c:pt>
                <c:pt idx="731">
                  <c:v>-8.6780623784152411E-2</c:v>
                </c:pt>
                <c:pt idx="732">
                  <c:v>0.45873219376215957</c:v>
                </c:pt>
                <c:pt idx="733">
                  <c:v>-0.72781267806237793</c:v>
                </c:pt>
                <c:pt idx="734">
                  <c:v>0.65312187321937643</c:v>
                </c:pt>
                <c:pt idx="735">
                  <c:v>8.5531218732192826E-2</c:v>
                </c:pt>
                <c:pt idx="736">
                  <c:v>8.4755312187322573E-2</c:v>
                </c:pt>
                <c:pt idx="737">
                  <c:v>0.14374755312187482</c:v>
                </c:pt>
                <c:pt idx="738">
                  <c:v>0.27313747553121814</c:v>
                </c:pt>
                <c:pt idx="739">
                  <c:v>0.13563137475531306</c:v>
                </c:pt>
                <c:pt idx="740">
                  <c:v>0.66275631374755406</c:v>
                </c:pt>
                <c:pt idx="741">
                  <c:v>-0.35807243686252654</c:v>
                </c:pt>
                <c:pt idx="742">
                  <c:v>0.27621927563137483</c:v>
                </c:pt>
                <c:pt idx="743">
                  <c:v>0.66016219275631549</c:v>
                </c:pt>
                <c:pt idx="744">
                  <c:v>-0.33009837807243869</c:v>
                </c:pt>
                <c:pt idx="745">
                  <c:v>4.2599016219275754E-2</c:v>
                </c:pt>
                <c:pt idx="746">
                  <c:v>-0.32327400983780841</c:v>
                </c:pt>
                <c:pt idx="747">
                  <c:v>0.19856725990162261</c:v>
                </c:pt>
                <c:pt idx="748">
                  <c:v>0.73638567259901855</c:v>
                </c:pt>
                <c:pt idx="749">
                  <c:v>0.15216385672599131</c:v>
                </c:pt>
                <c:pt idx="750">
                  <c:v>0.30232163856725869</c:v>
                </c:pt>
                <c:pt idx="751">
                  <c:v>-0.82227678361432588</c:v>
                </c:pt>
                <c:pt idx="752">
                  <c:v>1.963977232163856</c:v>
                </c:pt>
                <c:pt idx="753">
                  <c:v>0.59613977232164039</c:v>
                </c:pt>
                <c:pt idx="754">
                  <c:v>-2.6038602276784673E-2</c:v>
                </c:pt>
                <c:pt idx="755">
                  <c:v>0.3704396139772328</c:v>
                </c:pt>
                <c:pt idx="756">
                  <c:v>-0.75159560386022584</c:v>
                </c:pt>
                <c:pt idx="757">
                  <c:v>-0.2403159560386019</c:v>
                </c:pt>
                <c:pt idx="758">
                  <c:v>-0.27020315956038488</c:v>
                </c:pt>
                <c:pt idx="759">
                  <c:v>-9.4602031595602654E-2</c:v>
                </c:pt>
                <c:pt idx="760">
                  <c:v>0.71935397968404047</c:v>
                </c:pt>
                <c:pt idx="761">
                  <c:v>0.48779353979684359</c:v>
                </c:pt>
                <c:pt idx="762">
                  <c:v>-0.24392206460203525</c:v>
                </c:pt>
                <c:pt idx="763">
                  <c:v>-0.44503922064602008</c:v>
                </c:pt>
                <c:pt idx="764">
                  <c:v>-0.1922503922064589</c:v>
                </c:pt>
                <c:pt idx="765">
                  <c:v>1.285277496077935</c:v>
                </c:pt>
                <c:pt idx="766">
                  <c:v>0.22465277496077718</c:v>
                </c:pt>
                <c:pt idx="767">
                  <c:v>-0.25655347225039193</c:v>
                </c:pt>
                <c:pt idx="768">
                  <c:v>-0.26836553472250557</c:v>
                </c:pt>
                <c:pt idx="769">
                  <c:v>-0.62528365534722319</c:v>
                </c:pt>
                <c:pt idx="770">
                  <c:v>0.12664716344652938</c:v>
                </c:pt>
                <c:pt idx="771">
                  <c:v>1.0495664716344635</c:v>
                </c:pt>
                <c:pt idx="772">
                  <c:v>-0.15740433528365472</c:v>
                </c:pt>
                <c:pt idx="773">
                  <c:v>0.53212595664716389</c:v>
                </c:pt>
                <c:pt idx="774">
                  <c:v>0.54192125956647175</c:v>
                </c:pt>
                <c:pt idx="775">
                  <c:v>-0.39228078740433148</c:v>
                </c:pt>
                <c:pt idx="776">
                  <c:v>-0.72552280787404655</c:v>
                </c:pt>
                <c:pt idx="777">
                  <c:v>-0.3879552280787415</c:v>
                </c:pt>
                <c:pt idx="778">
                  <c:v>-0.3206795522807866</c:v>
                </c:pt>
                <c:pt idx="779">
                  <c:v>-0.17210679552280794</c:v>
                </c:pt>
                <c:pt idx="780">
                  <c:v>0.41397893204477043</c:v>
                </c:pt>
                <c:pt idx="781">
                  <c:v>-1.1570602106795533</c:v>
                </c:pt>
                <c:pt idx="782">
                  <c:v>-0.14447060210679652</c:v>
                </c:pt>
                <c:pt idx="783">
                  <c:v>-1.0857447060210657</c:v>
                </c:pt>
                <c:pt idx="784">
                  <c:v>-9.5757447060211831E-2</c:v>
                </c:pt>
                <c:pt idx="785">
                  <c:v>0.56564242552939881</c:v>
                </c:pt>
                <c:pt idx="786">
                  <c:v>1.6656424255293345E-2</c:v>
                </c:pt>
                <c:pt idx="787">
                  <c:v>-0.29863343575744672</c:v>
                </c:pt>
                <c:pt idx="788">
                  <c:v>0.43071366564242552</c:v>
                </c:pt>
                <c:pt idx="789">
                  <c:v>-0.47939286334357512</c:v>
                </c:pt>
                <c:pt idx="790">
                  <c:v>0.58880607136656593</c:v>
                </c:pt>
                <c:pt idx="791">
                  <c:v>0.77438806071366528</c:v>
                </c:pt>
                <c:pt idx="792">
                  <c:v>0.28854388060713632</c:v>
                </c:pt>
                <c:pt idx="793">
                  <c:v>9.4885438806072031E-2</c:v>
                </c:pt>
                <c:pt idx="794">
                  <c:v>0.51054885438805897</c:v>
                </c:pt>
                <c:pt idx="795">
                  <c:v>0.39290548854387808</c:v>
                </c:pt>
                <c:pt idx="796">
                  <c:v>0.80642905488544159</c:v>
                </c:pt>
                <c:pt idx="797">
                  <c:v>-0.31673570945114449</c:v>
                </c:pt>
                <c:pt idx="798">
                  <c:v>-0.61476735709451091</c:v>
                </c:pt>
                <c:pt idx="799">
                  <c:v>1.0671523264290528</c:v>
                </c:pt>
                <c:pt idx="800">
                  <c:v>1.3637715232642904</c:v>
                </c:pt>
                <c:pt idx="801">
                  <c:v>8.553771523264686E-2</c:v>
                </c:pt>
                <c:pt idx="802">
                  <c:v>5.8855377152326582E-2</c:v>
                </c:pt>
                <c:pt idx="803">
                  <c:v>0.47928855377152502</c:v>
                </c:pt>
                <c:pt idx="804">
                  <c:v>0.56739288553771416</c:v>
                </c:pt>
                <c:pt idx="805">
                  <c:v>-1.1965260711446248</c:v>
                </c:pt>
                <c:pt idx="806">
                  <c:v>0.36273473928855182</c:v>
                </c:pt>
                <c:pt idx="807">
                  <c:v>1.4087273473928867</c:v>
                </c:pt>
                <c:pt idx="808">
                  <c:v>0.77958727347392909</c:v>
                </c:pt>
                <c:pt idx="809">
                  <c:v>-0.60080412726526333</c:v>
                </c:pt>
                <c:pt idx="810">
                  <c:v>-1.7008041272649876E-2</c:v>
                </c:pt>
                <c:pt idx="811">
                  <c:v>1.0831299195872752</c:v>
                </c:pt>
                <c:pt idx="812">
                  <c:v>4.2831299195871253E-2</c:v>
                </c:pt>
                <c:pt idx="813">
                  <c:v>0.13232831299195524</c:v>
                </c:pt>
                <c:pt idx="814">
                  <c:v>-1.0699767168700767</c:v>
                </c:pt>
                <c:pt idx="815">
                  <c:v>0.51200023283130136</c:v>
                </c:pt>
                <c:pt idx="816">
                  <c:v>1.1873200023283097</c:v>
                </c:pt>
                <c:pt idx="817">
                  <c:v>-0.19502679997671635</c:v>
                </c:pt>
                <c:pt idx="818">
                  <c:v>-0.76345026799976523</c:v>
                </c:pt>
                <c:pt idx="819">
                  <c:v>-0.62123450267999658</c:v>
                </c:pt>
                <c:pt idx="820">
                  <c:v>-0.73871234502679783</c:v>
                </c:pt>
                <c:pt idx="821">
                  <c:v>9.1512876549732169E-2</c:v>
                </c:pt>
                <c:pt idx="822">
                  <c:v>2.9090151287654926</c:v>
                </c:pt>
                <c:pt idx="823">
                  <c:v>-0.3486098487123428</c:v>
                </c:pt>
                <c:pt idx="824">
                  <c:v>0.21131390151287377</c:v>
                </c:pt>
                <c:pt idx="825">
                  <c:v>-0.28268686098486739</c:v>
                </c:pt>
                <c:pt idx="826">
                  <c:v>-0.52042686860984944</c:v>
                </c:pt>
                <c:pt idx="827">
                  <c:v>0.61039573131390412</c:v>
                </c:pt>
                <c:pt idx="828">
                  <c:v>0.58170395731314173</c:v>
                </c:pt>
                <c:pt idx="829">
                  <c:v>-0.32998296042687159</c:v>
                </c:pt>
                <c:pt idx="830">
                  <c:v>-0.26519982960426702</c:v>
                </c:pt>
                <c:pt idx="831">
                  <c:v>0.88994800170396005</c:v>
                </c:pt>
                <c:pt idx="832">
                  <c:v>-0.73570051998295938</c:v>
                </c:pt>
                <c:pt idx="833">
                  <c:v>-0.47815700519983295</c:v>
                </c:pt>
                <c:pt idx="834">
                  <c:v>-3.7815700519985285E-3</c:v>
                </c:pt>
                <c:pt idx="835">
                  <c:v>1.0964621842994831</c:v>
                </c:pt>
                <c:pt idx="836">
                  <c:v>0.17586462184299378</c:v>
                </c:pt>
                <c:pt idx="837">
                  <c:v>1.3140586462184309</c:v>
                </c:pt>
                <c:pt idx="838">
                  <c:v>0.19704058646218314</c:v>
                </c:pt>
                <c:pt idx="839">
                  <c:v>0.17697040586462265</c:v>
                </c:pt>
                <c:pt idx="840">
                  <c:v>0.30056970405864547</c:v>
                </c:pt>
                <c:pt idx="841">
                  <c:v>0.27190569704058731</c:v>
                </c:pt>
                <c:pt idx="842">
                  <c:v>0.725319056970406</c:v>
                </c:pt>
                <c:pt idx="843">
                  <c:v>-0.40454680943030041</c:v>
                </c:pt>
                <c:pt idx="844">
                  <c:v>-0.25194546809429852</c:v>
                </c:pt>
                <c:pt idx="845">
                  <c:v>-0.12341945468094551</c:v>
                </c:pt>
                <c:pt idx="846">
                  <c:v>0.57246580545319503</c:v>
                </c:pt>
                <c:pt idx="847">
                  <c:v>0.40452465805453031</c:v>
                </c:pt>
                <c:pt idx="848">
                  <c:v>0.39784524658054821</c:v>
                </c:pt>
                <c:pt idx="849">
                  <c:v>0.19187845246580437</c:v>
                </c:pt>
                <c:pt idx="850">
                  <c:v>-0.50978121547534272</c:v>
                </c:pt>
                <c:pt idx="851">
                  <c:v>-0.57679781215475501</c:v>
                </c:pt>
                <c:pt idx="852">
                  <c:v>0.15013202187845209</c:v>
                </c:pt>
                <c:pt idx="853">
                  <c:v>0.54320132021878109</c:v>
                </c:pt>
                <c:pt idx="854">
                  <c:v>-0.40436798679781205</c:v>
                </c:pt>
                <c:pt idx="855">
                  <c:v>-0.6776436798679768</c:v>
                </c:pt>
                <c:pt idx="856">
                  <c:v>-3.8776436798677594E-2</c:v>
                </c:pt>
                <c:pt idx="857">
                  <c:v>0.29441223563201291</c:v>
                </c:pt>
                <c:pt idx="858">
                  <c:v>0.24684412235631825</c:v>
                </c:pt>
                <c:pt idx="859">
                  <c:v>0.66716844122356278</c:v>
                </c:pt>
                <c:pt idx="860">
                  <c:v>0.27057168441223567</c:v>
                </c:pt>
                <c:pt idx="861">
                  <c:v>-0.82389428315587665</c:v>
                </c:pt>
                <c:pt idx="862">
                  <c:v>6.7610571684362242E-3</c:v>
                </c:pt>
                <c:pt idx="863">
                  <c:v>-7.6932389428314707E-2</c:v>
                </c:pt>
                <c:pt idx="864">
                  <c:v>-0.80136932389428139</c:v>
                </c:pt>
                <c:pt idx="865">
                  <c:v>0.70658630676105361</c:v>
                </c:pt>
                <c:pt idx="866">
                  <c:v>0.27696586306761617</c:v>
                </c:pt>
                <c:pt idx="867">
                  <c:v>0.52556965863067262</c:v>
                </c:pt>
                <c:pt idx="868">
                  <c:v>1.1656556965863096</c:v>
                </c:pt>
                <c:pt idx="869">
                  <c:v>-0.688043443034136</c:v>
                </c:pt>
                <c:pt idx="870">
                  <c:v>-0.41468043443034475</c:v>
                </c:pt>
                <c:pt idx="871">
                  <c:v>-0.24404680434430048</c:v>
                </c:pt>
                <c:pt idx="872">
                  <c:v>1.1150595319565575</c:v>
                </c:pt>
                <c:pt idx="873">
                  <c:v>0.4819505953195673</c:v>
                </c:pt>
                <c:pt idx="874">
                  <c:v>-0.57488049404680908</c:v>
                </c:pt>
                <c:pt idx="875">
                  <c:v>0.30805119505953371</c:v>
                </c:pt>
                <c:pt idx="876">
                  <c:v>-0.30381948804940251</c:v>
                </c:pt>
                <c:pt idx="877">
                  <c:v>-0.2408381948804923</c:v>
                </c:pt>
                <c:pt idx="878">
                  <c:v>0.61029161805119614</c:v>
                </c:pt>
                <c:pt idx="879">
                  <c:v>0.26590291618051154</c:v>
                </c:pt>
                <c:pt idx="880">
                  <c:v>0.96725902916180573</c:v>
                </c:pt>
                <c:pt idx="881">
                  <c:v>1.5088725902916202</c:v>
                </c:pt>
                <c:pt idx="882">
                  <c:v>-0.39871127409708507</c:v>
                </c:pt>
                <c:pt idx="883">
                  <c:v>-9.1887112740970167E-2</c:v>
                </c:pt>
                <c:pt idx="884">
                  <c:v>-0.48871887112741064</c:v>
                </c:pt>
                <c:pt idx="885">
                  <c:v>-0.15478718871127128</c:v>
                </c:pt>
                <c:pt idx="886">
                  <c:v>7.4368521281128892</c:v>
                </c:pt>
                <c:pt idx="887">
                  <c:v>1.0398685212811287</c:v>
                </c:pt>
                <c:pt idx="888">
                  <c:v>1.1747986852128136</c:v>
                </c:pt>
                <c:pt idx="889">
                  <c:v>-2.2641520131478714</c:v>
                </c:pt>
                <c:pt idx="890">
                  <c:v>1.9124584798685191</c:v>
                </c:pt>
                <c:pt idx="891">
                  <c:v>-0.42367541520131624</c:v>
                </c:pt>
                <c:pt idx="892">
                  <c:v>-0.16013675415201334</c:v>
                </c:pt>
                <c:pt idx="893">
                  <c:v>-0.51840136754151445</c:v>
                </c:pt>
                <c:pt idx="894">
                  <c:v>-1.1796840136754199</c:v>
                </c:pt>
                <c:pt idx="895">
                  <c:v>1.0228031598632441</c:v>
                </c:pt>
                <c:pt idx="896">
                  <c:v>0.27012803159863097</c:v>
                </c:pt>
                <c:pt idx="897">
                  <c:v>0.7144012803159896</c:v>
                </c:pt>
                <c:pt idx="898">
                  <c:v>1.5465440128031602</c:v>
                </c:pt>
                <c:pt idx="899">
                  <c:v>1.989765440128032</c:v>
                </c:pt>
                <c:pt idx="900">
                  <c:v>-0.32400234559871421</c:v>
                </c:pt>
                <c:pt idx="901">
                  <c:v>3.5759976544014194E-2</c:v>
                </c:pt>
                <c:pt idx="902">
                  <c:v>1.1158575997654339</c:v>
                </c:pt>
                <c:pt idx="903">
                  <c:v>-0.75154142400234747</c:v>
                </c:pt>
                <c:pt idx="904">
                  <c:v>-2.751541424002113E-2</c:v>
                </c:pt>
                <c:pt idx="905">
                  <c:v>-0.81587515414240386</c:v>
                </c:pt>
                <c:pt idx="906">
                  <c:v>-1.5845587515414223</c:v>
                </c:pt>
                <c:pt idx="907">
                  <c:v>1.2276544124845898</c:v>
                </c:pt>
                <c:pt idx="908">
                  <c:v>-0.7464234558751599</c:v>
                </c:pt>
                <c:pt idx="909">
                  <c:v>-0.30236423455875183</c:v>
                </c:pt>
                <c:pt idx="910">
                  <c:v>1.4763763576544093</c:v>
                </c:pt>
                <c:pt idx="911">
                  <c:v>0.1257637635765505</c:v>
                </c:pt>
                <c:pt idx="912">
                  <c:v>-9.4742362364243604E-2</c:v>
                </c:pt>
                <c:pt idx="913">
                  <c:v>-0.21484742362364528</c:v>
                </c:pt>
                <c:pt idx="914">
                  <c:v>0.39765152576377005</c:v>
                </c:pt>
                <c:pt idx="915">
                  <c:v>-0.31882348474236011</c:v>
                </c:pt>
                <c:pt idx="916">
                  <c:v>0.22171176515257685</c:v>
                </c:pt>
                <c:pt idx="917">
                  <c:v>1.4986171176515271</c:v>
                </c:pt>
                <c:pt idx="918">
                  <c:v>2.0891861711765145</c:v>
                </c:pt>
                <c:pt idx="919">
                  <c:v>-0.48690813828823565</c:v>
                </c:pt>
                <c:pt idx="920">
                  <c:v>0.98673091861711271</c:v>
                </c:pt>
                <c:pt idx="921">
                  <c:v>1.042467309186172</c:v>
                </c:pt>
                <c:pt idx="922">
                  <c:v>-0.40637532690814027</c:v>
                </c:pt>
                <c:pt idx="923">
                  <c:v>-1.560463753269083</c:v>
                </c:pt>
                <c:pt idx="924">
                  <c:v>-1.2262046375326889</c:v>
                </c:pt>
                <c:pt idx="925">
                  <c:v>0.29063795362467459</c:v>
                </c:pt>
                <c:pt idx="926">
                  <c:v>1.0695063795362501</c:v>
                </c:pt>
                <c:pt idx="927">
                  <c:v>-0.21620493620463321</c:v>
                </c:pt>
                <c:pt idx="928">
                  <c:v>0.44563795063795908</c:v>
                </c:pt>
                <c:pt idx="929">
                  <c:v>0.85415637950637802</c:v>
                </c:pt>
                <c:pt idx="930">
                  <c:v>-1.2458436204937584E-2</c:v>
                </c:pt>
                <c:pt idx="931">
                  <c:v>-0.22202458436205319</c:v>
                </c:pt>
                <c:pt idx="932">
                  <c:v>-2.239320245843615</c:v>
                </c:pt>
                <c:pt idx="933">
                  <c:v>0.22350679754156744</c:v>
                </c:pt>
                <c:pt idx="934">
                  <c:v>0.16713506797541555</c:v>
                </c:pt>
                <c:pt idx="935">
                  <c:v>0.73837135067975623</c:v>
                </c:pt>
                <c:pt idx="936">
                  <c:v>-0.7453162864932068</c:v>
                </c:pt>
                <c:pt idx="937">
                  <c:v>-2.1166531628649281</c:v>
                </c:pt>
                <c:pt idx="938">
                  <c:v>-0.18706653162865194</c:v>
                </c:pt>
                <c:pt idx="939">
                  <c:v>-1.5342706653162779</c:v>
                </c:pt>
                <c:pt idx="940">
                  <c:v>2.8815572933468374</c:v>
                </c:pt>
                <c:pt idx="941">
                  <c:v>0.21571557293346899</c:v>
                </c:pt>
                <c:pt idx="942">
                  <c:v>-0.45164284427066548</c:v>
                </c:pt>
                <c:pt idx="943">
                  <c:v>-0.14651642844270185</c:v>
                </c:pt>
                <c:pt idx="944">
                  <c:v>-4.6465164284427374E-2</c:v>
                </c:pt>
                <c:pt idx="945">
                  <c:v>3.6661353483571588</c:v>
                </c:pt>
                <c:pt idx="946">
                  <c:v>-1.2618386465164306</c:v>
                </c:pt>
                <c:pt idx="947">
                  <c:v>1.4348816135348414</c:v>
                </c:pt>
                <c:pt idx="948">
                  <c:v>6.1348816135343043E-2</c:v>
                </c:pt>
                <c:pt idx="949">
                  <c:v>-1.1439865118386408</c:v>
                </c:pt>
                <c:pt idx="950">
                  <c:v>0.80526013488161396</c:v>
                </c:pt>
                <c:pt idx="951">
                  <c:v>1.9562526013488153</c:v>
                </c:pt>
                <c:pt idx="952">
                  <c:v>0.49936252601348485</c:v>
                </c:pt>
                <c:pt idx="953">
                  <c:v>9.5993625260135218E-2</c:v>
                </c:pt>
                <c:pt idx="954">
                  <c:v>-0.84474006374739474</c:v>
                </c:pt>
                <c:pt idx="955">
                  <c:v>3.055259936252952E-2</c:v>
                </c:pt>
                <c:pt idx="956">
                  <c:v>-1.482194474006377</c:v>
                </c:pt>
                <c:pt idx="957">
                  <c:v>-0.83462194474006424</c:v>
                </c:pt>
                <c:pt idx="958">
                  <c:v>-0.67714621944739406</c:v>
                </c:pt>
                <c:pt idx="959">
                  <c:v>-0.4006714621944738</c:v>
                </c:pt>
                <c:pt idx="960">
                  <c:v>-0.31190671462194786</c:v>
                </c:pt>
                <c:pt idx="961">
                  <c:v>0.61168093285377978</c:v>
                </c:pt>
                <c:pt idx="962">
                  <c:v>0.1021168093285354</c:v>
                </c:pt>
                <c:pt idx="963">
                  <c:v>-1.6794788319067138</c:v>
                </c:pt>
                <c:pt idx="964">
                  <c:v>4.9205211680934724E-2</c:v>
                </c:pt>
                <c:pt idx="965">
                  <c:v>-0.44540794788319715</c:v>
                </c:pt>
                <c:pt idx="966">
                  <c:v>-1.285054079478833</c:v>
                </c:pt>
                <c:pt idx="967">
                  <c:v>-1.2344505407947821</c:v>
                </c:pt>
                <c:pt idx="968">
                  <c:v>0.58045549459205148</c:v>
                </c:pt>
                <c:pt idx="969">
                  <c:v>0.61760455494592037</c:v>
                </c:pt>
                <c:pt idx="970">
                  <c:v>-0.30472395445054445</c:v>
                </c:pt>
                <c:pt idx="971">
                  <c:v>0.55385276045549148</c:v>
                </c:pt>
                <c:pt idx="972">
                  <c:v>0.62633852760455255</c:v>
                </c:pt>
                <c:pt idx="973">
                  <c:v>0.41606338527603981</c:v>
                </c:pt>
                <c:pt idx="974">
                  <c:v>1.2868606338527613</c:v>
                </c:pt>
                <c:pt idx="975">
                  <c:v>-1.251831393661476</c:v>
                </c:pt>
                <c:pt idx="976">
                  <c:v>0.51138168606338752</c:v>
                </c:pt>
                <c:pt idx="977">
                  <c:v>0.65191381686063465</c:v>
                </c:pt>
                <c:pt idx="978">
                  <c:v>1.0802191381686015</c:v>
                </c:pt>
                <c:pt idx="979">
                  <c:v>-0.47809780861830831</c:v>
                </c:pt>
                <c:pt idx="980">
                  <c:v>0.52001902191381788</c:v>
                </c:pt>
                <c:pt idx="981">
                  <c:v>1.0129001902191419</c:v>
                </c:pt>
                <c:pt idx="982">
                  <c:v>0.14912900190218181</c:v>
                </c:pt>
                <c:pt idx="983">
                  <c:v>-1.4821087099809773</c:v>
                </c:pt>
                <c:pt idx="984">
                  <c:v>0.61907891290019279</c:v>
                </c:pt>
                <c:pt idx="985">
                  <c:v>-2.1502092108709974</c:v>
                </c:pt>
                <c:pt idx="986">
                  <c:v>-1.7630020921087137</c:v>
                </c:pt>
                <c:pt idx="987">
                  <c:v>-0.11253002092108488</c:v>
                </c:pt>
                <c:pt idx="988">
                  <c:v>-0.71492530020920952</c:v>
                </c:pt>
                <c:pt idx="989">
                  <c:v>1.5803507469979152</c:v>
                </c:pt>
                <c:pt idx="990">
                  <c:v>0.70360350746997113</c:v>
                </c:pt>
                <c:pt idx="991">
                  <c:v>-1.8763639649253037</c:v>
                </c:pt>
                <c:pt idx="992">
                  <c:v>-1.4713636396492475</c:v>
                </c:pt>
                <c:pt idx="993">
                  <c:v>0.15928636360350623</c:v>
                </c:pt>
                <c:pt idx="994">
                  <c:v>0.6622928636360399</c:v>
                </c:pt>
                <c:pt idx="995">
                  <c:v>-0.37417707136363987</c:v>
                </c:pt>
                <c:pt idx="996">
                  <c:v>1.5407582292863609</c:v>
                </c:pt>
                <c:pt idx="997">
                  <c:v>1.1960075822928715</c:v>
                </c:pt>
                <c:pt idx="998">
                  <c:v>1.510560075822923</c:v>
                </c:pt>
                <c:pt idx="999">
                  <c:v>0.76090560075822822</c:v>
                </c:pt>
                <c:pt idx="1000">
                  <c:v>0.21150905600757852</c:v>
                </c:pt>
                <c:pt idx="1001">
                  <c:v>0.6209150905600751</c:v>
                </c:pt>
                <c:pt idx="1002">
                  <c:v>0.38210915090559894</c:v>
                </c:pt>
                <c:pt idx="1003">
                  <c:v>1.388421091509052</c:v>
                </c:pt>
                <c:pt idx="1004">
                  <c:v>0.29878421091508756</c:v>
                </c:pt>
                <c:pt idx="1005">
                  <c:v>1.0386878421091481</c:v>
                </c:pt>
                <c:pt idx="1006">
                  <c:v>-0.75741312157891372</c:v>
                </c:pt>
                <c:pt idx="1007">
                  <c:v>0.58422586878421612</c:v>
                </c:pt>
                <c:pt idx="1008">
                  <c:v>-0.17605774131216378</c:v>
                </c:pt>
                <c:pt idx="1009">
                  <c:v>1.1089394225868787</c:v>
                </c:pt>
                <c:pt idx="1010">
                  <c:v>-0.45381060577413024</c:v>
                </c:pt>
                <c:pt idx="1011">
                  <c:v>-1.2321381060577394</c:v>
                </c:pt>
                <c:pt idx="1012">
                  <c:v>-0.95202138106058243</c:v>
                </c:pt>
                <c:pt idx="1013">
                  <c:v>0.45627978618939125</c:v>
                </c:pt>
                <c:pt idx="1014">
                  <c:v>-0.41633720213810932</c:v>
                </c:pt>
                <c:pt idx="1015">
                  <c:v>0.31473662797861834</c:v>
                </c:pt>
                <c:pt idx="1016">
                  <c:v>-1.3663526337202185</c:v>
                </c:pt>
                <c:pt idx="1017">
                  <c:v>-1.8663526337199698E-2</c:v>
                </c:pt>
                <c:pt idx="1018">
                  <c:v>-1.2548866352633752</c:v>
                </c:pt>
                <c:pt idx="1019">
                  <c:v>1.0472511336473644</c:v>
                </c:pt>
                <c:pt idx="1020">
                  <c:v>-1.0523274886635221</c:v>
                </c:pt>
                <c:pt idx="1021">
                  <c:v>1.0822767251133598</c:v>
                </c:pt>
                <c:pt idx="1022">
                  <c:v>0.9206227672511389</c:v>
                </c:pt>
                <c:pt idx="1023">
                  <c:v>-0.86959377232749091</c:v>
                </c:pt>
                <c:pt idx="1024">
                  <c:v>1.0211040622767271</c:v>
                </c:pt>
                <c:pt idx="1025">
                  <c:v>0.44111104062276496</c:v>
                </c:pt>
                <c:pt idx="1026">
                  <c:v>0.26631111040622812</c:v>
                </c:pt>
                <c:pt idx="1027">
                  <c:v>0.54256311110406585</c:v>
                </c:pt>
                <c:pt idx="1028">
                  <c:v>1.1922256311110431</c:v>
                </c:pt>
                <c:pt idx="1029">
                  <c:v>-0.46097774368888622</c:v>
                </c:pt>
                <c:pt idx="1030">
                  <c:v>-1.4973097774368895</c:v>
                </c:pt>
                <c:pt idx="1031">
                  <c:v>0.8638269022256253</c:v>
                </c:pt>
                <c:pt idx="1032">
                  <c:v>-0.1513617309777473</c:v>
                </c:pt>
                <c:pt idx="1033">
                  <c:v>0.44738638269021891</c:v>
                </c:pt>
                <c:pt idx="1034">
                  <c:v>0.14247386382689342</c:v>
                </c:pt>
                <c:pt idx="1035">
                  <c:v>0.10642473863827462</c:v>
                </c:pt>
                <c:pt idx="1036">
                  <c:v>1.0642473863811119E-3</c:v>
                </c:pt>
                <c:pt idx="1037">
                  <c:v>-1.353689357526136</c:v>
                </c:pt>
                <c:pt idx="1038">
                  <c:v>-0.61243689357526421</c:v>
                </c:pt>
                <c:pt idx="1039">
                  <c:v>0.42277563106424765</c:v>
                </c:pt>
                <c:pt idx="1040">
                  <c:v>1.1030277563106452</c:v>
                </c:pt>
                <c:pt idx="1041">
                  <c:v>3.1663302775631053</c:v>
                </c:pt>
                <c:pt idx="1042">
                  <c:v>0.91846330277563482</c:v>
                </c:pt>
                <c:pt idx="1043">
                  <c:v>1.2188846330277556</c:v>
                </c:pt>
                <c:pt idx="1044">
                  <c:v>0.48408884633028038</c:v>
                </c:pt>
                <c:pt idx="1045">
                  <c:v>-0.10705911153669945</c:v>
                </c:pt>
                <c:pt idx="1046">
                  <c:v>1.6705294088846259</c:v>
                </c:pt>
                <c:pt idx="1047">
                  <c:v>-0.3121947059111605</c:v>
                </c:pt>
                <c:pt idx="1048">
                  <c:v>1.0505780529408923</c:v>
                </c:pt>
                <c:pt idx="1049">
                  <c:v>2.3940057805294117</c:v>
                </c:pt>
                <c:pt idx="1050">
                  <c:v>0.18694005780529466</c:v>
                </c:pt>
                <c:pt idx="1051">
                  <c:v>0.22086940057805293</c:v>
                </c:pt>
                <c:pt idx="1052">
                  <c:v>1.4908086940057785</c:v>
                </c:pt>
                <c:pt idx="1053">
                  <c:v>0.26990808694006319</c:v>
                </c:pt>
                <c:pt idx="1054">
                  <c:v>-0.58320091913059713</c:v>
                </c:pt>
                <c:pt idx="1055">
                  <c:v>1.4278679908087</c:v>
                </c:pt>
                <c:pt idx="1056">
                  <c:v>0.32317867990808935</c:v>
                </c:pt>
                <c:pt idx="1057">
                  <c:v>-1.2434682132009129</c:v>
                </c:pt>
                <c:pt idx="1058">
                  <c:v>1.4872653178679869</c:v>
                </c:pt>
                <c:pt idx="1059">
                  <c:v>3.1471726531786786</c:v>
                </c:pt>
                <c:pt idx="1060">
                  <c:v>3.202771726531779</c:v>
                </c:pt>
                <c:pt idx="1061">
                  <c:v>-1.0766722827346769</c:v>
                </c:pt>
                <c:pt idx="1062">
                  <c:v>1.8648332771726643</c:v>
                </c:pt>
                <c:pt idx="1063">
                  <c:v>-0.43925166722827669</c:v>
                </c:pt>
                <c:pt idx="1064">
                  <c:v>2.48700748332773</c:v>
                </c:pt>
                <c:pt idx="1065">
                  <c:v>0.13987007483326863</c:v>
                </c:pt>
                <c:pt idx="1066">
                  <c:v>-0.11860129925167939</c:v>
                </c:pt>
                <c:pt idx="1067">
                  <c:v>1.7704139870074869</c:v>
                </c:pt>
                <c:pt idx="1068">
                  <c:v>-1.2239958601299463</c:v>
                </c:pt>
                <c:pt idx="1069">
                  <c:v>-5.72399586013006E-2</c:v>
                </c:pt>
                <c:pt idx="1070">
                  <c:v>-3.1608723995860117</c:v>
                </c:pt>
                <c:pt idx="1071">
                  <c:v>-2.011208723995864</c:v>
                </c:pt>
                <c:pt idx="1072">
                  <c:v>11.043487912760057</c:v>
                </c:pt>
                <c:pt idx="1073">
                  <c:v>0.38943487912760588</c:v>
                </c:pt>
                <c:pt idx="1074">
                  <c:v>0.27879434879126563</c:v>
                </c:pt>
                <c:pt idx="1075">
                  <c:v>-0.38811205651208525</c:v>
                </c:pt>
                <c:pt idx="1076">
                  <c:v>-1.04168112056513</c:v>
                </c:pt>
                <c:pt idx="1077">
                  <c:v>1.4382831887943581</c:v>
                </c:pt>
                <c:pt idx="1078">
                  <c:v>3.1806828318879496</c:v>
                </c:pt>
                <c:pt idx="1079">
                  <c:v>2.9892068283188706</c:v>
                </c:pt>
                <c:pt idx="1080">
                  <c:v>0.76079206828319457</c:v>
                </c:pt>
                <c:pt idx="1081">
                  <c:v>2.7431079206828457</c:v>
                </c:pt>
                <c:pt idx="1082">
                  <c:v>3.9958310792068232</c:v>
                </c:pt>
                <c:pt idx="1083">
                  <c:v>-5.1002416892079196</c:v>
                </c:pt>
                <c:pt idx="1084">
                  <c:v>-1.80470241689207</c:v>
                </c:pt>
                <c:pt idx="1085">
                  <c:v>6.1199529758310689</c:v>
                </c:pt>
                <c:pt idx="1086">
                  <c:v>-0.96360047024168693</c:v>
                </c:pt>
                <c:pt idx="1087">
                  <c:v>-2.9531360047024151</c:v>
                </c:pt>
                <c:pt idx="1088">
                  <c:v>-0.13653136004701594</c:v>
                </c:pt>
                <c:pt idx="1089">
                  <c:v>0.61653468639954667</c:v>
                </c:pt>
                <c:pt idx="1090">
                  <c:v>0.94896534686398581</c:v>
                </c:pt>
                <c:pt idx="1091">
                  <c:v>0.9832896534686455</c:v>
                </c:pt>
                <c:pt idx="1092">
                  <c:v>1.0727328965346885</c:v>
                </c:pt>
                <c:pt idx="1093">
                  <c:v>2.8642273289653417</c:v>
                </c:pt>
                <c:pt idx="1094">
                  <c:v>0.74154227328965305</c:v>
                </c:pt>
                <c:pt idx="1095">
                  <c:v>-2.4331845772670988</c:v>
                </c:pt>
                <c:pt idx="1096">
                  <c:v>-2.3349318457726866</c:v>
                </c:pt>
                <c:pt idx="1097">
                  <c:v>8.2650681542276061E-2</c:v>
                </c:pt>
                <c:pt idx="1098">
                  <c:v>7.7265068154162009E-3</c:v>
                </c:pt>
                <c:pt idx="1099">
                  <c:v>-0.91072273493185207</c:v>
                </c:pt>
                <c:pt idx="1100">
                  <c:v>-0.49700722734931446</c:v>
                </c:pt>
                <c:pt idx="1101">
                  <c:v>-3.0634700722734891</c:v>
                </c:pt>
                <c:pt idx="1102">
                  <c:v>2.0719652992772666</c:v>
                </c:pt>
                <c:pt idx="1103">
                  <c:v>-0.85408034700724045</c:v>
                </c:pt>
                <c:pt idx="1104">
                  <c:v>-1.7872408034700697</c:v>
                </c:pt>
                <c:pt idx="1105">
                  <c:v>1.6668275919653013</c:v>
                </c:pt>
                <c:pt idx="1106">
                  <c:v>3.5930682759196628</c:v>
                </c:pt>
                <c:pt idx="1107">
                  <c:v>-2.393669317240807</c:v>
                </c:pt>
                <c:pt idx="1108">
                  <c:v>-2.2085366931724053</c:v>
                </c:pt>
                <c:pt idx="1109">
                  <c:v>1.3916146330682722</c:v>
                </c:pt>
                <c:pt idx="1110">
                  <c:v>-3.3654838536693177</c:v>
                </c:pt>
                <c:pt idx="1111">
                  <c:v>0.60224516146331553</c:v>
                </c:pt>
                <c:pt idx="1112">
                  <c:v>-8.4635775483853593</c:v>
                </c:pt>
                <c:pt idx="1113">
                  <c:v>3.2328642245161348</c:v>
                </c:pt>
                <c:pt idx="1114">
                  <c:v>2.9368286422451604</c:v>
                </c:pt>
                <c:pt idx="1115">
                  <c:v>-2.7162317135775425</c:v>
                </c:pt>
                <c:pt idx="1116">
                  <c:v>2.9273376828642199</c:v>
                </c:pt>
                <c:pt idx="1117">
                  <c:v>5.1314733768286374</c:v>
                </c:pt>
                <c:pt idx="1118">
                  <c:v>7.3314733768285123E-2</c:v>
                </c:pt>
                <c:pt idx="1119">
                  <c:v>-1.3540668526623136</c:v>
                </c:pt>
                <c:pt idx="1120">
                  <c:v>-3.3739406685266147</c:v>
                </c:pt>
                <c:pt idx="1121">
                  <c:v>2.7417605933147229</c:v>
                </c:pt>
                <c:pt idx="1122">
                  <c:v>2.9989176059331442</c:v>
                </c:pt>
                <c:pt idx="1123">
                  <c:v>3.3803891760593245</c:v>
                </c:pt>
                <c:pt idx="1124">
                  <c:v>-1.5518961082394043</c:v>
                </c:pt>
                <c:pt idx="1125">
                  <c:v>-0.15751896108238839</c:v>
                </c:pt>
                <c:pt idx="1126">
                  <c:v>-1.6662751896108148</c:v>
                </c:pt>
                <c:pt idx="1127">
                  <c:v>1.1141372481038871</c:v>
                </c:pt>
                <c:pt idx="1128">
                  <c:v>0.53214137248103555</c:v>
                </c:pt>
                <c:pt idx="1129">
                  <c:v>0.96212141372481597</c:v>
                </c:pt>
                <c:pt idx="1130">
                  <c:v>3.2830212141372499</c:v>
                </c:pt>
                <c:pt idx="1131">
                  <c:v>-0.23806978785863464</c:v>
                </c:pt>
                <c:pt idx="1132">
                  <c:v>-1.8820806978785924</c:v>
                </c:pt>
                <c:pt idx="1133">
                  <c:v>2.2817791930212081</c:v>
                </c:pt>
                <c:pt idx="1134">
                  <c:v>0.62871779193022803</c:v>
                </c:pt>
                <c:pt idx="1135">
                  <c:v>-0.42961282208069917</c:v>
                </c:pt>
                <c:pt idx="1136">
                  <c:v>8.8432038717791954</c:v>
                </c:pt>
                <c:pt idx="1137">
                  <c:v>2.7579320387177972</c:v>
                </c:pt>
                <c:pt idx="1138">
                  <c:v>7.4583793203871807</c:v>
                </c:pt>
                <c:pt idx="1139">
                  <c:v>0.99838379320387105</c:v>
                </c:pt>
                <c:pt idx="1140">
                  <c:v>-4.3142161620679786</c:v>
                </c:pt>
                <c:pt idx="1141">
                  <c:v>-0.91004216162068019</c:v>
                </c:pt>
                <c:pt idx="1142">
                  <c:v>5.3569995783838067</c:v>
                </c:pt>
                <c:pt idx="1143">
                  <c:v>1.490369995783837</c:v>
                </c:pt>
                <c:pt idx="1144">
                  <c:v>6.0169036999578367</c:v>
                </c:pt>
                <c:pt idx="1145">
                  <c:v>-1.3816309630004326</c:v>
                </c:pt>
                <c:pt idx="1146">
                  <c:v>-0.12381630963000134</c:v>
                </c:pt>
                <c:pt idx="1147">
                  <c:v>0.90066183690369428</c:v>
                </c:pt>
                <c:pt idx="1148">
                  <c:v>-0.86089338163095874</c:v>
                </c:pt>
                <c:pt idx="1149">
                  <c:v>4.2809910661836881</c:v>
                </c:pt>
                <c:pt idx="1150">
                  <c:v>4.4524099106618138</c:v>
                </c:pt>
                <c:pt idx="1151">
                  <c:v>2.3143240991066136</c:v>
                </c:pt>
                <c:pt idx="1152">
                  <c:v>-0.87675675900891292</c:v>
                </c:pt>
                <c:pt idx="1153">
                  <c:v>4.5908324324099112</c:v>
                </c:pt>
                <c:pt idx="1154">
                  <c:v>-4.7536916756758956</c:v>
                </c:pt>
                <c:pt idx="1155">
                  <c:v>-4.2571369167567354</c:v>
                </c:pt>
                <c:pt idx="1156">
                  <c:v>-8.5018713691675742</c:v>
                </c:pt>
                <c:pt idx="1157">
                  <c:v>7.8942812863083134</c:v>
                </c:pt>
                <c:pt idx="1158">
                  <c:v>0.3889428128630783</c:v>
                </c:pt>
                <c:pt idx="1159">
                  <c:v>-2.4059105718713738</c:v>
                </c:pt>
                <c:pt idx="1160">
                  <c:v>-0.47405910571870891</c:v>
                </c:pt>
                <c:pt idx="1161">
                  <c:v>0.75525940894281973</c:v>
                </c:pt>
                <c:pt idx="1162">
                  <c:v>-1.622347405910574</c:v>
                </c:pt>
                <c:pt idx="1163">
                  <c:v>5.5932765259409081</c:v>
                </c:pt>
                <c:pt idx="1164">
                  <c:v>-2.3938672347406111</c:v>
                </c:pt>
                <c:pt idx="1165">
                  <c:v>2.3458613276525853</c:v>
                </c:pt>
                <c:pt idx="1166">
                  <c:v>3.2032586132765175</c:v>
                </c:pt>
                <c:pt idx="1167">
                  <c:v>3.5617325861327913</c:v>
                </c:pt>
                <c:pt idx="1168">
                  <c:v>-7.4737826741386897</c:v>
                </c:pt>
                <c:pt idx="1169">
                  <c:v>1.7651621732586307</c:v>
                </c:pt>
                <c:pt idx="1170">
                  <c:v>-0.78234837826741455</c:v>
                </c:pt>
                <c:pt idx="1171">
                  <c:v>-2.0876234837826928</c:v>
                </c:pt>
                <c:pt idx="1172">
                  <c:v>-8.3901762348378242</c:v>
                </c:pt>
                <c:pt idx="1173">
                  <c:v>3.015798237651623</c:v>
                </c:pt>
                <c:pt idx="1174">
                  <c:v>-3.1295420176234785</c:v>
                </c:pt>
                <c:pt idx="1175">
                  <c:v>5.5782045798237618</c:v>
                </c:pt>
                <c:pt idx="1176">
                  <c:v>-0.89411795420176077</c:v>
                </c:pt>
                <c:pt idx="1177">
                  <c:v>-8.3482411795420148</c:v>
                </c:pt>
                <c:pt idx="1178">
                  <c:v>-2.053282411795422</c:v>
                </c:pt>
                <c:pt idx="1179">
                  <c:v>0.75936717588204772</c:v>
                </c:pt>
                <c:pt idx="1180">
                  <c:v>-1.4622063282411659</c:v>
                </c:pt>
                <c:pt idx="1181">
                  <c:v>-7.8740220632824105</c:v>
                </c:pt>
                <c:pt idx="1182">
                  <c:v>13.210159779367174</c:v>
                </c:pt>
                <c:pt idx="1183">
                  <c:v>-7.6771984022063293</c:v>
                </c:pt>
                <c:pt idx="1184">
                  <c:v>-2.0166719840220679</c:v>
                </c:pt>
                <c:pt idx="1185">
                  <c:v>-6.8395667198402208</c:v>
                </c:pt>
                <c:pt idx="1186">
                  <c:v>3.7313043328015993</c:v>
                </c:pt>
                <c:pt idx="1187">
                  <c:v>-5.3022869566719919</c:v>
                </c:pt>
                <c:pt idx="1188">
                  <c:v>6.006477130433268</c:v>
                </c:pt>
                <c:pt idx="1189">
                  <c:v>-0.15993522869565879</c:v>
                </c:pt>
                <c:pt idx="1190">
                  <c:v>4.268100647713041</c:v>
                </c:pt>
                <c:pt idx="1191">
                  <c:v>7.1620810064771376</c:v>
                </c:pt>
                <c:pt idx="1192">
                  <c:v>2.0114208100647772</c:v>
                </c:pt>
                <c:pt idx="1193">
                  <c:v>4.799714208100653</c:v>
                </c:pt>
                <c:pt idx="1194">
                  <c:v>1.7677971420809939</c:v>
                </c:pt>
                <c:pt idx="1195">
                  <c:v>5.4372779714208122</c:v>
                </c:pt>
                <c:pt idx="1196">
                  <c:v>-2.6954272202857936</c:v>
                </c:pt>
                <c:pt idx="1197">
                  <c:v>1.2229457277971534</c:v>
                </c:pt>
                <c:pt idx="1198">
                  <c:v>-4.7473705427220239</c:v>
                </c:pt>
                <c:pt idx="1199">
                  <c:v>5.5820262945727848</c:v>
                </c:pt>
                <c:pt idx="1200">
                  <c:v>-2.853879737054271</c:v>
                </c:pt>
                <c:pt idx="1201">
                  <c:v>1.8112612026294386</c:v>
                </c:pt>
                <c:pt idx="1202">
                  <c:v>-2.6715873879736876</c:v>
                </c:pt>
                <c:pt idx="1203">
                  <c:v>-8.0461158738797423</c:v>
                </c:pt>
                <c:pt idx="1204">
                  <c:v>1.6994388412612125</c:v>
                </c:pt>
                <c:pt idx="1205">
                  <c:v>-11.352005611587416</c:v>
                </c:pt>
                <c:pt idx="1206">
                  <c:v>-1.9034200561158627</c:v>
                </c:pt>
                <c:pt idx="1207">
                  <c:v>0.98086579943884544</c:v>
                </c:pt>
                <c:pt idx="1208">
                  <c:v>-4.3697913420056125</c:v>
                </c:pt>
                <c:pt idx="1209">
                  <c:v>3.5960020865799294</c:v>
                </c:pt>
                <c:pt idx="1210">
                  <c:v>1.6658600208658072</c:v>
                </c:pt>
                <c:pt idx="1211">
                  <c:v>8.8258586002086759</c:v>
                </c:pt>
                <c:pt idx="1212">
                  <c:v>2.3282585860020788</c:v>
                </c:pt>
                <c:pt idx="1213">
                  <c:v>-1.6717414139989728E-2</c:v>
                </c:pt>
                <c:pt idx="1214">
                  <c:v>-2.320167174141389</c:v>
                </c:pt>
                <c:pt idx="1215">
                  <c:v>-1.213201671741416</c:v>
                </c:pt>
                <c:pt idx="1216">
                  <c:v>-2.232132016717415</c:v>
                </c:pt>
                <c:pt idx="1217">
                  <c:v>4.4776786798328345</c:v>
                </c:pt>
                <c:pt idx="1218">
                  <c:v>-1.8252232132016672</c:v>
                </c:pt>
                <c:pt idx="1219">
                  <c:v>0.24174776786797736</c:v>
                </c:pt>
                <c:pt idx="1220">
                  <c:v>4.6124174776786759</c:v>
                </c:pt>
                <c:pt idx="1221">
                  <c:v>2.6861241747767934</c:v>
                </c:pt>
                <c:pt idx="1222">
                  <c:v>0.55686124174776808</c:v>
                </c:pt>
                <c:pt idx="1223">
                  <c:v>-2.6344313875825094</c:v>
                </c:pt>
                <c:pt idx="1224">
                  <c:v>1.3655686124167232E-2</c:v>
                </c:pt>
                <c:pt idx="1225">
                  <c:v>-4.439863443138762</c:v>
                </c:pt>
                <c:pt idx="1226">
                  <c:v>1.8056013655686058</c:v>
                </c:pt>
                <c:pt idx="1227">
                  <c:v>4.0180560136556949</c:v>
                </c:pt>
                <c:pt idx="1228">
                  <c:v>2.1101805601365555</c:v>
                </c:pt>
                <c:pt idx="1229">
                  <c:v>2.8211018056013586</c:v>
                </c:pt>
                <c:pt idx="1230">
                  <c:v>5.1982110180560142</c:v>
                </c:pt>
                <c:pt idx="1231">
                  <c:v>-0.18801788981940604</c:v>
                </c:pt>
                <c:pt idx="1232">
                  <c:v>2.1581198211018204</c:v>
                </c:pt>
                <c:pt idx="1233">
                  <c:v>1.1581198211018773E-2</c:v>
                </c:pt>
                <c:pt idx="1234">
                  <c:v>3.2701158119820946</c:v>
                </c:pt>
                <c:pt idx="1235">
                  <c:v>-6.4372988418801924</c:v>
                </c:pt>
                <c:pt idx="1236">
                  <c:v>4.0556270115812083</c:v>
                </c:pt>
                <c:pt idx="1237">
                  <c:v>1.2505562701158226</c:v>
                </c:pt>
                <c:pt idx="1238">
                  <c:v>1.0825055627011579</c:v>
                </c:pt>
                <c:pt idx="1239">
                  <c:v>5.7208250556270173</c:v>
                </c:pt>
                <c:pt idx="1240">
                  <c:v>-6.279174944373267E-2</c:v>
                </c:pt>
                <c:pt idx="1241">
                  <c:v>-4.0306279174944279</c:v>
                </c:pt>
                <c:pt idx="1242">
                  <c:v>0.8096937208250381</c:v>
                </c:pt>
                <c:pt idx="1243">
                  <c:v>1.1380969372082461</c:v>
                </c:pt>
                <c:pt idx="1244">
                  <c:v>-1.0086190306278979</c:v>
                </c:pt>
                <c:pt idx="1245">
                  <c:v>0.71991380969370766</c:v>
                </c:pt>
                <c:pt idx="1246">
                  <c:v>-1.9028008619030743</c:v>
                </c:pt>
                <c:pt idx="1247">
                  <c:v>-6.5990280086190296</c:v>
                </c:pt>
                <c:pt idx="1248">
                  <c:v>2.5740097199138177</c:v>
                </c:pt>
                <c:pt idx="1249">
                  <c:v>0.67574009719916717</c:v>
                </c:pt>
                <c:pt idx="1250">
                  <c:v>3.8667574009719772</c:v>
                </c:pt>
                <c:pt idx="1251">
                  <c:v>5.738667574009753</c:v>
                </c:pt>
                <c:pt idx="1252">
                  <c:v>3.3273866757400583</c:v>
                </c:pt>
                <c:pt idx="1253">
                  <c:v>-1.2167261332426165</c:v>
                </c:pt>
                <c:pt idx="1254">
                  <c:v>-2.3821672613324267</c:v>
                </c:pt>
                <c:pt idx="1255">
                  <c:v>3.0061783273866638</c:v>
                </c:pt>
                <c:pt idx="1256">
                  <c:v>-1.9899382167261024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57-AEC8-59D552C5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56895"/>
        <c:axId val="1482157855"/>
      </c:lineChart>
      <c:dateAx>
        <c:axId val="148215689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7855"/>
        <c:crosses val="autoZero"/>
        <c:auto val="1"/>
        <c:lblOffset val="100"/>
        <c:baseTimeUnit val="days"/>
      </c:dateAx>
      <c:valAx>
        <c:axId val="148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</xdr:colOff>
      <xdr:row>13</xdr:row>
      <xdr:rowOff>0</xdr:rowOff>
    </xdr:from>
    <xdr:to>
      <xdr:col>36</xdr:col>
      <xdr:colOff>91440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04D4-D068-4868-9C07-6B6D9285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37</xdr:row>
      <xdr:rowOff>0</xdr:rowOff>
    </xdr:from>
    <xdr:to>
      <xdr:col>25</xdr:col>
      <xdr:colOff>542622</xdr:colOff>
      <xdr:row>55</xdr:row>
      <xdr:rowOff>29044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231013-024D-48B7-9E52-B8F3CA28A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0" y="6852708"/>
          <a:ext cx="5410955" cy="336279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37</xdr:row>
      <xdr:rowOff>0</xdr:rowOff>
    </xdr:from>
    <xdr:to>
      <xdr:col>39</xdr:col>
      <xdr:colOff>50949</xdr:colOff>
      <xdr:row>47</xdr:row>
      <xdr:rowOff>110340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B1FDF5-4B12-4158-AA50-04FF7A8B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39792" y="6852708"/>
          <a:ext cx="8649907" cy="1962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259135</xdr:colOff>
      <xdr:row>16</xdr:row>
      <xdr:rowOff>146787</xdr:rowOff>
    </xdr:from>
    <xdr:to>
      <xdr:col>23</xdr:col>
      <xdr:colOff>392486</xdr:colOff>
      <xdr:row>41</xdr:row>
      <xdr:rowOff>142978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429F-28C9-47B7-A5C8-817D9895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36742</xdr:colOff>
      <xdr:row>42</xdr:row>
      <xdr:rowOff>169383</xdr:rowOff>
    </xdr:from>
    <xdr:to>
      <xdr:col>24</xdr:col>
      <xdr:colOff>338046</xdr:colOff>
      <xdr:row>66</xdr:row>
      <xdr:rowOff>119290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8AF62-92D0-4025-BF66-A029CD08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36</xdr:col>
      <xdr:colOff>420033</xdr:colOff>
      <xdr:row>21</xdr:row>
      <xdr:rowOff>131472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D2C7C3-9B2F-429D-92CF-18F31C9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98846" y="195385"/>
          <a:ext cx="8430802" cy="40391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23</xdr:row>
      <xdr:rowOff>0</xdr:rowOff>
    </xdr:from>
    <xdr:to>
      <xdr:col>36</xdr:col>
      <xdr:colOff>458138</xdr:colOff>
      <xdr:row>44</xdr:row>
      <xdr:rowOff>164719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14D70B-6B32-406A-B232-F1BC7C8B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98846" y="4493846"/>
          <a:ext cx="8468907" cy="426779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38</xdr:col>
      <xdr:colOff>467663</xdr:colOff>
      <xdr:row>63</xdr:row>
      <xdr:rowOff>50782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4F1D4E-9B6C-411D-8248-42C7643F3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33974" y="8987692"/>
          <a:ext cx="8478433" cy="33723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87738-9FEB-4D81-952D-9987B2DAFF67}" name="SMA1MSFT" displayName="SMA1MSFT" ref="B2:R1266" totalsRowShown="0" headerRowDxfId="33" dataDxfId="31" headerRowBorderDxfId="32" tableBorderDxfId="30" totalsRowBorderDxfId="29">
  <tableColumns count="17">
    <tableColumn id="1" xr3:uid="{262990CA-ED45-43EA-AC60-597AE626BA12}" name="Date" dataDxfId="28"/>
    <tableColumn id="2" xr3:uid="{6A0CB59A-090B-4F89-A914-D2CBEE5AB8A0}" name="Adj Close" dataDxfId="27"/>
    <tableColumn id="3" xr3:uid="{AB854E5C-71CF-4BB0-AC4B-883A09036AD7}" name="Naive Trend " dataDxfId="26"/>
    <tableColumn id="12" xr3:uid="{8F879450-883D-4B71-A0C5-8127762A586E}" name="Erorr 1" dataDxfId="25">
      <calculatedColumnFormula>SMA1MSFT[[#This Row],[Adj Close]]-SMA1MSFT[[#This Row],[Naive Trend ]]</calculatedColumnFormula>
    </tableColumn>
    <tableColumn id="4" xr3:uid="{D5E93676-4F80-41C5-BA54-8CCFED8CD81D}" name="Sq Erorr 1" dataDxfId="24"/>
    <tableColumn id="10" xr3:uid="{510AB784-F960-43DB-BD09-B71973A5801D}" name="Abs Erorr 1" dataDxfId="23"/>
    <tableColumn id="11" xr3:uid="{B44DC62C-9152-43D1-A555-788C739B9B62}" name="Abs Pct Error 1" dataDxfId="22" dataCellStyle="Percent"/>
    <tableColumn id="5" xr3:uid="{E8C4BFDA-68C6-4514-A127-CEF1C121EFA1}" name="3-MA" dataDxfId="21" dataCellStyle="Currency"/>
    <tableColumn id="13" xr3:uid="{1DF196AA-4DDE-4793-9ED2-5A1FAF5D9FC1}" name="Erorr 2" dataDxfId="20" dataCellStyle="Currency">
      <calculatedColumnFormula>(SMA1MSFT[[#This Row],[Adj Close]]-SMA1MSFT[[#This Row],[3-MA]])</calculatedColumnFormula>
    </tableColumn>
    <tableColumn id="6" xr3:uid="{3A3D418B-226C-402B-A2F1-E3366BBC69AD}" name="Sq Erorr 2" dataDxfId="19" dataCellStyle="Currency"/>
    <tableColumn id="15" xr3:uid="{37301D06-708F-4B0E-BB61-D10296936433}" name="Abs Erorr 2" dataDxfId="18" dataCellStyle="Currency">
      <calculatedColumnFormula>ABS(SMA1MSFT[[#This Row],[Erorr 2]])</calculatedColumnFormula>
    </tableColumn>
    <tableColumn id="16" xr3:uid="{51388492-6167-40D8-8FA2-E38EDBADDADB}" name="Abs Pct Erorr 2" dataDxfId="17" dataCellStyle="Currency">
      <calculatedColumnFormula>SMA1MSFT[[#This Row],[Abs Erorr 2]]/SMA1MSFT[[#This Row],[Adj Close]]</calculatedColumnFormula>
    </tableColumn>
    <tableColumn id="7" xr3:uid="{5651FD9B-036E-4726-B1CD-70603D2D2A97}" name="6-MA" dataDxfId="16" dataCellStyle="Currency"/>
    <tableColumn id="18" xr3:uid="{D504BB90-D5A2-4A3B-A5A9-98D7E7B06014}" name="Erorr 3" dataDxfId="15" dataCellStyle="Currency">
      <calculatedColumnFormula>SMA1MSFT[[#This Row],[Adj Close]]-SMA1MSFT[[#This Row],[6-MA]]</calculatedColumnFormula>
    </tableColumn>
    <tableColumn id="8" xr3:uid="{C07C6F71-CC9A-48BF-8394-1C37F05A535D}" name="Sq Erorr 3" dataDxfId="14" dataCellStyle="Currency">
      <calculatedColumnFormula>(C75-N3)^2</calculatedColumnFormula>
    </tableColumn>
    <tableColumn id="19" xr3:uid="{5F7E6CF4-F56A-4672-B720-44A88240FE58}" name="Abs Erorr 3" dataDxfId="13" dataCellStyle="Currency">
      <calculatedColumnFormula>ABS(SMA1MSFT[[#This Row],[Erorr 3]])</calculatedColumnFormula>
    </tableColumn>
    <tableColumn id="20" xr3:uid="{99A5ADC7-1AB4-4F24-ADA6-FBB3D226E24C}" name="Abs Pct Erorr 3" dataDxfId="12" dataCellStyle="Currency">
      <calculatedColumnFormula>SMA1MSFT[[#This Row],[Abs Erorr 3]]/SMA1MSFT[[#This Row],[Adj Close]]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3AA0F-BF5B-4F61-BBD7-B42F249610E1}" name="ESNDVA" displayName="ESNDVA" ref="B2:H1260" totalsRowShown="0" headerRowDxfId="11" dataDxfId="9" headerRowBorderDxfId="10" tableBorderDxfId="8" totalsRowBorderDxfId="7">
  <autoFilter ref="B2:H1260" xr:uid="{E863AA0F-BF5B-4F61-BBD7-B42F249610E1}"/>
  <tableColumns count="7">
    <tableColumn id="1" xr3:uid="{6390BB3B-B52D-464C-A09B-CF43C2D4E65F}" name="Date" dataDxfId="6"/>
    <tableColumn id="2" xr3:uid="{6B162651-1FC2-4666-B433-5F7FFCEA7991}" name="Adj Close" dataDxfId="5" dataCellStyle="Comma"/>
    <tableColumn id="3" xr3:uid="{22EE538F-1579-4161-B35B-E64D648571C5}" name="Forecast" dataDxfId="4" dataCellStyle="Comma"/>
    <tableColumn id="4" xr3:uid="{8C593937-5485-4A9E-A6A7-E634930BE4F9}" name="Error" dataDxfId="3">
      <calculatedColumnFormula>C3-D3</calculatedColumnFormula>
    </tableColumn>
    <tableColumn id="5" xr3:uid="{6117A50A-88B6-425C-920E-6838AD003CB2}" name="Abs Error" dataDxfId="2">
      <calculatedColumnFormula>ABS(E3)</calculatedColumnFormula>
    </tableColumn>
    <tableColumn id="6" xr3:uid="{C6551193-AF00-41C1-9B51-CC6AC41ACC44}" name="Sq Error" dataDxfId="1">
      <calculatedColumnFormula>E3^2</calculatedColumnFormula>
    </tableColumn>
    <tableColumn id="7" xr3:uid="{58A616CB-0141-41DB-ABAB-F1D690643A42}" name="Abs Pct Error" dataDxfId="0" dataCellStyle="Percent">
      <calculatedColumnFormula>F3/C3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5A7D-50D1-4423-92A7-20BB2842DEE4}">
  <dimension ref="B2:Y1267"/>
  <sheetViews>
    <sheetView topLeftCell="P25" zoomScale="60" zoomScaleNormal="60" workbookViewId="0">
      <selection activeCell="AV48" sqref="AV48"/>
    </sheetView>
  </sheetViews>
  <sheetFormatPr defaultRowHeight="15.5"/>
  <cols>
    <col min="1" max="1" width="10.08203125" style="1" customWidth="1"/>
    <col min="2" max="2" width="16.1640625" style="1" bestFit="1" customWidth="1"/>
    <col min="3" max="3" width="9.1640625" style="1" bestFit="1" customWidth="1"/>
    <col min="4" max="4" width="12.5" style="1" bestFit="1" customWidth="1"/>
    <col min="5" max="5" width="12.4140625" style="1" customWidth="1"/>
    <col min="6" max="6" width="11.75" style="1" bestFit="1" customWidth="1"/>
    <col min="7" max="7" width="11.08203125" style="1" bestFit="1" customWidth="1"/>
    <col min="8" max="8" width="14.25" style="1" bestFit="1" customWidth="1"/>
    <col min="9" max="9" width="8.9140625" style="1" bestFit="1" customWidth="1"/>
    <col min="10" max="10" width="11.5" style="1" bestFit="1" customWidth="1"/>
    <col min="11" max="11" width="11.25" style="1" bestFit="1" customWidth="1"/>
    <col min="12" max="12" width="10.9140625" style="1" bestFit="1" customWidth="1"/>
    <col min="13" max="13" width="14.1640625" style="1" bestFit="1" customWidth="1"/>
    <col min="14" max="14" width="8.75" style="1" bestFit="1" customWidth="1"/>
    <col min="15" max="15" width="7.9140625" style="1" bestFit="1" customWidth="1"/>
    <col min="16" max="16" width="11.25" style="1" bestFit="1" customWidth="1"/>
    <col min="17" max="17" width="11.33203125" style="1" bestFit="1" customWidth="1"/>
    <col min="18" max="18" width="14.75" style="1" bestFit="1" customWidth="1"/>
    <col min="19" max="19" width="8.6640625" style="1"/>
    <col min="20" max="20" width="11.33203125" style="1" bestFit="1" customWidth="1"/>
    <col min="21" max="21" width="8.6640625" style="1"/>
    <col min="22" max="22" width="9.6640625" style="1" bestFit="1" customWidth="1"/>
    <col min="23" max="23" width="12.6640625" style="1" bestFit="1" customWidth="1"/>
    <col min="24" max="25" width="10.9140625" style="1" bestFit="1" customWidth="1"/>
    <col min="26" max="16384" width="8.6640625" style="1"/>
  </cols>
  <sheetData>
    <row r="2" spans="2:25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9" t="s">
        <v>16</v>
      </c>
    </row>
    <row r="3" spans="2:25">
      <c r="B3" s="20">
        <v>43783.291666666664</v>
      </c>
      <c r="C3" s="4">
        <v>5.2194000000000003</v>
      </c>
      <c r="D3" s="21"/>
      <c r="E3" s="22"/>
      <c r="F3" s="21"/>
      <c r="G3" s="21"/>
      <c r="H3" s="23"/>
      <c r="I3" s="21"/>
      <c r="J3" s="21"/>
      <c r="K3" s="21"/>
      <c r="L3" s="21"/>
      <c r="M3" s="23"/>
      <c r="N3" s="21"/>
      <c r="O3" s="21"/>
      <c r="P3" s="21"/>
      <c r="Q3" s="21"/>
      <c r="R3" s="24"/>
    </row>
    <row r="4" spans="2:25">
      <c r="B4" s="20">
        <v>43784.291666666664</v>
      </c>
      <c r="C4" s="4">
        <v>5.08</v>
      </c>
      <c r="D4" s="25">
        <f>C3</f>
        <v>5.2194000000000003</v>
      </c>
      <c r="E4" s="26">
        <f>SMA1MSFT[[#This Row],[Adj Close]]-SMA1MSFT[[#This Row],[Naive Trend ]]</f>
        <v>-0.13940000000000019</v>
      </c>
      <c r="F4" s="4">
        <f t="shared" ref="F4:F67" si="0">(C4-D4)^2</f>
        <v>1.9432360000000055E-2</v>
      </c>
      <c r="G4" s="4">
        <f>ABS(SMA1MSFT[[#This Row],[Erorr 1]])</f>
        <v>0.13940000000000019</v>
      </c>
      <c r="H4" s="27">
        <f>SMA1MSFT[[#This Row],[Abs Erorr 1]]/SMA1MSFT[[#This Row],[Adj Close]]</f>
        <v>2.7440944881889803E-2</v>
      </c>
      <c r="I4" s="21"/>
      <c r="J4" s="21"/>
      <c r="K4" s="21"/>
      <c r="L4" s="21"/>
      <c r="M4" s="23"/>
      <c r="N4" s="21"/>
      <c r="O4" s="21"/>
      <c r="P4" s="21"/>
      <c r="Q4" s="21"/>
      <c r="R4" s="24"/>
    </row>
    <row r="5" spans="2:25">
      <c r="B5" s="20">
        <v>43787.291666666664</v>
      </c>
      <c r="C5" s="4">
        <v>5.2812999999999999</v>
      </c>
      <c r="D5" s="25">
        <f t="shared" ref="D5:D68" si="1">C4</f>
        <v>5.08</v>
      </c>
      <c r="E5" s="26">
        <f>SMA1MSFT[[#This Row],[Adj Close]]-SMA1MSFT[[#This Row],[Naive Trend ]]</f>
        <v>0.20129999999999981</v>
      </c>
      <c r="F5" s="4">
        <f t="shared" si="0"/>
        <v>4.0521689999999923E-2</v>
      </c>
      <c r="G5" s="4">
        <f>ABS(SMA1MSFT[[#This Row],[Erorr 1]])</f>
        <v>0.20129999999999981</v>
      </c>
      <c r="H5" s="27">
        <f>SMA1MSFT[[#This Row],[Abs Erorr 1]]/SMA1MSFT[[#This Row],[Adj Close]]</f>
        <v>3.8115615473462941E-2</v>
      </c>
      <c r="I5" s="21"/>
      <c r="J5" s="21"/>
      <c r="K5" s="21"/>
      <c r="L5" s="21"/>
      <c r="M5" s="23"/>
      <c r="N5" s="21"/>
      <c r="O5" s="21"/>
      <c r="P5" s="21"/>
      <c r="Q5" s="21"/>
      <c r="R5" s="24"/>
    </row>
    <row r="6" spans="2:25">
      <c r="B6" s="20">
        <v>43788.291666666664</v>
      </c>
      <c r="C6" s="4">
        <v>5.1745999999999999</v>
      </c>
      <c r="D6" s="25">
        <f t="shared" si="1"/>
        <v>5.2812999999999999</v>
      </c>
      <c r="E6" s="26">
        <f>SMA1MSFT[[#This Row],[Adj Close]]-SMA1MSFT[[#This Row],[Naive Trend ]]</f>
        <v>-0.10670000000000002</v>
      </c>
      <c r="F6" s="4">
        <f t="shared" si="0"/>
        <v>1.1384890000000003E-2</v>
      </c>
      <c r="G6" s="4">
        <f>ABS(SMA1MSFT[[#This Row],[Erorr 1]])</f>
        <v>0.10670000000000002</v>
      </c>
      <c r="H6" s="27">
        <f>SMA1MSFT[[#This Row],[Abs Erorr 1]]/SMA1MSFT[[#This Row],[Adj Close]]</f>
        <v>2.0619951300583625E-2</v>
      </c>
      <c r="I6" s="25">
        <f>AVERAGE(C3:C5)</f>
        <v>5.1935666666666664</v>
      </c>
      <c r="J6" s="28">
        <f>(SMA1MSFT[[#This Row],[Adj Close]]-SMA1MSFT[[#This Row],[3-MA]])</f>
        <v>-1.8966666666666576E-2</v>
      </c>
      <c r="K6" s="29">
        <f t="shared" ref="K6:K69" si="2">(C6-I6)^2</f>
        <v>3.59734444444441E-4</v>
      </c>
      <c r="L6" s="29">
        <f>ABS(SMA1MSFT[[#This Row],[Erorr 2]])</f>
        <v>1.8966666666666576E-2</v>
      </c>
      <c r="M6" s="27">
        <f>SMA1MSFT[[#This Row],[Abs Erorr 2]]/SMA1MSFT[[#This Row],[Adj Close]]</f>
        <v>3.6653396719875113E-3</v>
      </c>
      <c r="N6" s="21"/>
      <c r="O6" s="21"/>
      <c r="P6" s="21"/>
      <c r="Q6" s="21"/>
      <c r="R6" s="24"/>
    </row>
    <row r="7" spans="2:25">
      <c r="B7" s="20">
        <v>43789.291666666664</v>
      </c>
      <c r="C7" s="4">
        <v>5.2538999999999998</v>
      </c>
      <c r="D7" s="25">
        <f t="shared" si="1"/>
        <v>5.1745999999999999</v>
      </c>
      <c r="E7" s="26">
        <f>SMA1MSFT[[#This Row],[Adj Close]]-SMA1MSFT[[#This Row],[Naive Trend ]]</f>
        <v>7.9299999999999926E-2</v>
      </c>
      <c r="F7" s="4">
        <f t="shared" si="0"/>
        <v>6.2884899999999886E-3</v>
      </c>
      <c r="G7" s="4">
        <f>ABS(SMA1MSFT[[#This Row],[Erorr 1]])</f>
        <v>7.9299999999999926E-2</v>
      </c>
      <c r="H7" s="27">
        <f>SMA1MSFT[[#This Row],[Abs Erorr 1]]/SMA1MSFT[[#This Row],[Adj Close]]</f>
        <v>1.5093549553664883E-2</v>
      </c>
      <c r="I7" s="25">
        <f t="shared" ref="I7:I70" si="3">AVERAGE(C4:C6)</f>
        <v>5.178633333333333</v>
      </c>
      <c r="J7" s="28">
        <f>(SMA1MSFT[[#This Row],[Adj Close]]-SMA1MSFT[[#This Row],[3-MA]])</f>
        <v>7.5266666666666815E-2</v>
      </c>
      <c r="K7" s="29">
        <f t="shared" si="2"/>
        <v>5.6650711111111331E-3</v>
      </c>
      <c r="L7" s="29">
        <f>ABS(SMA1MSFT[[#This Row],[Erorr 2]])</f>
        <v>7.5266666666666815E-2</v>
      </c>
      <c r="M7" s="27">
        <f>SMA1MSFT[[#This Row],[Abs Erorr 2]]/SMA1MSFT[[#This Row],[Adj Close]]</f>
        <v>1.4325865864722743E-2</v>
      </c>
      <c r="N7" s="21"/>
      <c r="O7" s="21"/>
      <c r="P7" s="21"/>
      <c r="Q7" s="21"/>
      <c r="R7" s="24"/>
      <c r="T7" s="51" t="s">
        <v>17</v>
      </c>
      <c r="U7" s="52"/>
      <c r="V7" s="53"/>
      <c r="W7" s="12" t="s">
        <v>2</v>
      </c>
      <c r="X7" s="12" t="s">
        <v>7</v>
      </c>
      <c r="Y7" s="12" t="s">
        <v>12</v>
      </c>
    </row>
    <row r="8" spans="2:25">
      <c r="B8" s="20">
        <v>43790.291666666664</v>
      </c>
      <c r="C8" s="4">
        <v>5.2290999999999999</v>
      </c>
      <c r="D8" s="25">
        <f t="shared" si="1"/>
        <v>5.2538999999999998</v>
      </c>
      <c r="E8" s="26">
        <f>SMA1MSFT[[#This Row],[Adj Close]]-SMA1MSFT[[#This Row],[Naive Trend ]]</f>
        <v>-2.4799999999999933E-2</v>
      </c>
      <c r="F8" s="4">
        <f t="shared" si="0"/>
        <v>6.1503999999999671E-4</v>
      </c>
      <c r="G8" s="4">
        <f>ABS(SMA1MSFT[[#This Row],[Erorr 1]])</f>
        <v>2.4799999999999933E-2</v>
      </c>
      <c r="H8" s="27">
        <f>SMA1MSFT[[#This Row],[Abs Erorr 1]]/SMA1MSFT[[#This Row],[Adj Close]]</f>
        <v>4.7426899466447257E-3</v>
      </c>
      <c r="I8" s="25">
        <f t="shared" si="3"/>
        <v>5.2366000000000001</v>
      </c>
      <c r="J8" s="28">
        <f>(SMA1MSFT[[#This Row],[Adj Close]]-SMA1MSFT[[#This Row],[3-MA]])</f>
        <v>-7.5000000000002842E-3</v>
      </c>
      <c r="K8" s="29">
        <f t="shared" si="2"/>
        <v>5.6250000000004261E-5</v>
      </c>
      <c r="L8" s="29">
        <f>ABS(SMA1MSFT[[#This Row],[Erorr 2]])</f>
        <v>7.5000000000002842E-3</v>
      </c>
      <c r="M8" s="27">
        <f>SMA1MSFT[[#This Row],[Abs Erorr 2]]/SMA1MSFT[[#This Row],[Adj Close]]</f>
        <v>1.4342812338643905E-3</v>
      </c>
      <c r="N8" s="21"/>
      <c r="O8" s="21"/>
      <c r="P8" s="21"/>
      <c r="Q8" s="21"/>
      <c r="R8" s="24"/>
      <c r="T8" s="54" t="s">
        <v>18</v>
      </c>
      <c r="U8" s="55"/>
      <c r="V8" s="56"/>
      <c r="W8" s="13"/>
      <c r="X8" s="13"/>
      <c r="Y8" s="13"/>
    </row>
    <row r="9" spans="2:25">
      <c r="B9" s="20">
        <v>43791.291666666664</v>
      </c>
      <c r="C9" s="4">
        <v>5.2466999999999997</v>
      </c>
      <c r="D9" s="25">
        <f t="shared" si="1"/>
        <v>5.2290999999999999</v>
      </c>
      <c r="E9" s="26">
        <f>SMA1MSFT[[#This Row],[Adj Close]]-SMA1MSFT[[#This Row],[Naive Trend ]]</f>
        <v>1.7599999999999838E-2</v>
      </c>
      <c r="F9" s="4">
        <f t="shared" si="0"/>
        <v>3.0975999999999432E-4</v>
      </c>
      <c r="G9" s="4">
        <f>ABS(SMA1MSFT[[#This Row],[Erorr 1]])</f>
        <v>1.7599999999999838E-2</v>
      </c>
      <c r="H9" s="27">
        <f>SMA1MSFT[[#This Row],[Abs Erorr 1]]/SMA1MSFT[[#This Row],[Adj Close]]</f>
        <v>3.3544894886309183E-3</v>
      </c>
      <c r="I9" s="25">
        <f t="shared" si="3"/>
        <v>5.2191999999999998</v>
      </c>
      <c r="J9" s="28">
        <f>(SMA1MSFT[[#This Row],[Adj Close]]-SMA1MSFT[[#This Row],[3-MA]])</f>
        <v>2.7499999999999858E-2</v>
      </c>
      <c r="K9" s="29">
        <f t="shared" si="2"/>
        <v>7.5624999999999217E-4</v>
      </c>
      <c r="L9" s="29">
        <f>ABS(SMA1MSFT[[#This Row],[Erorr 2]])</f>
        <v>2.7499999999999858E-2</v>
      </c>
      <c r="M9" s="27">
        <f>SMA1MSFT[[#This Row],[Abs Erorr 2]]/SMA1MSFT[[#This Row],[Adj Close]]</f>
        <v>5.2413898259858309E-3</v>
      </c>
      <c r="N9" s="25">
        <f>AVERAGE(C3:C8)</f>
        <v>5.2063833333333331</v>
      </c>
      <c r="O9" s="30">
        <f>SMA1MSFT[[#This Row],[Adj Close]]-SMA1MSFT[[#This Row],[6-MA]]</f>
        <v>4.0316666666666556E-2</v>
      </c>
      <c r="P9" s="29">
        <f>(SMA1MSFT[[#This Row],[Adj Close]]-N9)^2</f>
        <v>1.6254336111111022E-3</v>
      </c>
      <c r="Q9" s="29">
        <f>ABS(SMA1MSFT[[#This Row],[Erorr 3]])</f>
        <v>4.0316666666666556E-2</v>
      </c>
      <c r="R9" s="31">
        <f>SMA1MSFT[[#This Row],[Abs Erorr 3]]/SMA1MSFT[[#This Row],[Adj Close]]</f>
        <v>7.684195144884701E-3</v>
      </c>
      <c r="T9" s="50" t="s">
        <v>19</v>
      </c>
      <c r="U9" s="50"/>
      <c r="V9" s="50"/>
      <c r="W9" s="13">
        <f>AVERAGE(G3:G1266)</f>
        <v>0.86427939538584009</v>
      </c>
      <c r="X9" s="13">
        <f>AVERAGE(L3:L1266)</f>
        <v>1.431961976682564</v>
      </c>
      <c r="Y9" s="13">
        <f>AVERAGE(Q3:Q1266)</f>
        <v>2.0824068097509287</v>
      </c>
    </row>
    <row r="10" spans="2:25">
      <c r="B10" s="20">
        <v>43794.291666666664</v>
      </c>
      <c r="C10" s="4">
        <v>5.5034999999999998</v>
      </c>
      <c r="D10" s="25">
        <f t="shared" si="1"/>
        <v>5.2466999999999997</v>
      </c>
      <c r="E10" s="26">
        <f>SMA1MSFT[[#This Row],[Adj Close]]-SMA1MSFT[[#This Row],[Naive Trend ]]</f>
        <v>0.25680000000000014</v>
      </c>
      <c r="F10" s="4">
        <f t="shared" si="0"/>
        <v>6.5946240000000073E-2</v>
      </c>
      <c r="G10" s="4">
        <f>ABS(SMA1MSFT[[#This Row],[Erorr 1]])</f>
        <v>0.25680000000000014</v>
      </c>
      <c r="H10" s="27">
        <f>SMA1MSFT[[#This Row],[Abs Erorr 1]]/SMA1MSFT[[#This Row],[Adj Close]]</f>
        <v>4.6661215590079068E-2</v>
      </c>
      <c r="I10" s="25">
        <f t="shared" si="3"/>
        <v>5.2432333333333334</v>
      </c>
      <c r="J10" s="28">
        <f>(SMA1MSFT[[#This Row],[Adj Close]]-SMA1MSFT[[#This Row],[3-MA]])</f>
        <v>0.26026666666666642</v>
      </c>
      <c r="K10" s="29">
        <f t="shared" si="2"/>
        <v>6.7738737777777655E-2</v>
      </c>
      <c r="L10" s="29">
        <f>ABS(SMA1MSFT[[#This Row],[Erorr 2]])</f>
        <v>0.26026666666666642</v>
      </c>
      <c r="M10" s="27">
        <f>SMA1MSFT[[#This Row],[Abs Erorr 2]]/SMA1MSFT[[#This Row],[Adj Close]]</f>
        <v>4.7291117773538012E-2</v>
      </c>
      <c r="N10" s="25">
        <f t="shared" ref="N10:N73" si="4">AVERAGE(C4:C9)</f>
        <v>5.2109333333333332</v>
      </c>
      <c r="O10" s="30">
        <f>SMA1MSFT[[#This Row],[Adj Close]]-SMA1MSFT[[#This Row],[6-MA]]</f>
        <v>0.29256666666666664</v>
      </c>
      <c r="P10" s="29">
        <f>(SMA1MSFT[[#This Row],[Adj Close]]-N10)^2</f>
        <v>8.5595254444444435E-2</v>
      </c>
      <c r="Q10" s="29">
        <f>ABS(SMA1MSFT[[#This Row],[Erorr 3]])</f>
        <v>0.29256666666666664</v>
      </c>
      <c r="R10" s="31">
        <f>SMA1MSFT[[#This Row],[Abs Erorr 3]]/SMA1MSFT[[#This Row],[Adj Close]]</f>
        <v>5.3160110232882099E-2</v>
      </c>
      <c r="T10" s="50" t="s">
        <v>20</v>
      </c>
      <c r="U10" s="50"/>
      <c r="V10" s="50"/>
      <c r="W10" s="13">
        <f>SQRT(AVERAGE(F3:F1266))</f>
        <v>1.6264325069555707</v>
      </c>
      <c r="X10" s="13">
        <f>SQRT(AVERAGE(K3:K1266))</f>
        <v>7.4300018391191349</v>
      </c>
      <c r="Y10" s="13">
        <f>SQRT(AVERAGE(P3:P1266))</f>
        <v>10.452431066954354</v>
      </c>
    </row>
    <row r="11" spans="2:25">
      <c r="B11" s="20">
        <v>43795.291666666664</v>
      </c>
      <c r="C11" s="4">
        <v>5.3986999999999998</v>
      </c>
      <c r="D11" s="25">
        <f t="shared" si="1"/>
        <v>5.5034999999999998</v>
      </c>
      <c r="E11" s="26">
        <f>SMA1MSFT[[#This Row],[Adj Close]]-SMA1MSFT[[#This Row],[Naive Trend ]]</f>
        <v>-0.1048</v>
      </c>
      <c r="F11" s="4">
        <f t="shared" si="0"/>
        <v>1.0983040000000001E-2</v>
      </c>
      <c r="G11" s="4">
        <f>ABS(SMA1MSFT[[#This Row],[Erorr 1]])</f>
        <v>0.1048</v>
      </c>
      <c r="H11" s="27">
        <f>SMA1MSFT[[#This Row],[Abs Erorr 1]]/SMA1MSFT[[#This Row],[Adj Close]]</f>
        <v>1.9412080686091099E-2</v>
      </c>
      <c r="I11" s="25">
        <f t="shared" si="3"/>
        <v>5.3264333333333331</v>
      </c>
      <c r="J11" s="28">
        <f>(SMA1MSFT[[#This Row],[Adj Close]]-SMA1MSFT[[#This Row],[3-MA]])</f>
        <v>7.2266666666666701E-2</v>
      </c>
      <c r="K11" s="29">
        <f t="shared" si="2"/>
        <v>5.2224711111111162E-3</v>
      </c>
      <c r="L11" s="29">
        <f>ABS(SMA1MSFT[[#This Row],[Erorr 2]])</f>
        <v>7.2266666666666701E-2</v>
      </c>
      <c r="M11" s="27">
        <f>SMA1MSFT[[#This Row],[Abs Erorr 2]]/SMA1MSFT[[#This Row],[Adj Close]]</f>
        <v>1.3385938590154427E-2</v>
      </c>
      <c r="N11" s="25">
        <f t="shared" si="4"/>
        <v>5.2815166666666666</v>
      </c>
      <c r="O11" s="30">
        <f>SMA1MSFT[[#This Row],[Adj Close]]-SMA1MSFT[[#This Row],[6-MA]]</f>
        <v>0.1171833333333332</v>
      </c>
      <c r="P11" s="29">
        <f>(SMA1MSFT[[#This Row],[Adj Close]]-N11)^2</f>
        <v>1.3731933611111078E-2</v>
      </c>
      <c r="Q11" s="29">
        <f>ABS(SMA1MSFT[[#This Row],[Erorr 3]])</f>
        <v>0.1171833333333332</v>
      </c>
      <c r="R11" s="31">
        <f>SMA1MSFT[[#This Row],[Abs Erorr 3]]/SMA1MSFT[[#This Row],[Adj Close]]</f>
        <v>2.1705842764616148E-2</v>
      </c>
      <c r="T11" s="50" t="s">
        <v>21</v>
      </c>
      <c r="U11" s="50"/>
      <c r="V11" s="50"/>
      <c r="W11" s="13">
        <f>AVERAGE(H3:H1266)*100</f>
        <v>2.4895787570745722</v>
      </c>
      <c r="X11" s="13">
        <f>AVERAGE(M3:M1266)*100</f>
        <v>3.0875279782625329</v>
      </c>
      <c r="Y11" s="13">
        <f>AVERAGE(R3:R1266)*100</f>
        <v>3.9038505422529539</v>
      </c>
    </row>
    <row r="12" spans="2:25">
      <c r="B12" s="20">
        <v>43796.291666666664</v>
      </c>
      <c r="C12" s="4">
        <v>5.4336000000000002</v>
      </c>
      <c r="D12" s="25">
        <f t="shared" si="1"/>
        <v>5.3986999999999998</v>
      </c>
      <c r="E12" s="26">
        <f>SMA1MSFT[[#This Row],[Adj Close]]-SMA1MSFT[[#This Row],[Naive Trend ]]</f>
        <v>3.4900000000000375E-2</v>
      </c>
      <c r="F12" s="4">
        <f t="shared" si="0"/>
        <v>1.2180100000000263E-3</v>
      </c>
      <c r="G12" s="4">
        <f>ABS(SMA1MSFT[[#This Row],[Erorr 1]])</f>
        <v>3.4900000000000375E-2</v>
      </c>
      <c r="H12" s="27">
        <f>SMA1MSFT[[#This Row],[Abs Erorr 1]]/SMA1MSFT[[#This Row],[Adj Close]]</f>
        <v>6.422997644287466E-3</v>
      </c>
      <c r="I12" s="25">
        <f t="shared" si="3"/>
        <v>5.3829666666666656</v>
      </c>
      <c r="J12" s="28">
        <f>(SMA1MSFT[[#This Row],[Adj Close]]-SMA1MSFT[[#This Row],[3-MA]])</f>
        <v>5.063333333333464E-2</v>
      </c>
      <c r="K12" s="29">
        <f t="shared" si="2"/>
        <v>2.5637344444445769E-3</v>
      </c>
      <c r="L12" s="29">
        <f>ABS(SMA1MSFT[[#This Row],[Erorr 2]])</f>
        <v>5.063333333333464E-2</v>
      </c>
      <c r="M12" s="27">
        <f>SMA1MSFT[[#This Row],[Abs Erorr 2]]/SMA1MSFT[[#This Row],[Adj Close]]</f>
        <v>9.3185610522185363E-3</v>
      </c>
      <c r="N12" s="25">
        <f t="shared" si="4"/>
        <v>5.3010833333333336</v>
      </c>
      <c r="O12" s="30">
        <f>SMA1MSFT[[#This Row],[Adj Close]]-SMA1MSFT[[#This Row],[6-MA]]</f>
        <v>0.13251666666666662</v>
      </c>
      <c r="P12" s="29">
        <f>(SMA1MSFT[[#This Row],[Adj Close]]-N12)^2</f>
        <v>1.7560666944444431E-2</v>
      </c>
      <c r="Q12" s="29">
        <f>ABS(SMA1MSFT[[#This Row],[Erorr 3]])</f>
        <v>0.13251666666666662</v>
      </c>
      <c r="R12" s="31">
        <f>SMA1MSFT[[#This Row],[Abs Erorr 3]]/SMA1MSFT[[#This Row],[Adj Close]]</f>
        <v>2.438837357675696E-2</v>
      </c>
    </row>
    <row r="13" spans="2:25">
      <c r="B13" s="20">
        <v>43798.291666666664</v>
      </c>
      <c r="C13" s="4">
        <v>5.3963000000000001</v>
      </c>
      <c r="D13" s="25">
        <f t="shared" si="1"/>
        <v>5.4336000000000002</v>
      </c>
      <c r="E13" s="26">
        <f>SMA1MSFT[[#This Row],[Adj Close]]-SMA1MSFT[[#This Row],[Naive Trend ]]</f>
        <v>-3.7300000000000111E-2</v>
      </c>
      <c r="F13" s="4">
        <f t="shared" si="0"/>
        <v>1.3912900000000083E-3</v>
      </c>
      <c r="G13" s="4">
        <f>ABS(SMA1MSFT[[#This Row],[Erorr 1]])</f>
        <v>3.7300000000000111E-2</v>
      </c>
      <c r="H13" s="27">
        <f>SMA1MSFT[[#This Row],[Abs Erorr 1]]/SMA1MSFT[[#This Row],[Adj Close]]</f>
        <v>6.9121435057354318E-3</v>
      </c>
      <c r="I13" s="25">
        <f t="shared" si="3"/>
        <v>5.445266666666666</v>
      </c>
      <c r="J13" s="28">
        <f>(SMA1MSFT[[#This Row],[Adj Close]]-SMA1MSFT[[#This Row],[3-MA]])</f>
        <v>-4.8966666666665937E-2</v>
      </c>
      <c r="K13" s="29">
        <f t="shared" si="2"/>
        <v>2.3977344444443731E-3</v>
      </c>
      <c r="L13" s="29">
        <f>ABS(SMA1MSFT[[#This Row],[Erorr 2]])</f>
        <v>4.8966666666665937E-2</v>
      </c>
      <c r="M13" s="27">
        <f>SMA1MSFT[[#This Row],[Abs Erorr 2]]/SMA1MSFT[[#This Row],[Adj Close]]</f>
        <v>9.074118686260204E-3</v>
      </c>
      <c r="N13" s="25">
        <f t="shared" si="4"/>
        <v>5.3442499999999997</v>
      </c>
      <c r="O13" s="30">
        <f>SMA1MSFT[[#This Row],[Adj Close]]-SMA1MSFT[[#This Row],[6-MA]]</f>
        <v>5.2050000000000374E-2</v>
      </c>
      <c r="P13" s="29">
        <f>(SMA1MSFT[[#This Row],[Adj Close]]-N13)^2</f>
        <v>2.7092025000000387E-3</v>
      </c>
      <c r="Q13" s="29">
        <f>ABS(SMA1MSFT[[#This Row],[Erorr 3]])</f>
        <v>5.2050000000000374E-2</v>
      </c>
      <c r="R13" s="31">
        <f>SMA1MSFT[[#This Row],[Abs Erorr 3]]/SMA1MSFT[[#This Row],[Adj Close]]</f>
        <v>9.6454978411134248E-3</v>
      </c>
    </row>
    <row r="14" spans="2:25">
      <c r="B14" s="20">
        <v>43801.291666666664</v>
      </c>
      <c r="C14" s="4">
        <v>5.2098000000000004</v>
      </c>
      <c r="D14" s="25">
        <f t="shared" si="1"/>
        <v>5.3963000000000001</v>
      </c>
      <c r="E14" s="26">
        <f>SMA1MSFT[[#This Row],[Adj Close]]-SMA1MSFT[[#This Row],[Naive Trend ]]</f>
        <v>-0.18649999999999967</v>
      </c>
      <c r="F14" s="4">
        <f t="shared" si="0"/>
        <v>3.4782249999999876E-2</v>
      </c>
      <c r="G14" s="4">
        <f>ABS(SMA1MSFT[[#This Row],[Erorr 1]])</f>
        <v>0.18649999999999967</v>
      </c>
      <c r="H14" s="27">
        <f>SMA1MSFT[[#This Row],[Abs Erorr 1]]/SMA1MSFT[[#This Row],[Adj Close]]</f>
        <v>3.5797919305923388E-2</v>
      </c>
      <c r="I14" s="25">
        <f t="shared" si="3"/>
        <v>5.4095333333333331</v>
      </c>
      <c r="J14" s="28">
        <f>(SMA1MSFT[[#This Row],[Adj Close]]-SMA1MSFT[[#This Row],[3-MA]])</f>
        <v>-0.19973333333333265</v>
      </c>
      <c r="K14" s="29">
        <f t="shared" si="2"/>
        <v>3.9893404444444169E-2</v>
      </c>
      <c r="L14" s="29">
        <f>ABS(SMA1MSFT[[#This Row],[Erorr 2]])</f>
        <v>0.19973333333333265</v>
      </c>
      <c r="M14" s="27">
        <f>SMA1MSFT[[#This Row],[Abs Erorr 2]]/SMA1MSFT[[#This Row],[Adj Close]]</f>
        <v>3.8338004018068375E-2</v>
      </c>
      <c r="N14" s="25">
        <f t="shared" si="4"/>
        <v>5.3679833333333322</v>
      </c>
      <c r="O14" s="30">
        <f>SMA1MSFT[[#This Row],[Adj Close]]-SMA1MSFT[[#This Row],[6-MA]]</f>
        <v>-0.15818333333333179</v>
      </c>
      <c r="P14" s="29">
        <f>(SMA1MSFT[[#This Row],[Adj Close]]-N14)^2</f>
        <v>2.5021966944443957E-2</v>
      </c>
      <c r="Q14" s="29">
        <f>ABS(SMA1MSFT[[#This Row],[Erorr 3]])</f>
        <v>0.15818333333333179</v>
      </c>
      <c r="R14" s="31">
        <f>SMA1MSFT[[#This Row],[Abs Erorr 3]]/SMA1MSFT[[#This Row],[Adj Close]]</f>
        <v>3.0362649877794114E-2</v>
      </c>
    </row>
    <row r="15" spans="2:25">
      <c r="B15" s="20">
        <v>43802.291666666664</v>
      </c>
      <c r="C15" s="4">
        <v>5.1702000000000004</v>
      </c>
      <c r="D15" s="25">
        <f t="shared" si="1"/>
        <v>5.2098000000000004</v>
      </c>
      <c r="E15" s="26">
        <f>SMA1MSFT[[#This Row],[Adj Close]]-SMA1MSFT[[#This Row],[Naive Trend ]]</f>
        <v>-3.960000000000008E-2</v>
      </c>
      <c r="F15" s="4">
        <f t="shared" si="0"/>
        <v>1.5681600000000064E-3</v>
      </c>
      <c r="G15" s="4">
        <f>ABS(SMA1MSFT[[#This Row],[Erorr 1]])</f>
        <v>3.960000000000008E-2</v>
      </c>
      <c r="H15" s="27">
        <f>SMA1MSFT[[#This Row],[Abs Erorr 1]]/SMA1MSFT[[#This Row],[Adj Close]]</f>
        <v>7.6592781710572277E-3</v>
      </c>
      <c r="I15" s="25">
        <f t="shared" si="3"/>
        <v>5.3465666666666669</v>
      </c>
      <c r="J15" s="28">
        <f>(SMA1MSFT[[#This Row],[Adj Close]]-SMA1MSFT[[#This Row],[3-MA]])</f>
        <v>-0.17636666666666656</v>
      </c>
      <c r="K15" s="29">
        <f t="shared" si="2"/>
        <v>3.1105201111111074E-2</v>
      </c>
      <c r="L15" s="29">
        <f>ABS(SMA1MSFT[[#This Row],[Erorr 2]])</f>
        <v>0.17636666666666656</v>
      </c>
      <c r="M15" s="27">
        <f>SMA1MSFT[[#This Row],[Abs Erorr 2]]/SMA1MSFT[[#This Row],[Adj Close]]</f>
        <v>3.4112155558134412E-2</v>
      </c>
      <c r="N15" s="25">
        <f t="shared" si="4"/>
        <v>5.3647666666666654</v>
      </c>
      <c r="O15" s="30">
        <f>SMA1MSFT[[#This Row],[Adj Close]]-SMA1MSFT[[#This Row],[6-MA]]</f>
        <v>-0.194566666666665</v>
      </c>
      <c r="P15" s="29">
        <f>(SMA1MSFT[[#This Row],[Adj Close]]-N15)^2</f>
        <v>3.7856187777777127E-2</v>
      </c>
      <c r="Q15" s="29">
        <f>ABS(SMA1MSFT[[#This Row],[Erorr 3]])</f>
        <v>0.194566666666665</v>
      </c>
      <c r="R15" s="31">
        <f>SMA1MSFT[[#This Row],[Abs Erorr 3]]/SMA1MSFT[[#This Row],[Adj Close]]</f>
        <v>3.7632328858973538E-2</v>
      </c>
    </row>
    <row r="16" spans="2:25">
      <c r="B16" s="20">
        <v>43803.291666666664</v>
      </c>
      <c r="C16" s="4">
        <v>5.2140000000000004</v>
      </c>
      <c r="D16" s="25">
        <f t="shared" si="1"/>
        <v>5.1702000000000004</v>
      </c>
      <c r="E16" s="26">
        <f>SMA1MSFT[[#This Row],[Adj Close]]-SMA1MSFT[[#This Row],[Naive Trend ]]</f>
        <v>4.3800000000000061E-2</v>
      </c>
      <c r="F16" s="4">
        <f t="shared" si="0"/>
        <v>1.9184400000000054E-3</v>
      </c>
      <c r="G16" s="4">
        <f>ABS(SMA1MSFT[[#This Row],[Erorr 1]])</f>
        <v>4.3800000000000061E-2</v>
      </c>
      <c r="H16" s="27">
        <f>SMA1MSFT[[#This Row],[Abs Erorr 1]]/SMA1MSFT[[#This Row],[Adj Close]]</f>
        <v>8.4004602991944871E-3</v>
      </c>
      <c r="I16" s="25">
        <f t="shared" si="3"/>
        <v>5.2587666666666673</v>
      </c>
      <c r="J16" s="28">
        <f>(SMA1MSFT[[#This Row],[Adj Close]]-SMA1MSFT[[#This Row],[3-MA]])</f>
        <v>-4.4766666666666843E-2</v>
      </c>
      <c r="K16" s="29">
        <f t="shared" si="2"/>
        <v>2.0040544444444603E-3</v>
      </c>
      <c r="L16" s="29">
        <f>ABS(SMA1MSFT[[#This Row],[Erorr 2]])</f>
        <v>4.4766666666666843E-2</v>
      </c>
      <c r="M16" s="27">
        <f>SMA1MSFT[[#This Row],[Abs Erorr 2]]/SMA1MSFT[[#This Row],[Adj Close]]</f>
        <v>8.5858585858586186E-3</v>
      </c>
      <c r="N16" s="25">
        <f t="shared" si="4"/>
        <v>5.3520166666666666</v>
      </c>
      <c r="O16" s="30">
        <f>SMA1MSFT[[#This Row],[Adj Close]]-SMA1MSFT[[#This Row],[6-MA]]</f>
        <v>-0.13801666666666623</v>
      </c>
      <c r="P16" s="29">
        <f>(SMA1MSFT[[#This Row],[Adj Close]]-N16)^2</f>
        <v>1.9048600277777657E-2</v>
      </c>
      <c r="Q16" s="29">
        <f>ABS(SMA1MSFT[[#This Row],[Erorr 3]])</f>
        <v>0.13801666666666623</v>
      </c>
      <c r="R16" s="31">
        <f>SMA1MSFT[[#This Row],[Abs Erorr 3]]/SMA1MSFT[[#This Row],[Adj Close]]</f>
        <v>2.6470400204577336E-2</v>
      </c>
    </row>
    <row r="17" spans="2:18">
      <c r="B17" s="20">
        <v>43804.291666666664</v>
      </c>
      <c r="C17" s="4">
        <v>5.1970999999999998</v>
      </c>
      <c r="D17" s="25">
        <f t="shared" si="1"/>
        <v>5.2140000000000004</v>
      </c>
      <c r="E17" s="26">
        <f>SMA1MSFT[[#This Row],[Adj Close]]-SMA1MSFT[[#This Row],[Naive Trend ]]</f>
        <v>-1.6900000000000581E-2</v>
      </c>
      <c r="F17" s="4">
        <f t="shared" si="0"/>
        <v>2.8561000000001962E-4</v>
      </c>
      <c r="G17" s="4">
        <f>ABS(SMA1MSFT[[#This Row],[Erorr 1]])</f>
        <v>1.6900000000000581E-2</v>
      </c>
      <c r="H17" s="27">
        <f>SMA1MSFT[[#This Row],[Abs Erorr 1]]/SMA1MSFT[[#This Row],[Adj Close]]</f>
        <v>3.2518135113814594E-3</v>
      </c>
      <c r="I17" s="25">
        <f t="shared" si="3"/>
        <v>5.1980000000000004</v>
      </c>
      <c r="J17" s="28">
        <f>(SMA1MSFT[[#This Row],[Adj Close]]-SMA1MSFT[[#This Row],[3-MA]])</f>
        <v>-9.0000000000056701E-4</v>
      </c>
      <c r="K17" s="29">
        <f t="shared" si="2"/>
        <v>8.1000000000102065E-7</v>
      </c>
      <c r="L17" s="29">
        <f>ABS(SMA1MSFT[[#This Row],[Erorr 2]])</f>
        <v>9.0000000000056701E-4</v>
      </c>
      <c r="M17" s="27">
        <f>SMA1MSFT[[#This Row],[Abs Erorr 2]]/SMA1MSFT[[#This Row],[Adj Close]]</f>
        <v>1.7317350060621636E-4</v>
      </c>
      <c r="N17" s="25">
        <f t="shared" si="4"/>
        <v>5.3037666666666672</v>
      </c>
      <c r="O17" s="30">
        <f>SMA1MSFT[[#This Row],[Adj Close]]-SMA1MSFT[[#This Row],[6-MA]]</f>
        <v>-0.10666666666666735</v>
      </c>
      <c r="P17" s="29">
        <f>(SMA1MSFT[[#This Row],[Adj Close]]-N17)^2</f>
        <v>1.1377777777777924E-2</v>
      </c>
      <c r="Q17" s="29">
        <f>ABS(SMA1MSFT[[#This Row],[Erorr 3]])</f>
        <v>0.10666666666666735</v>
      </c>
      <c r="R17" s="31">
        <f>SMA1MSFT[[#This Row],[Abs Erorr 3]]/SMA1MSFT[[#This Row],[Adj Close]]</f>
        <v>2.0524266738501735E-2</v>
      </c>
    </row>
    <row r="18" spans="2:18">
      <c r="B18" s="20">
        <v>43805.291666666664</v>
      </c>
      <c r="C18" s="4">
        <v>5.2824999999999998</v>
      </c>
      <c r="D18" s="25">
        <f t="shared" si="1"/>
        <v>5.1970999999999998</v>
      </c>
      <c r="E18" s="26">
        <f>SMA1MSFT[[#This Row],[Adj Close]]-SMA1MSFT[[#This Row],[Naive Trend ]]</f>
        <v>8.539999999999992E-2</v>
      </c>
      <c r="F18" s="4">
        <f t="shared" si="0"/>
        <v>7.293159999999986E-3</v>
      </c>
      <c r="G18" s="4">
        <f>ABS(SMA1MSFT[[#This Row],[Erorr 1]])</f>
        <v>8.539999999999992E-2</v>
      </c>
      <c r="H18" s="27">
        <f>SMA1MSFT[[#This Row],[Abs Erorr 1]]/SMA1MSFT[[#This Row],[Adj Close]]</f>
        <v>1.6166587789872205E-2</v>
      </c>
      <c r="I18" s="25">
        <f t="shared" si="3"/>
        <v>5.193766666666666</v>
      </c>
      <c r="J18" s="28">
        <f>(SMA1MSFT[[#This Row],[Adj Close]]-SMA1MSFT[[#This Row],[3-MA]])</f>
        <v>8.8733333333333775E-2</v>
      </c>
      <c r="K18" s="29">
        <f t="shared" si="2"/>
        <v>7.8736044444445222E-3</v>
      </c>
      <c r="L18" s="29">
        <f>ABS(SMA1MSFT[[#This Row],[Erorr 2]])</f>
        <v>8.8733333333333775E-2</v>
      </c>
      <c r="M18" s="27">
        <f>SMA1MSFT[[#This Row],[Abs Erorr 2]]/SMA1MSFT[[#This Row],[Adj Close]]</f>
        <v>1.6797602145448894E-2</v>
      </c>
      <c r="N18" s="25">
        <f t="shared" si="4"/>
        <v>5.2701666666666673</v>
      </c>
      <c r="O18" s="30">
        <f>SMA1MSFT[[#This Row],[Adj Close]]-SMA1MSFT[[#This Row],[6-MA]]</f>
        <v>1.2333333333332419E-2</v>
      </c>
      <c r="P18" s="29">
        <f>(SMA1MSFT[[#This Row],[Adj Close]]-N18)^2</f>
        <v>1.5211111111108856E-4</v>
      </c>
      <c r="Q18" s="29">
        <f>ABS(SMA1MSFT[[#This Row],[Erorr 3]])</f>
        <v>1.2333333333332419E-2</v>
      </c>
      <c r="R18" s="31">
        <f>SMA1MSFT[[#This Row],[Abs Erorr 3]]/SMA1MSFT[[#This Row],[Adj Close]]</f>
        <v>2.3347531156332076E-3</v>
      </c>
    </row>
    <row r="19" spans="2:18">
      <c r="B19" s="20">
        <v>43808.291666666664</v>
      </c>
      <c r="C19" s="4">
        <v>5.2824999999999998</v>
      </c>
      <c r="D19" s="25">
        <f t="shared" si="1"/>
        <v>5.2824999999999998</v>
      </c>
      <c r="E19" s="26">
        <f>SMA1MSFT[[#This Row],[Adj Close]]-SMA1MSFT[[#This Row],[Naive Trend ]]</f>
        <v>0</v>
      </c>
      <c r="F19" s="4">
        <f t="shared" si="0"/>
        <v>0</v>
      </c>
      <c r="G19" s="4">
        <f>ABS(SMA1MSFT[[#This Row],[Erorr 1]])</f>
        <v>0</v>
      </c>
      <c r="H19" s="27">
        <f>SMA1MSFT[[#This Row],[Abs Erorr 1]]/SMA1MSFT[[#This Row],[Adj Close]]</f>
        <v>0</v>
      </c>
      <c r="I19" s="25">
        <f t="shared" si="3"/>
        <v>5.2312000000000003</v>
      </c>
      <c r="J19" s="28">
        <f>(SMA1MSFT[[#This Row],[Adj Close]]-SMA1MSFT[[#This Row],[3-MA]])</f>
        <v>5.1299999999999457E-2</v>
      </c>
      <c r="K19" s="29">
        <f t="shared" si="2"/>
        <v>2.6316899999999444E-3</v>
      </c>
      <c r="L19" s="29">
        <f>ABS(SMA1MSFT[[#This Row],[Erorr 2]])</f>
        <v>5.1299999999999457E-2</v>
      </c>
      <c r="M19" s="27">
        <f>SMA1MSFT[[#This Row],[Abs Erorr 2]]/SMA1MSFT[[#This Row],[Adj Close]]</f>
        <v>9.711310932323608E-3</v>
      </c>
      <c r="N19" s="25">
        <f t="shared" si="4"/>
        <v>5.2449833333333338</v>
      </c>
      <c r="O19" s="30">
        <f>SMA1MSFT[[#This Row],[Adj Close]]-SMA1MSFT[[#This Row],[6-MA]]</f>
        <v>3.7516666666665976E-2</v>
      </c>
      <c r="P19" s="29">
        <f>(SMA1MSFT[[#This Row],[Adj Close]]-N19)^2</f>
        <v>1.4075002777777261E-3</v>
      </c>
      <c r="Q19" s="29">
        <f>ABS(SMA1MSFT[[#This Row],[Erorr 3]])</f>
        <v>3.7516666666665976E-2</v>
      </c>
      <c r="R19" s="31">
        <f>SMA1MSFT[[#This Row],[Abs Erorr 3]]/SMA1MSFT[[#This Row],[Adj Close]]</f>
        <v>7.1020665720143827E-3</v>
      </c>
    </row>
    <row r="20" spans="2:18">
      <c r="B20" s="20">
        <v>43809.291666666664</v>
      </c>
      <c r="C20" s="4">
        <v>5.3274999999999997</v>
      </c>
      <c r="D20" s="25">
        <f t="shared" si="1"/>
        <v>5.2824999999999998</v>
      </c>
      <c r="E20" s="26">
        <f>SMA1MSFT[[#This Row],[Adj Close]]-SMA1MSFT[[#This Row],[Naive Trend ]]</f>
        <v>4.4999999999999929E-2</v>
      </c>
      <c r="F20" s="4">
        <f t="shared" si="0"/>
        <v>2.0249999999999938E-3</v>
      </c>
      <c r="G20" s="4">
        <f>ABS(SMA1MSFT[[#This Row],[Erorr 1]])</f>
        <v>4.4999999999999929E-2</v>
      </c>
      <c r="H20" s="27">
        <f>SMA1MSFT[[#This Row],[Abs Erorr 1]]/SMA1MSFT[[#This Row],[Adj Close]]</f>
        <v>8.4467386203660125E-3</v>
      </c>
      <c r="I20" s="25">
        <f t="shared" si="3"/>
        <v>5.2540333333333331</v>
      </c>
      <c r="J20" s="28">
        <f>(SMA1MSFT[[#This Row],[Adj Close]]-SMA1MSFT[[#This Row],[3-MA]])</f>
        <v>7.3466666666666569E-2</v>
      </c>
      <c r="K20" s="29">
        <f t="shared" si="2"/>
        <v>5.3973511111110968E-3</v>
      </c>
      <c r="L20" s="29">
        <f>ABS(SMA1MSFT[[#This Row],[Erorr 2]])</f>
        <v>7.3466666666666569E-2</v>
      </c>
      <c r="M20" s="27">
        <f>SMA1MSFT[[#This Row],[Abs Erorr 2]]/SMA1MSFT[[#This Row],[Adj Close]]</f>
        <v>1.379008290317533E-2</v>
      </c>
      <c r="N20" s="25">
        <f t="shared" si="4"/>
        <v>5.2260166666666663</v>
      </c>
      <c r="O20" s="30">
        <f>SMA1MSFT[[#This Row],[Adj Close]]-SMA1MSFT[[#This Row],[6-MA]]</f>
        <v>0.10148333333333337</v>
      </c>
      <c r="P20" s="29">
        <f>(SMA1MSFT[[#This Row],[Adj Close]]-N20)^2</f>
        <v>1.0298866944444452E-2</v>
      </c>
      <c r="Q20" s="29">
        <f>ABS(SMA1MSFT[[#This Row],[Erorr 3]])</f>
        <v>0.10148333333333337</v>
      </c>
      <c r="R20" s="31">
        <f>SMA1MSFT[[#This Row],[Abs Erorr 3]]/SMA1MSFT[[#This Row],[Adj Close]]</f>
        <v>1.904895979978102E-2</v>
      </c>
    </row>
    <row r="21" spans="2:18">
      <c r="B21" s="20">
        <v>43810.291666666664</v>
      </c>
      <c r="C21" s="4">
        <v>5.4112</v>
      </c>
      <c r="D21" s="25">
        <f t="shared" si="1"/>
        <v>5.3274999999999997</v>
      </c>
      <c r="E21" s="26">
        <f>SMA1MSFT[[#This Row],[Adj Close]]-SMA1MSFT[[#This Row],[Naive Trend ]]</f>
        <v>8.370000000000033E-2</v>
      </c>
      <c r="F21" s="4">
        <f t="shared" si="0"/>
        <v>7.0056900000000548E-3</v>
      </c>
      <c r="G21" s="4">
        <f>ABS(SMA1MSFT[[#This Row],[Erorr 1]])</f>
        <v>8.370000000000033E-2</v>
      </c>
      <c r="H21" s="27">
        <f>SMA1MSFT[[#This Row],[Abs Erorr 1]]/SMA1MSFT[[#This Row],[Adj Close]]</f>
        <v>1.5467918391484389E-2</v>
      </c>
      <c r="I21" s="25">
        <f t="shared" si="3"/>
        <v>5.2974999999999994</v>
      </c>
      <c r="J21" s="28">
        <f>(SMA1MSFT[[#This Row],[Adj Close]]-SMA1MSFT[[#This Row],[3-MA]])</f>
        <v>0.11370000000000058</v>
      </c>
      <c r="K21" s="29">
        <f t="shared" si="2"/>
        <v>1.2927690000000132E-2</v>
      </c>
      <c r="L21" s="29">
        <f>ABS(SMA1MSFT[[#This Row],[Erorr 2]])</f>
        <v>0.11370000000000058</v>
      </c>
      <c r="M21" s="27">
        <f>SMA1MSFT[[#This Row],[Abs Erorr 2]]/SMA1MSFT[[#This Row],[Adj Close]]</f>
        <v>2.1011975162625773E-2</v>
      </c>
      <c r="N21" s="25">
        <f t="shared" si="4"/>
        <v>5.2456333333333331</v>
      </c>
      <c r="O21" s="30">
        <f>SMA1MSFT[[#This Row],[Adj Close]]-SMA1MSFT[[#This Row],[6-MA]]</f>
        <v>0.16556666666666686</v>
      </c>
      <c r="P21" s="29">
        <f>(SMA1MSFT[[#This Row],[Adj Close]]-N21)^2</f>
        <v>2.7412321111111176E-2</v>
      </c>
      <c r="Q21" s="29">
        <f>ABS(SMA1MSFT[[#This Row],[Erorr 3]])</f>
        <v>0.16556666666666686</v>
      </c>
      <c r="R21" s="31">
        <f>SMA1MSFT[[#This Row],[Abs Erorr 3]]/SMA1MSFT[[#This Row],[Adj Close]]</f>
        <v>3.0597033313621166E-2</v>
      </c>
    </row>
    <row r="22" spans="2:18">
      <c r="B22" s="20">
        <v>43811.291666666664</v>
      </c>
      <c r="C22" s="4">
        <v>5.5787000000000004</v>
      </c>
      <c r="D22" s="25">
        <f t="shared" si="1"/>
        <v>5.4112</v>
      </c>
      <c r="E22" s="26">
        <f>SMA1MSFT[[#This Row],[Adj Close]]-SMA1MSFT[[#This Row],[Naive Trend ]]</f>
        <v>0.16750000000000043</v>
      </c>
      <c r="F22" s="4">
        <f t="shared" si="0"/>
        <v>2.8056250000000144E-2</v>
      </c>
      <c r="G22" s="4">
        <f>ABS(SMA1MSFT[[#This Row],[Erorr 1]])</f>
        <v>0.16750000000000043</v>
      </c>
      <c r="H22" s="27">
        <f>SMA1MSFT[[#This Row],[Abs Erorr 1]]/SMA1MSFT[[#This Row],[Adj Close]]</f>
        <v>3.0024916199114564E-2</v>
      </c>
      <c r="I22" s="25">
        <f t="shared" si="3"/>
        <v>5.3403999999999998</v>
      </c>
      <c r="J22" s="28">
        <f>(SMA1MSFT[[#This Row],[Adj Close]]-SMA1MSFT[[#This Row],[3-MA]])</f>
        <v>0.23830000000000062</v>
      </c>
      <c r="K22" s="29">
        <f t="shared" si="2"/>
        <v>5.6786890000000298E-2</v>
      </c>
      <c r="L22" s="29">
        <f>ABS(SMA1MSFT[[#This Row],[Erorr 2]])</f>
        <v>0.23830000000000062</v>
      </c>
      <c r="M22" s="27">
        <f>SMA1MSFT[[#This Row],[Abs Erorr 2]]/SMA1MSFT[[#This Row],[Adj Close]]</f>
        <v>4.2716044956710456E-2</v>
      </c>
      <c r="N22" s="25">
        <f t="shared" si="4"/>
        <v>5.2858000000000001</v>
      </c>
      <c r="O22" s="30">
        <f>SMA1MSFT[[#This Row],[Adj Close]]-SMA1MSFT[[#This Row],[6-MA]]</f>
        <v>0.29290000000000038</v>
      </c>
      <c r="P22" s="29">
        <f>(SMA1MSFT[[#This Row],[Adj Close]]-N22)^2</f>
        <v>8.579041000000022E-2</v>
      </c>
      <c r="Q22" s="29">
        <f>ABS(SMA1MSFT[[#This Row],[Erorr 3]])</f>
        <v>0.29290000000000038</v>
      </c>
      <c r="R22" s="31">
        <f>SMA1MSFT[[#This Row],[Abs Erorr 3]]/SMA1MSFT[[#This Row],[Adj Close]]</f>
        <v>5.2503271371466535E-2</v>
      </c>
    </row>
    <row r="23" spans="2:18">
      <c r="B23" s="20">
        <v>43812.291666666664</v>
      </c>
      <c r="C23" s="4">
        <v>5.5768000000000004</v>
      </c>
      <c r="D23" s="25">
        <f t="shared" si="1"/>
        <v>5.5787000000000004</v>
      </c>
      <c r="E23" s="26">
        <f>SMA1MSFT[[#This Row],[Adj Close]]-SMA1MSFT[[#This Row],[Naive Trend ]]</f>
        <v>-1.9000000000000128E-3</v>
      </c>
      <c r="F23" s="4">
        <f t="shared" si="0"/>
        <v>3.6100000000000484E-6</v>
      </c>
      <c r="G23" s="4">
        <f>ABS(SMA1MSFT[[#This Row],[Erorr 1]])</f>
        <v>1.9000000000000128E-3</v>
      </c>
      <c r="H23" s="27">
        <f>SMA1MSFT[[#This Row],[Abs Erorr 1]]/SMA1MSFT[[#This Row],[Adj Close]]</f>
        <v>3.4069717400660106E-4</v>
      </c>
      <c r="I23" s="25">
        <f t="shared" si="3"/>
        <v>5.4391333333333334</v>
      </c>
      <c r="J23" s="28">
        <f>(SMA1MSFT[[#This Row],[Adj Close]]-SMA1MSFT[[#This Row],[3-MA]])</f>
        <v>0.13766666666666705</v>
      </c>
      <c r="K23" s="29">
        <f t="shared" si="2"/>
        <v>1.8952111111111215E-2</v>
      </c>
      <c r="L23" s="29">
        <f>ABS(SMA1MSFT[[#This Row],[Erorr 2]])</f>
        <v>0.13766666666666705</v>
      </c>
      <c r="M23" s="27">
        <f>SMA1MSFT[[#This Row],[Abs Erorr 2]]/SMA1MSFT[[#This Row],[Adj Close]]</f>
        <v>2.4685602256969415E-2</v>
      </c>
      <c r="N23" s="25">
        <f t="shared" si="4"/>
        <v>5.3465833333333341</v>
      </c>
      <c r="O23" s="30">
        <f>SMA1MSFT[[#This Row],[Adj Close]]-SMA1MSFT[[#This Row],[6-MA]]</f>
        <v>0.23021666666666629</v>
      </c>
      <c r="P23" s="29">
        <f>(SMA1MSFT[[#This Row],[Adj Close]]-N23)^2</f>
        <v>5.2999713611110937E-2</v>
      </c>
      <c r="Q23" s="29">
        <f>ABS(SMA1MSFT[[#This Row],[Erorr 3]])</f>
        <v>0.23021666666666629</v>
      </c>
      <c r="R23" s="31">
        <f>SMA1MSFT[[#This Row],[Abs Erorr 3]]/SMA1MSFT[[#This Row],[Adj Close]]</f>
        <v>4.1281140917132815E-2</v>
      </c>
    </row>
    <row r="24" spans="2:18">
      <c r="B24" s="20">
        <v>43815.291666666664</v>
      </c>
      <c r="C24" s="4">
        <v>5.6055999999999999</v>
      </c>
      <c r="D24" s="25">
        <f t="shared" si="1"/>
        <v>5.5768000000000004</v>
      </c>
      <c r="E24" s="26">
        <f>SMA1MSFT[[#This Row],[Adj Close]]-SMA1MSFT[[#This Row],[Naive Trend ]]</f>
        <v>2.8799999999999493E-2</v>
      </c>
      <c r="F24" s="4">
        <f t="shared" si="0"/>
        <v>8.2943999999997081E-4</v>
      </c>
      <c r="G24" s="4">
        <f>ABS(SMA1MSFT[[#This Row],[Erorr 1]])</f>
        <v>2.8799999999999493E-2</v>
      </c>
      <c r="H24" s="27">
        <f>SMA1MSFT[[#This Row],[Abs Erorr 1]]/SMA1MSFT[[#This Row],[Adj Close]]</f>
        <v>5.1377194234336187E-3</v>
      </c>
      <c r="I24" s="25">
        <f t="shared" si="3"/>
        <v>5.5222333333333333</v>
      </c>
      <c r="J24" s="28">
        <f>(SMA1MSFT[[#This Row],[Adj Close]]-SMA1MSFT[[#This Row],[3-MA]])</f>
        <v>8.3366666666666589E-2</v>
      </c>
      <c r="K24" s="29">
        <f t="shared" si="2"/>
        <v>6.9500011111110985E-3</v>
      </c>
      <c r="L24" s="29">
        <f>ABS(SMA1MSFT[[#This Row],[Erorr 2]])</f>
        <v>8.3366666666666589E-2</v>
      </c>
      <c r="M24" s="27">
        <f>SMA1MSFT[[#This Row],[Abs Erorr 2]]/SMA1MSFT[[#This Row],[Adj Close]]</f>
        <v>1.4872032729175573E-2</v>
      </c>
      <c r="N24" s="25">
        <f t="shared" si="4"/>
        <v>5.4098666666666668</v>
      </c>
      <c r="O24" s="30">
        <f>SMA1MSFT[[#This Row],[Adj Close]]-SMA1MSFT[[#This Row],[6-MA]]</f>
        <v>0.19573333333333309</v>
      </c>
      <c r="P24" s="29">
        <f>(SMA1MSFT[[#This Row],[Adj Close]]-N24)^2</f>
        <v>3.8311537777777682E-2</v>
      </c>
      <c r="Q24" s="29">
        <f>ABS(SMA1MSFT[[#This Row],[Erorr 3]])</f>
        <v>0.19573333333333309</v>
      </c>
      <c r="R24" s="31">
        <f>SMA1MSFT[[#This Row],[Abs Erorr 3]]/SMA1MSFT[[#This Row],[Adj Close]]</f>
        <v>3.491746348889202E-2</v>
      </c>
    </row>
    <row r="25" spans="2:18">
      <c r="B25" s="20">
        <v>43816.291666666664</v>
      </c>
      <c r="C25" s="4">
        <v>5.6837999999999997</v>
      </c>
      <c r="D25" s="25">
        <f t="shared" si="1"/>
        <v>5.6055999999999999</v>
      </c>
      <c r="E25" s="26">
        <f>SMA1MSFT[[#This Row],[Adj Close]]-SMA1MSFT[[#This Row],[Naive Trend ]]</f>
        <v>7.8199999999999825E-2</v>
      </c>
      <c r="F25" s="4">
        <f t="shared" si="0"/>
        <v>6.1152399999999723E-3</v>
      </c>
      <c r="G25" s="4">
        <f>ABS(SMA1MSFT[[#This Row],[Erorr 1]])</f>
        <v>7.8199999999999825E-2</v>
      </c>
      <c r="H25" s="27">
        <f>SMA1MSFT[[#This Row],[Abs Erorr 1]]/SMA1MSFT[[#This Row],[Adj Close]]</f>
        <v>1.3758401069706857E-2</v>
      </c>
      <c r="I25" s="25">
        <f t="shared" si="3"/>
        <v>5.5870333333333333</v>
      </c>
      <c r="J25" s="28">
        <f>(SMA1MSFT[[#This Row],[Adj Close]]-SMA1MSFT[[#This Row],[3-MA]])</f>
        <v>9.6766666666666445E-2</v>
      </c>
      <c r="K25" s="29">
        <f t="shared" si="2"/>
        <v>9.3637877777777347E-3</v>
      </c>
      <c r="L25" s="29">
        <f>ABS(SMA1MSFT[[#This Row],[Erorr 2]])</f>
        <v>9.6766666666666445E-2</v>
      </c>
      <c r="M25" s="27">
        <f>SMA1MSFT[[#This Row],[Abs Erorr 2]]/SMA1MSFT[[#This Row],[Adj Close]]</f>
        <v>1.7024995015072038E-2</v>
      </c>
      <c r="N25" s="25">
        <f t="shared" si="4"/>
        <v>5.4637166666666674</v>
      </c>
      <c r="O25" s="30">
        <f>SMA1MSFT[[#This Row],[Adj Close]]-SMA1MSFT[[#This Row],[6-MA]]</f>
        <v>0.2200833333333323</v>
      </c>
      <c r="P25" s="29">
        <f>(SMA1MSFT[[#This Row],[Adj Close]]-N25)^2</f>
        <v>4.8436673611110655E-2</v>
      </c>
      <c r="Q25" s="29">
        <f>ABS(SMA1MSFT[[#This Row],[Erorr 3]])</f>
        <v>0.2200833333333323</v>
      </c>
      <c r="R25" s="31">
        <f>SMA1MSFT[[#This Row],[Abs Erorr 3]]/SMA1MSFT[[#This Row],[Adj Close]]</f>
        <v>3.8721160725805323E-2</v>
      </c>
    </row>
    <row r="26" spans="2:18">
      <c r="B26" s="20">
        <v>43817.291666666664</v>
      </c>
      <c r="C26" s="4">
        <v>5.7141999999999999</v>
      </c>
      <c r="D26" s="25">
        <f t="shared" si="1"/>
        <v>5.6837999999999997</v>
      </c>
      <c r="E26" s="26">
        <f>SMA1MSFT[[#This Row],[Adj Close]]-SMA1MSFT[[#This Row],[Naive Trend ]]</f>
        <v>3.0400000000000205E-2</v>
      </c>
      <c r="F26" s="4">
        <f t="shared" si="0"/>
        <v>9.241600000000124E-4</v>
      </c>
      <c r="G26" s="4">
        <f>ABS(SMA1MSFT[[#This Row],[Erorr 1]])</f>
        <v>3.0400000000000205E-2</v>
      </c>
      <c r="H26" s="27">
        <f>SMA1MSFT[[#This Row],[Abs Erorr 1]]/SMA1MSFT[[#This Row],[Adj Close]]</f>
        <v>5.3200798011970541E-3</v>
      </c>
      <c r="I26" s="25">
        <f t="shared" si="3"/>
        <v>5.6220666666666661</v>
      </c>
      <c r="J26" s="28">
        <f>(SMA1MSFT[[#This Row],[Adj Close]]-SMA1MSFT[[#This Row],[3-MA]])</f>
        <v>9.2133333333333844E-2</v>
      </c>
      <c r="K26" s="29">
        <f t="shared" si="2"/>
        <v>8.4885511111112057E-3</v>
      </c>
      <c r="L26" s="29">
        <f>ABS(SMA1MSFT[[#This Row],[Erorr 2]])</f>
        <v>9.2133333333333844E-2</v>
      </c>
      <c r="M26" s="27">
        <f>SMA1MSFT[[#This Row],[Abs Erorr 2]]/SMA1MSFT[[#This Row],[Adj Close]]</f>
        <v>1.6123575186961229E-2</v>
      </c>
      <c r="N26" s="25">
        <f t="shared" si="4"/>
        <v>5.5305999999999997</v>
      </c>
      <c r="O26" s="30">
        <f>SMA1MSFT[[#This Row],[Adj Close]]-SMA1MSFT[[#This Row],[6-MA]]</f>
        <v>0.18360000000000021</v>
      </c>
      <c r="P26" s="29">
        <f>(SMA1MSFT[[#This Row],[Adj Close]]-N26)^2</f>
        <v>3.3708960000000079E-2</v>
      </c>
      <c r="Q26" s="29">
        <f>ABS(SMA1MSFT[[#This Row],[Erorr 3]])</f>
        <v>0.18360000000000021</v>
      </c>
      <c r="R26" s="31">
        <f>SMA1MSFT[[#This Row],[Abs Erorr 3]]/SMA1MSFT[[#This Row],[Adj Close]]</f>
        <v>3.2130481957229395E-2</v>
      </c>
    </row>
    <row r="27" spans="2:18">
      <c r="B27" s="20">
        <v>43818.291666666664</v>
      </c>
      <c r="C27" s="4">
        <v>5.8623000000000003</v>
      </c>
      <c r="D27" s="25">
        <f t="shared" si="1"/>
        <v>5.7141999999999999</v>
      </c>
      <c r="E27" s="26">
        <f>SMA1MSFT[[#This Row],[Adj Close]]-SMA1MSFT[[#This Row],[Naive Trend ]]</f>
        <v>0.14810000000000034</v>
      </c>
      <c r="F27" s="4">
        <f t="shared" si="0"/>
        <v>2.19336100000001E-2</v>
      </c>
      <c r="G27" s="4">
        <f>ABS(SMA1MSFT[[#This Row],[Erorr 1]])</f>
        <v>0.14810000000000034</v>
      </c>
      <c r="H27" s="27">
        <f>SMA1MSFT[[#This Row],[Abs Erorr 1]]/SMA1MSFT[[#This Row],[Adj Close]]</f>
        <v>2.5263121982839556E-2</v>
      </c>
      <c r="I27" s="25">
        <f t="shared" si="3"/>
        <v>5.6678666666666659</v>
      </c>
      <c r="J27" s="28">
        <f>(SMA1MSFT[[#This Row],[Adj Close]]-SMA1MSFT[[#This Row],[3-MA]])</f>
        <v>0.19443333333333435</v>
      </c>
      <c r="K27" s="29">
        <f t="shared" si="2"/>
        <v>3.7804321111111504E-2</v>
      </c>
      <c r="L27" s="29">
        <f>ABS(SMA1MSFT[[#This Row],[Erorr 2]])</f>
        <v>0.19443333333333435</v>
      </c>
      <c r="M27" s="27">
        <f>SMA1MSFT[[#This Row],[Abs Erorr 2]]/SMA1MSFT[[#This Row],[Adj Close]]</f>
        <v>3.3166732056246581E-2</v>
      </c>
      <c r="N27" s="25">
        <f t="shared" si="4"/>
        <v>5.5950499999999996</v>
      </c>
      <c r="O27" s="30">
        <f>SMA1MSFT[[#This Row],[Adj Close]]-SMA1MSFT[[#This Row],[6-MA]]</f>
        <v>0.26725000000000065</v>
      </c>
      <c r="P27" s="29">
        <f>(SMA1MSFT[[#This Row],[Adj Close]]-N27)^2</f>
        <v>7.1422562500000356E-2</v>
      </c>
      <c r="Q27" s="29">
        <f>ABS(SMA1MSFT[[#This Row],[Erorr 3]])</f>
        <v>0.26725000000000065</v>
      </c>
      <c r="R27" s="31">
        <f>SMA1MSFT[[#This Row],[Abs Erorr 3]]/SMA1MSFT[[#This Row],[Adj Close]]</f>
        <v>4.5587909182402922E-2</v>
      </c>
    </row>
    <row r="28" spans="2:18">
      <c r="B28" s="20">
        <v>43819.291666666664</v>
      </c>
      <c r="C28" s="4">
        <v>5.9596999999999998</v>
      </c>
      <c r="D28" s="25">
        <f t="shared" si="1"/>
        <v>5.8623000000000003</v>
      </c>
      <c r="E28" s="26">
        <f>SMA1MSFT[[#This Row],[Adj Close]]-SMA1MSFT[[#This Row],[Naive Trend ]]</f>
        <v>9.7399999999999487E-2</v>
      </c>
      <c r="F28" s="4">
        <f t="shared" si="0"/>
        <v>9.4867599999998997E-3</v>
      </c>
      <c r="G28" s="4">
        <f>ABS(SMA1MSFT[[#This Row],[Erorr 1]])</f>
        <v>9.7399999999999487E-2</v>
      </c>
      <c r="H28" s="27">
        <f>SMA1MSFT[[#This Row],[Abs Erorr 1]]/SMA1MSFT[[#This Row],[Adj Close]]</f>
        <v>1.6343104518683742E-2</v>
      </c>
      <c r="I28" s="25">
        <f t="shared" si="3"/>
        <v>5.7534333333333336</v>
      </c>
      <c r="J28" s="28">
        <f>(SMA1MSFT[[#This Row],[Adj Close]]-SMA1MSFT[[#This Row],[3-MA]])</f>
        <v>0.20626666666666615</v>
      </c>
      <c r="K28" s="29">
        <f t="shared" si="2"/>
        <v>4.2545937777777564E-2</v>
      </c>
      <c r="L28" s="29">
        <f>ABS(SMA1MSFT[[#This Row],[Erorr 2]])</f>
        <v>0.20626666666666615</v>
      </c>
      <c r="M28" s="27">
        <f>SMA1MSFT[[#This Row],[Abs Erorr 2]]/SMA1MSFT[[#This Row],[Adj Close]]</f>
        <v>3.4610243244905976E-2</v>
      </c>
      <c r="N28" s="25">
        <f t="shared" si="4"/>
        <v>5.6702333333333321</v>
      </c>
      <c r="O28" s="30">
        <f>SMA1MSFT[[#This Row],[Adj Close]]-SMA1MSFT[[#This Row],[6-MA]]</f>
        <v>0.28946666666666765</v>
      </c>
      <c r="P28" s="29">
        <f>(SMA1MSFT[[#This Row],[Adj Close]]-N28)^2</f>
        <v>8.3790951111111678E-2</v>
      </c>
      <c r="Q28" s="29">
        <f>ABS(SMA1MSFT[[#This Row],[Erorr 3]])</f>
        <v>0.28946666666666765</v>
      </c>
      <c r="R28" s="31">
        <f>SMA1MSFT[[#This Row],[Abs Erorr 3]]/SMA1MSFT[[#This Row],[Adj Close]]</f>
        <v>4.857067749495237E-2</v>
      </c>
    </row>
    <row r="29" spans="2:18">
      <c r="B29" s="20">
        <v>43822.291666666664</v>
      </c>
      <c r="C29" s="4">
        <v>5.9459999999999997</v>
      </c>
      <c r="D29" s="25">
        <f t="shared" si="1"/>
        <v>5.9596999999999998</v>
      </c>
      <c r="E29" s="26">
        <f>SMA1MSFT[[#This Row],[Adj Close]]-SMA1MSFT[[#This Row],[Naive Trend ]]</f>
        <v>-1.3700000000000045E-2</v>
      </c>
      <c r="F29" s="4">
        <f t="shared" si="0"/>
        <v>1.8769000000000123E-4</v>
      </c>
      <c r="G29" s="4">
        <f>ABS(SMA1MSFT[[#This Row],[Erorr 1]])</f>
        <v>1.3700000000000045E-2</v>
      </c>
      <c r="H29" s="27">
        <f>SMA1MSFT[[#This Row],[Abs Erorr 1]]/SMA1MSFT[[#This Row],[Adj Close]]</f>
        <v>2.3040699630003441E-3</v>
      </c>
      <c r="I29" s="25">
        <f t="shared" si="3"/>
        <v>5.8454000000000006</v>
      </c>
      <c r="J29" s="28">
        <f>(SMA1MSFT[[#This Row],[Adj Close]]-SMA1MSFT[[#This Row],[3-MA]])</f>
        <v>0.10059999999999913</v>
      </c>
      <c r="K29" s="29">
        <f t="shared" si="2"/>
        <v>1.0120359999999827E-2</v>
      </c>
      <c r="L29" s="29">
        <f>ABS(SMA1MSFT[[#This Row],[Erorr 2]])</f>
        <v>0.10059999999999913</v>
      </c>
      <c r="M29" s="27">
        <f>SMA1MSFT[[#This Row],[Abs Erorr 2]]/SMA1MSFT[[#This Row],[Adj Close]]</f>
        <v>1.6918937100571668E-2</v>
      </c>
      <c r="N29" s="25">
        <f t="shared" si="4"/>
        <v>5.7337333333333333</v>
      </c>
      <c r="O29" s="30">
        <f>SMA1MSFT[[#This Row],[Adj Close]]-SMA1MSFT[[#This Row],[6-MA]]</f>
        <v>0.21226666666666638</v>
      </c>
      <c r="P29" s="29">
        <f>(SMA1MSFT[[#This Row],[Adj Close]]-N29)^2</f>
        <v>4.5057137777777659E-2</v>
      </c>
      <c r="Q29" s="29">
        <f>ABS(SMA1MSFT[[#This Row],[Erorr 3]])</f>
        <v>0.21226666666666638</v>
      </c>
      <c r="R29" s="31">
        <f>SMA1MSFT[[#This Row],[Abs Erorr 3]]/SMA1MSFT[[#This Row],[Adj Close]]</f>
        <v>3.5699069402399329E-2</v>
      </c>
    </row>
    <row r="30" spans="2:18">
      <c r="B30" s="20">
        <v>43823.291666666664</v>
      </c>
      <c r="C30" s="4">
        <v>5.9409999999999998</v>
      </c>
      <c r="D30" s="25">
        <f t="shared" si="1"/>
        <v>5.9459999999999997</v>
      </c>
      <c r="E30" s="26">
        <f>SMA1MSFT[[#This Row],[Adj Close]]-SMA1MSFT[[#This Row],[Naive Trend ]]</f>
        <v>-4.9999999999998934E-3</v>
      </c>
      <c r="F30" s="4">
        <f t="shared" si="0"/>
        <v>2.4999999999998934E-5</v>
      </c>
      <c r="G30" s="4">
        <f>ABS(SMA1MSFT[[#This Row],[Erorr 1]])</f>
        <v>4.9999999999998934E-3</v>
      </c>
      <c r="H30" s="27">
        <f>SMA1MSFT[[#This Row],[Abs Erorr 1]]/SMA1MSFT[[#This Row],[Adj Close]]</f>
        <v>8.4160915670760707E-4</v>
      </c>
      <c r="I30" s="25">
        <f t="shared" si="3"/>
        <v>5.9226666666666672</v>
      </c>
      <c r="J30" s="28">
        <f>(SMA1MSFT[[#This Row],[Adj Close]]-SMA1MSFT[[#This Row],[3-MA]])</f>
        <v>1.8333333333332646E-2</v>
      </c>
      <c r="K30" s="29">
        <f t="shared" si="2"/>
        <v>3.3611111111108593E-4</v>
      </c>
      <c r="L30" s="29">
        <f>ABS(SMA1MSFT[[#This Row],[Erorr 2]])</f>
        <v>1.8333333333332646E-2</v>
      </c>
      <c r="M30" s="27">
        <f>SMA1MSFT[[#This Row],[Abs Erorr 2]]/SMA1MSFT[[#This Row],[Adj Close]]</f>
        <v>3.0859002412611759E-3</v>
      </c>
      <c r="N30" s="25">
        <f t="shared" si="4"/>
        <v>5.7952666666666666</v>
      </c>
      <c r="O30" s="30">
        <f>SMA1MSFT[[#This Row],[Adj Close]]-SMA1MSFT[[#This Row],[6-MA]]</f>
        <v>0.14573333333333327</v>
      </c>
      <c r="P30" s="29">
        <f>(SMA1MSFT[[#This Row],[Adj Close]]-N30)^2</f>
        <v>2.1238204444444426E-2</v>
      </c>
      <c r="Q30" s="29">
        <f>ABS(SMA1MSFT[[#This Row],[Erorr 3]])</f>
        <v>0.14573333333333327</v>
      </c>
      <c r="R30" s="31">
        <f>SMA1MSFT[[#This Row],[Abs Erorr 3]]/SMA1MSFT[[#This Row],[Adj Close]]</f>
        <v>2.4530101554171565E-2</v>
      </c>
    </row>
    <row r="31" spans="2:18">
      <c r="B31" s="20">
        <v>43825.291666666664</v>
      </c>
      <c r="C31" s="4">
        <v>5.9551999999999996</v>
      </c>
      <c r="D31" s="25">
        <f t="shared" si="1"/>
        <v>5.9409999999999998</v>
      </c>
      <c r="E31" s="26">
        <f>SMA1MSFT[[#This Row],[Adj Close]]-SMA1MSFT[[#This Row],[Naive Trend ]]</f>
        <v>1.4199999999999768E-2</v>
      </c>
      <c r="F31" s="4">
        <f t="shared" si="0"/>
        <v>2.0163999999999341E-4</v>
      </c>
      <c r="G31" s="4">
        <f>ABS(SMA1MSFT[[#This Row],[Erorr 1]])</f>
        <v>1.4199999999999768E-2</v>
      </c>
      <c r="H31" s="27">
        <f>SMA1MSFT[[#This Row],[Abs Erorr 1]]/SMA1MSFT[[#This Row],[Adj Close]]</f>
        <v>2.3844707146694938E-3</v>
      </c>
      <c r="I31" s="25">
        <f t="shared" si="3"/>
        <v>5.9488999999999992</v>
      </c>
      <c r="J31" s="28">
        <f>(SMA1MSFT[[#This Row],[Adj Close]]-SMA1MSFT[[#This Row],[3-MA]])</f>
        <v>6.3000000000004164E-3</v>
      </c>
      <c r="K31" s="29">
        <f t="shared" si="2"/>
        <v>3.9690000000005246E-5</v>
      </c>
      <c r="L31" s="29">
        <f>ABS(SMA1MSFT[[#This Row],[Erorr 2]])</f>
        <v>6.3000000000004164E-3</v>
      </c>
      <c r="M31" s="27">
        <f>SMA1MSFT[[#This Row],[Abs Erorr 2]]/SMA1MSFT[[#This Row],[Adj Close]]</f>
        <v>1.0578989790435949E-3</v>
      </c>
      <c r="N31" s="25">
        <f t="shared" si="4"/>
        <v>5.8511666666666668</v>
      </c>
      <c r="O31" s="30">
        <f>SMA1MSFT[[#This Row],[Adj Close]]-SMA1MSFT[[#This Row],[6-MA]]</f>
        <v>0.10403333333333276</v>
      </c>
      <c r="P31" s="29">
        <f>(SMA1MSFT[[#This Row],[Adj Close]]-N31)^2</f>
        <v>1.0822934444444324E-2</v>
      </c>
      <c r="Q31" s="29">
        <f>ABS(SMA1MSFT[[#This Row],[Erorr 3]])</f>
        <v>0.10403333333333276</v>
      </c>
      <c r="R31" s="31">
        <f>SMA1MSFT[[#This Row],[Abs Erorr 3]]/SMA1MSFT[[#This Row],[Adj Close]]</f>
        <v>1.7469326526956739E-2</v>
      </c>
    </row>
    <row r="32" spans="2:18">
      <c r="B32" s="20">
        <v>43826.291666666664</v>
      </c>
      <c r="C32" s="4">
        <v>5.8974000000000002</v>
      </c>
      <c r="D32" s="25">
        <f t="shared" si="1"/>
        <v>5.9551999999999996</v>
      </c>
      <c r="E32" s="26">
        <f>SMA1MSFT[[#This Row],[Adj Close]]-SMA1MSFT[[#This Row],[Naive Trend ]]</f>
        <v>-5.7799999999999407E-2</v>
      </c>
      <c r="F32" s="4">
        <f t="shared" si="0"/>
        <v>3.3408399999999313E-3</v>
      </c>
      <c r="G32" s="4">
        <f>ABS(SMA1MSFT[[#This Row],[Erorr 1]])</f>
        <v>5.7799999999999407E-2</v>
      </c>
      <c r="H32" s="27">
        <f>SMA1MSFT[[#This Row],[Abs Erorr 1]]/SMA1MSFT[[#This Row],[Adj Close]]</f>
        <v>9.8009292230473444E-3</v>
      </c>
      <c r="I32" s="25">
        <f t="shared" si="3"/>
        <v>5.9473999999999991</v>
      </c>
      <c r="J32" s="28">
        <f>(SMA1MSFT[[#This Row],[Adj Close]]-SMA1MSFT[[#This Row],[3-MA]])</f>
        <v>-4.9999999999998934E-2</v>
      </c>
      <c r="K32" s="29">
        <f t="shared" si="2"/>
        <v>2.4999999999998934E-3</v>
      </c>
      <c r="L32" s="29">
        <f>ABS(SMA1MSFT[[#This Row],[Erorr 2]])</f>
        <v>4.9999999999998934E-2</v>
      </c>
      <c r="M32" s="27">
        <f>SMA1MSFT[[#This Row],[Abs Erorr 2]]/SMA1MSFT[[#This Row],[Adj Close]]</f>
        <v>8.4783124766844593E-3</v>
      </c>
      <c r="N32" s="25">
        <f t="shared" si="4"/>
        <v>5.8963999999999999</v>
      </c>
      <c r="O32" s="30">
        <f>SMA1MSFT[[#This Row],[Adj Close]]-SMA1MSFT[[#This Row],[6-MA]]</f>
        <v>1.000000000000334E-3</v>
      </c>
      <c r="P32" s="29">
        <f>(SMA1MSFT[[#This Row],[Adj Close]]-N32)^2</f>
        <v>1.0000000000006678E-6</v>
      </c>
      <c r="Q32" s="29">
        <f>ABS(SMA1MSFT[[#This Row],[Erorr 3]])</f>
        <v>1.000000000000334E-3</v>
      </c>
      <c r="R32" s="31">
        <f>SMA1MSFT[[#This Row],[Abs Erorr 3]]/SMA1MSFT[[#This Row],[Adj Close]]</f>
        <v>1.6956624953374944E-4</v>
      </c>
    </row>
    <row r="33" spans="2:18">
      <c r="B33" s="20">
        <v>43829.291666666664</v>
      </c>
      <c r="C33" s="4">
        <v>5.7842000000000002</v>
      </c>
      <c r="D33" s="25">
        <f t="shared" si="1"/>
        <v>5.8974000000000002</v>
      </c>
      <c r="E33" s="26">
        <f>SMA1MSFT[[#This Row],[Adj Close]]-SMA1MSFT[[#This Row],[Naive Trend ]]</f>
        <v>-0.11319999999999997</v>
      </c>
      <c r="F33" s="4">
        <f t="shared" si="0"/>
        <v>1.2814239999999992E-2</v>
      </c>
      <c r="G33" s="4">
        <f>ABS(SMA1MSFT[[#This Row],[Erorr 1]])</f>
        <v>0.11319999999999997</v>
      </c>
      <c r="H33" s="27">
        <f>SMA1MSFT[[#This Row],[Abs Erorr 1]]/SMA1MSFT[[#This Row],[Adj Close]]</f>
        <v>1.9570554268524595E-2</v>
      </c>
      <c r="I33" s="25">
        <f t="shared" si="3"/>
        <v>5.9312000000000005</v>
      </c>
      <c r="J33" s="28">
        <f>(SMA1MSFT[[#This Row],[Adj Close]]-SMA1MSFT[[#This Row],[3-MA]])</f>
        <v>-0.14700000000000024</v>
      </c>
      <c r="K33" s="29">
        <f t="shared" si="2"/>
        <v>2.1609000000000073E-2</v>
      </c>
      <c r="L33" s="29">
        <f>ABS(SMA1MSFT[[#This Row],[Erorr 2]])</f>
        <v>0.14700000000000024</v>
      </c>
      <c r="M33" s="27">
        <f>SMA1MSFT[[#This Row],[Abs Erorr 2]]/SMA1MSFT[[#This Row],[Adj Close]]</f>
        <v>2.5414058988278455E-2</v>
      </c>
      <c r="N33" s="25">
        <f t="shared" si="4"/>
        <v>5.9269333333333334</v>
      </c>
      <c r="O33" s="30">
        <f>SMA1MSFT[[#This Row],[Adj Close]]-SMA1MSFT[[#This Row],[6-MA]]</f>
        <v>-0.14273333333333316</v>
      </c>
      <c r="P33" s="29">
        <f>(SMA1MSFT[[#This Row],[Adj Close]]-N33)^2</f>
        <v>2.0372804444444392E-2</v>
      </c>
      <c r="Q33" s="29">
        <f>ABS(SMA1MSFT[[#This Row],[Erorr 3]])</f>
        <v>0.14273333333333316</v>
      </c>
      <c r="R33" s="31">
        <f>SMA1MSFT[[#This Row],[Abs Erorr 3]]/SMA1MSFT[[#This Row],[Adj Close]]</f>
        <v>2.4676417366849893E-2</v>
      </c>
    </row>
    <row r="34" spans="2:18">
      <c r="B34" s="20">
        <v>43830.291666666664</v>
      </c>
      <c r="C34" s="4">
        <v>5.8582999999999998</v>
      </c>
      <c r="D34" s="25">
        <f t="shared" si="1"/>
        <v>5.7842000000000002</v>
      </c>
      <c r="E34" s="26">
        <f>SMA1MSFT[[#This Row],[Adj Close]]-SMA1MSFT[[#This Row],[Naive Trend ]]</f>
        <v>7.4099999999999611E-2</v>
      </c>
      <c r="F34" s="4">
        <f t="shared" si="0"/>
        <v>5.4908099999999424E-3</v>
      </c>
      <c r="G34" s="4">
        <f>ABS(SMA1MSFT[[#This Row],[Erorr 1]])</f>
        <v>7.4099999999999611E-2</v>
      </c>
      <c r="H34" s="27">
        <f>SMA1MSFT[[#This Row],[Abs Erorr 1]]/SMA1MSFT[[#This Row],[Adj Close]]</f>
        <v>1.2648720618609428E-2</v>
      </c>
      <c r="I34" s="25">
        <f t="shared" si="3"/>
        <v>5.8789333333333333</v>
      </c>
      <c r="J34" s="28">
        <f>(SMA1MSFT[[#This Row],[Adj Close]]-SMA1MSFT[[#This Row],[3-MA]])</f>
        <v>-2.0633333333333503E-2</v>
      </c>
      <c r="K34" s="29">
        <f t="shared" si="2"/>
        <v>4.2573444444445144E-4</v>
      </c>
      <c r="L34" s="29">
        <f>ABS(SMA1MSFT[[#This Row],[Erorr 2]])</f>
        <v>2.0633333333333503E-2</v>
      </c>
      <c r="M34" s="27">
        <f>SMA1MSFT[[#This Row],[Abs Erorr 2]]/SMA1MSFT[[#This Row],[Adj Close]]</f>
        <v>3.5220684043721735E-3</v>
      </c>
      <c r="N34" s="25">
        <f t="shared" si="4"/>
        <v>5.9139166666666663</v>
      </c>
      <c r="O34" s="30">
        <f>SMA1MSFT[[#This Row],[Adj Close]]-SMA1MSFT[[#This Row],[6-MA]]</f>
        <v>-5.5616666666666426E-2</v>
      </c>
      <c r="P34" s="29">
        <f>(SMA1MSFT[[#This Row],[Adj Close]]-N34)^2</f>
        <v>3.0932136111110841E-3</v>
      </c>
      <c r="Q34" s="29">
        <f>ABS(SMA1MSFT[[#This Row],[Erorr 3]])</f>
        <v>5.5616666666666426E-2</v>
      </c>
      <c r="R34" s="31">
        <f>SMA1MSFT[[#This Row],[Abs Erorr 3]]/SMA1MSFT[[#This Row],[Adj Close]]</f>
        <v>9.4936528799594473E-3</v>
      </c>
    </row>
    <row r="35" spans="2:18">
      <c r="B35" s="20">
        <v>43832.291666666664</v>
      </c>
      <c r="C35" s="4">
        <v>5.9730999999999996</v>
      </c>
      <c r="D35" s="25">
        <f t="shared" si="1"/>
        <v>5.8582999999999998</v>
      </c>
      <c r="E35" s="26">
        <f>SMA1MSFT[[#This Row],[Adj Close]]-SMA1MSFT[[#This Row],[Naive Trend ]]</f>
        <v>0.11479999999999979</v>
      </c>
      <c r="F35" s="4">
        <f t="shared" si="0"/>
        <v>1.3179039999999953E-2</v>
      </c>
      <c r="G35" s="4">
        <f>ABS(SMA1MSFT[[#This Row],[Erorr 1]])</f>
        <v>0.11479999999999979</v>
      </c>
      <c r="H35" s="27">
        <f>SMA1MSFT[[#This Row],[Abs Erorr 1]]/SMA1MSFT[[#This Row],[Adj Close]]</f>
        <v>1.921950076174847E-2</v>
      </c>
      <c r="I35" s="25">
        <f t="shared" si="3"/>
        <v>5.8466333333333331</v>
      </c>
      <c r="J35" s="28">
        <f>(SMA1MSFT[[#This Row],[Adj Close]]-SMA1MSFT[[#This Row],[3-MA]])</f>
        <v>0.12646666666666651</v>
      </c>
      <c r="K35" s="29">
        <f t="shared" si="2"/>
        <v>1.5993817777777738E-2</v>
      </c>
      <c r="L35" s="29">
        <f>ABS(SMA1MSFT[[#This Row],[Erorr 2]])</f>
        <v>0.12646666666666651</v>
      </c>
      <c r="M35" s="27">
        <f>SMA1MSFT[[#This Row],[Abs Erorr 2]]/SMA1MSFT[[#This Row],[Adj Close]]</f>
        <v>2.117270205867414E-2</v>
      </c>
      <c r="N35" s="25">
        <f t="shared" si="4"/>
        <v>5.8970166666666666</v>
      </c>
      <c r="O35" s="30">
        <f>SMA1MSFT[[#This Row],[Adj Close]]-SMA1MSFT[[#This Row],[6-MA]]</f>
        <v>7.6083333333333059E-2</v>
      </c>
      <c r="P35" s="29">
        <f>(SMA1MSFT[[#This Row],[Adj Close]]-N35)^2</f>
        <v>5.7886736111110691E-3</v>
      </c>
      <c r="Q35" s="29">
        <f>ABS(SMA1MSFT[[#This Row],[Erorr 3]])</f>
        <v>7.6083333333333059E-2</v>
      </c>
      <c r="R35" s="31">
        <f>SMA1MSFT[[#This Row],[Abs Erorr 3]]/SMA1MSFT[[#This Row],[Adj Close]]</f>
        <v>1.2737662743522303E-2</v>
      </c>
    </row>
    <row r="36" spans="2:18">
      <c r="B36" s="20">
        <v>43833.291666666664</v>
      </c>
      <c r="C36" s="4">
        <v>5.8775000000000004</v>
      </c>
      <c r="D36" s="25">
        <f t="shared" si="1"/>
        <v>5.9730999999999996</v>
      </c>
      <c r="E36" s="26">
        <f>SMA1MSFT[[#This Row],[Adj Close]]-SMA1MSFT[[#This Row],[Naive Trend ]]</f>
        <v>-9.5599999999999241E-2</v>
      </c>
      <c r="F36" s="4">
        <f t="shared" si="0"/>
        <v>9.1393599999998552E-3</v>
      </c>
      <c r="G36" s="4">
        <f>ABS(SMA1MSFT[[#This Row],[Erorr 1]])</f>
        <v>9.5599999999999241E-2</v>
      </c>
      <c r="H36" s="27">
        <f>SMA1MSFT[[#This Row],[Abs Erorr 1]]/SMA1MSFT[[#This Row],[Adj Close]]</f>
        <v>1.6265418970650657E-2</v>
      </c>
      <c r="I36" s="25">
        <f t="shared" si="3"/>
        <v>5.8718666666666666</v>
      </c>
      <c r="J36" s="28">
        <f>(SMA1MSFT[[#This Row],[Adj Close]]-SMA1MSFT[[#This Row],[3-MA]])</f>
        <v>5.6333333333338231E-3</v>
      </c>
      <c r="K36" s="29">
        <f t="shared" si="2"/>
        <v>3.1734444444449964E-5</v>
      </c>
      <c r="L36" s="29">
        <f>ABS(SMA1MSFT[[#This Row],[Erorr 2]])</f>
        <v>5.6333333333338231E-3</v>
      </c>
      <c r="M36" s="27">
        <f>SMA1MSFT[[#This Row],[Abs Erorr 2]]/SMA1MSFT[[#This Row],[Adj Close]]</f>
        <v>9.5845739401681377E-4</v>
      </c>
      <c r="N36" s="25">
        <f t="shared" si="4"/>
        <v>5.901533333333334</v>
      </c>
      <c r="O36" s="30">
        <f>SMA1MSFT[[#This Row],[Adj Close]]-SMA1MSFT[[#This Row],[6-MA]]</f>
        <v>-2.4033333333333573E-2</v>
      </c>
      <c r="P36" s="29">
        <f>(SMA1MSFT[[#This Row],[Adj Close]]-N36)^2</f>
        <v>5.7760111111112265E-4</v>
      </c>
      <c r="Q36" s="29">
        <f>ABS(SMA1MSFT[[#This Row],[Erorr 3]])</f>
        <v>2.4033333333333573E-2</v>
      </c>
      <c r="R36" s="31">
        <f>SMA1MSFT[[#This Row],[Abs Erorr 3]]/SMA1MSFT[[#This Row],[Adj Close]]</f>
        <v>4.089040124769642E-3</v>
      </c>
    </row>
    <row r="37" spans="2:18">
      <c r="B37" s="20">
        <v>43836.291666666664</v>
      </c>
      <c r="C37" s="4">
        <v>5.9021999999999997</v>
      </c>
      <c r="D37" s="25">
        <f t="shared" si="1"/>
        <v>5.8775000000000004</v>
      </c>
      <c r="E37" s="26">
        <f>SMA1MSFT[[#This Row],[Adj Close]]-SMA1MSFT[[#This Row],[Naive Trend ]]</f>
        <v>2.4699999999999278E-2</v>
      </c>
      <c r="F37" s="4">
        <f t="shared" si="0"/>
        <v>6.1008999999996431E-4</v>
      </c>
      <c r="G37" s="4">
        <f>ABS(SMA1MSFT[[#This Row],[Erorr 1]])</f>
        <v>2.4699999999999278E-2</v>
      </c>
      <c r="H37" s="27">
        <f>SMA1MSFT[[#This Row],[Abs Erorr 1]]/SMA1MSFT[[#This Row],[Adj Close]]</f>
        <v>4.184880214157311E-3</v>
      </c>
      <c r="I37" s="25">
        <f t="shared" si="3"/>
        <v>5.9029666666666669</v>
      </c>
      <c r="J37" s="28">
        <f>(SMA1MSFT[[#This Row],[Adj Close]]-SMA1MSFT[[#This Row],[3-MA]])</f>
        <v>-7.6666666666724836E-4</v>
      </c>
      <c r="K37" s="29">
        <f t="shared" si="2"/>
        <v>5.8777777777866973E-7</v>
      </c>
      <c r="L37" s="29">
        <f>ABS(SMA1MSFT[[#This Row],[Erorr 2]])</f>
        <v>7.6666666666724836E-4</v>
      </c>
      <c r="M37" s="27">
        <f>SMA1MSFT[[#This Row],[Abs Erorr 2]]/SMA1MSFT[[#This Row],[Adj Close]]</f>
        <v>1.2989506737610525E-4</v>
      </c>
      <c r="N37" s="25">
        <f t="shared" si="4"/>
        <v>5.8909500000000001</v>
      </c>
      <c r="O37" s="30">
        <f>SMA1MSFT[[#This Row],[Adj Close]]-SMA1MSFT[[#This Row],[6-MA]]</f>
        <v>1.1249999999999538E-2</v>
      </c>
      <c r="P37" s="29">
        <f>(SMA1MSFT[[#This Row],[Adj Close]]-N37)^2</f>
        <v>1.2656249999998961E-4</v>
      </c>
      <c r="Q37" s="29">
        <f>ABS(SMA1MSFT[[#This Row],[Erorr 3]])</f>
        <v>1.1249999999999538E-2</v>
      </c>
      <c r="R37" s="31">
        <f>SMA1MSFT[[#This Row],[Abs Erorr 3]]/SMA1MSFT[[#This Row],[Adj Close]]</f>
        <v>1.906068923452194E-3</v>
      </c>
    </row>
    <row r="38" spans="2:18">
      <c r="B38" s="20">
        <v>43837.291666666664</v>
      </c>
      <c r="C38" s="4">
        <v>5.9736000000000002</v>
      </c>
      <c r="D38" s="25">
        <f t="shared" si="1"/>
        <v>5.9021999999999997</v>
      </c>
      <c r="E38" s="26">
        <f>SMA1MSFT[[#This Row],[Adj Close]]-SMA1MSFT[[#This Row],[Naive Trend ]]</f>
        <v>7.1400000000000574E-2</v>
      </c>
      <c r="F38" s="4">
        <f t="shared" si="0"/>
        <v>5.0979600000000819E-3</v>
      </c>
      <c r="G38" s="4">
        <f>ABS(SMA1MSFT[[#This Row],[Erorr 1]])</f>
        <v>7.1400000000000574E-2</v>
      </c>
      <c r="H38" s="27">
        <f>SMA1MSFT[[#This Row],[Abs Erorr 1]]/SMA1MSFT[[#This Row],[Adj Close]]</f>
        <v>1.1952591402169642E-2</v>
      </c>
      <c r="I38" s="25">
        <f t="shared" si="3"/>
        <v>5.9176000000000002</v>
      </c>
      <c r="J38" s="28">
        <f>(SMA1MSFT[[#This Row],[Adj Close]]-SMA1MSFT[[#This Row],[3-MA]])</f>
        <v>5.600000000000005E-2</v>
      </c>
      <c r="K38" s="29">
        <f t="shared" si="2"/>
        <v>3.1360000000000055E-3</v>
      </c>
      <c r="L38" s="29">
        <f>ABS(SMA1MSFT[[#This Row],[Erorr 2]])</f>
        <v>5.600000000000005E-2</v>
      </c>
      <c r="M38" s="27">
        <f>SMA1MSFT[[#This Row],[Abs Erorr 2]]/SMA1MSFT[[#This Row],[Adj Close]]</f>
        <v>9.3745814918976909E-3</v>
      </c>
      <c r="N38" s="25">
        <f t="shared" si="4"/>
        <v>5.8821166666666658</v>
      </c>
      <c r="O38" s="30">
        <f>SMA1MSFT[[#This Row],[Adj Close]]-SMA1MSFT[[#This Row],[6-MA]]</f>
        <v>9.1483333333334471E-2</v>
      </c>
      <c r="P38" s="29">
        <f>(SMA1MSFT[[#This Row],[Adj Close]]-N38)^2</f>
        <v>8.3692002777779866E-3</v>
      </c>
      <c r="Q38" s="29">
        <f>ABS(SMA1MSFT[[#This Row],[Erorr 3]])</f>
        <v>9.1483333333334471E-2</v>
      </c>
      <c r="R38" s="31">
        <f>SMA1MSFT[[#This Row],[Abs Erorr 3]]/SMA1MSFT[[#This Row],[Adj Close]]</f>
        <v>1.5314606490781851E-2</v>
      </c>
    </row>
    <row r="39" spans="2:18">
      <c r="B39" s="20">
        <v>43838.291666666664</v>
      </c>
      <c r="C39" s="4">
        <v>5.9847999999999999</v>
      </c>
      <c r="D39" s="25">
        <f t="shared" si="1"/>
        <v>5.9736000000000002</v>
      </c>
      <c r="E39" s="26">
        <f>SMA1MSFT[[#This Row],[Adj Close]]-SMA1MSFT[[#This Row],[Naive Trend ]]</f>
        <v>1.1199999999999655E-2</v>
      </c>
      <c r="F39" s="4">
        <f t="shared" si="0"/>
        <v>1.2543999999999227E-4</v>
      </c>
      <c r="G39" s="4">
        <f>ABS(SMA1MSFT[[#This Row],[Erorr 1]])</f>
        <v>1.1199999999999655E-2</v>
      </c>
      <c r="H39" s="27">
        <f>SMA1MSFT[[#This Row],[Abs Erorr 1]]/SMA1MSFT[[#This Row],[Adj Close]]</f>
        <v>1.8714075658333872E-3</v>
      </c>
      <c r="I39" s="25">
        <f t="shared" si="3"/>
        <v>5.9177666666666662</v>
      </c>
      <c r="J39" s="28">
        <f>(SMA1MSFT[[#This Row],[Adj Close]]-SMA1MSFT[[#This Row],[3-MA]])</f>
        <v>6.7033333333333722E-2</v>
      </c>
      <c r="K39" s="29">
        <f t="shared" si="2"/>
        <v>4.4934677777778301E-3</v>
      </c>
      <c r="L39" s="29">
        <f>ABS(SMA1MSFT[[#This Row],[Erorr 2]])</f>
        <v>6.7033333333333722E-2</v>
      </c>
      <c r="M39" s="27">
        <f>SMA1MSFT[[#This Row],[Abs Erorr 2]]/SMA1MSFT[[#This Row],[Adj Close]]</f>
        <v>1.1200597068128213E-2</v>
      </c>
      <c r="N39" s="25">
        <f t="shared" si="4"/>
        <v>5.8948166666666673</v>
      </c>
      <c r="O39" s="30">
        <f>SMA1MSFT[[#This Row],[Adj Close]]-SMA1MSFT[[#This Row],[6-MA]]</f>
        <v>8.9983333333332638E-2</v>
      </c>
      <c r="P39" s="29">
        <f>(SMA1MSFT[[#This Row],[Adj Close]]-N39)^2</f>
        <v>8.0970002777776533E-3</v>
      </c>
      <c r="Q39" s="29">
        <f>ABS(SMA1MSFT[[#This Row],[Erorr 3]])</f>
        <v>8.9983333333332638E-2</v>
      </c>
      <c r="R39" s="31">
        <f>SMA1MSFT[[#This Row],[Abs Erorr 3]]/SMA1MSFT[[#This Row],[Adj Close]]</f>
        <v>1.5035311678474241E-2</v>
      </c>
    </row>
    <row r="40" spans="2:18">
      <c r="B40" s="20">
        <v>43839.291666666664</v>
      </c>
      <c r="C40" s="4">
        <v>6.0506000000000002</v>
      </c>
      <c r="D40" s="25">
        <f t="shared" si="1"/>
        <v>5.9847999999999999</v>
      </c>
      <c r="E40" s="26">
        <f>SMA1MSFT[[#This Row],[Adj Close]]-SMA1MSFT[[#This Row],[Naive Trend ]]</f>
        <v>6.5800000000000303E-2</v>
      </c>
      <c r="F40" s="4">
        <f t="shared" si="0"/>
        <v>4.3296400000000399E-3</v>
      </c>
      <c r="G40" s="4">
        <f>ABS(SMA1MSFT[[#This Row],[Erorr 1]])</f>
        <v>6.5800000000000303E-2</v>
      </c>
      <c r="H40" s="27">
        <f>SMA1MSFT[[#This Row],[Abs Erorr 1]]/SMA1MSFT[[#This Row],[Adj Close]]</f>
        <v>1.0874954549962037E-2</v>
      </c>
      <c r="I40" s="25">
        <f t="shared" si="3"/>
        <v>5.9535333333333327</v>
      </c>
      <c r="J40" s="28">
        <f>(SMA1MSFT[[#This Row],[Adj Close]]-SMA1MSFT[[#This Row],[3-MA]])</f>
        <v>9.7066666666667523E-2</v>
      </c>
      <c r="K40" s="29">
        <f t="shared" si="2"/>
        <v>9.4219377777779445E-3</v>
      </c>
      <c r="L40" s="29">
        <f>ABS(SMA1MSFT[[#This Row],[Erorr 2]])</f>
        <v>9.7066666666667523E-2</v>
      </c>
      <c r="M40" s="27">
        <f>SMA1MSFT[[#This Row],[Abs Erorr 2]]/SMA1MSFT[[#This Row],[Adj Close]]</f>
        <v>1.6042486144624918E-2</v>
      </c>
      <c r="N40" s="25">
        <f t="shared" si="4"/>
        <v>5.9282500000000011</v>
      </c>
      <c r="O40" s="30">
        <f>SMA1MSFT[[#This Row],[Adj Close]]-SMA1MSFT[[#This Row],[6-MA]]</f>
        <v>0.12234999999999907</v>
      </c>
      <c r="P40" s="29">
        <f>(SMA1MSFT[[#This Row],[Adj Close]]-N40)^2</f>
        <v>1.4969522499999773E-2</v>
      </c>
      <c r="Q40" s="29">
        <f>ABS(SMA1MSFT[[#This Row],[Erorr 3]])</f>
        <v>0.12234999999999907</v>
      </c>
      <c r="R40" s="31">
        <f>SMA1MSFT[[#This Row],[Abs Erorr 3]]/SMA1MSFT[[#This Row],[Adj Close]]</f>
        <v>2.0221135094040107E-2</v>
      </c>
    </row>
    <row r="41" spans="2:18">
      <c r="B41" s="20">
        <v>43840.291666666664</v>
      </c>
      <c r="C41" s="4">
        <v>6.0829000000000004</v>
      </c>
      <c r="D41" s="25">
        <f t="shared" si="1"/>
        <v>6.0506000000000002</v>
      </c>
      <c r="E41" s="26">
        <f>SMA1MSFT[[#This Row],[Adj Close]]-SMA1MSFT[[#This Row],[Naive Trend ]]</f>
        <v>3.2300000000000217E-2</v>
      </c>
      <c r="F41" s="4">
        <f t="shared" si="0"/>
        <v>1.043290000000014E-3</v>
      </c>
      <c r="G41" s="4">
        <f>ABS(SMA1MSFT[[#This Row],[Erorr 1]])</f>
        <v>3.2300000000000217E-2</v>
      </c>
      <c r="H41" s="27">
        <f>SMA1MSFT[[#This Row],[Abs Erorr 1]]/SMA1MSFT[[#This Row],[Adj Close]]</f>
        <v>5.3099672853409094E-3</v>
      </c>
      <c r="I41" s="25">
        <f t="shared" si="3"/>
        <v>6.0030000000000001</v>
      </c>
      <c r="J41" s="28">
        <f>(SMA1MSFT[[#This Row],[Adj Close]]-SMA1MSFT[[#This Row],[3-MA]])</f>
        <v>7.9900000000000304E-2</v>
      </c>
      <c r="K41" s="29">
        <f t="shared" si="2"/>
        <v>6.3840100000000484E-3</v>
      </c>
      <c r="L41" s="29">
        <f>ABS(SMA1MSFT[[#This Row],[Erorr 2]])</f>
        <v>7.9900000000000304E-2</v>
      </c>
      <c r="M41" s="27">
        <f>SMA1MSFT[[#This Row],[Abs Erorr 2]]/SMA1MSFT[[#This Row],[Adj Close]]</f>
        <v>1.3135182232159053E-2</v>
      </c>
      <c r="N41" s="25">
        <f t="shared" si="4"/>
        <v>5.9603000000000002</v>
      </c>
      <c r="O41" s="30">
        <f>SMA1MSFT[[#This Row],[Adj Close]]-SMA1MSFT[[#This Row],[6-MA]]</f>
        <v>0.12260000000000026</v>
      </c>
      <c r="P41" s="29">
        <f>(SMA1MSFT[[#This Row],[Adj Close]]-N41)^2</f>
        <v>1.5030760000000065E-2</v>
      </c>
      <c r="Q41" s="29">
        <f>ABS(SMA1MSFT[[#This Row],[Erorr 3]])</f>
        <v>0.12260000000000026</v>
      </c>
      <c r="R41" s="31">
        <f>SMA1MSFT[[#This Row],[Abs Erorr 3]]/SMA1MSFT[[#This Row],[Adj Close]]</f>
        <v>2.0154860346216486E-2</v>
      </c>
    </row>
    <row r="42" spans="2:18">
      <c r="B42" s="20">
        <v>43843.291666666664</v>
      </c>
      <c r="C42" s="4">
        <v>6.2736000000000001</v>
      </c>
      <c r="D42" s="25">
        <f t="shared" si="1"/>
        <v>6.0829000000000004</v>
      </c>
      <c r="E42" s="26">
        <f>SMA1MSFT[[#This Row],[Adj Close]]-SMA1MSFT[[#This Row],[Naive Trend ]]</f>
        <v>0.19069999999999965</v>
      </c>
      <c r="F42" s="4">
        <f t="shared" si="0"/>
        <v>3.6366489999999863E-2</v>
      </c>
      <c r="G42" s="4">
        <f>ABS(SMA1MSFT[[#This Row],[Erorr 1]])</f>
        <v>0.19069999999999965</v>
      </c>
      <c r="H42" s="27">
        <f>SMA1MSFT[[#This Row],[Abs Erorr 1]]/SMA1MSFT[[#This Row],[Adj Close]]</f>
        <v>3.0397220096913997E-2</v>
      </c>
      <c r="I42" s="25">
        <f t="shared" si="3"/>
        <v>6.0394333333333323</v>
      </c>
      <c r="J42" s="28">
        <f>(SMA1MSFT[[#This Row],[Adj Close]]-SMA1MSFT[[#This Row],[3-MA]])</f>
        <v>0.23416666666666774</v>
      </c>
      <c r="K42" s="29">
        <f t="shared" si="2"/>
        <v>5.483402777777828E-2</v>
      </c>
      <c r="L42" s="29">
        <f>ABS(SMA1MSFT[[#This Row],[Erorr 2]])</f>
        <v>0.23416666666666774</v>
      </c>
      <c r="M42" s="27">
        <f>SMA1MSFT[[#This Row],[Abs Erorr 2]]/SMA1MSFT[[#This Row],[Adj Close]]</f>
        <v>3.7325724730086031E-2</v>
      </c>
      <c r="N42" s="25">
        <f t="shared" si="4"/>
        <v>5.9786000000000001</v>
      </c>
      <c r="O42" s="30">
        <f>SMA1MSFT[[#This Row],[Adj Close]]-SMA1MSFT[[#This Row],[6-MA]]</f>
        <v>0.29499999999999993</v>
      </c>
      <c r="P42" s="29">
        <f>(SMA1MSFT[[#This Row],[Adj Close]]-N42)^2</f>
        <v>8.7024999999999963E-2</v>
      </c>
      <c r="Q42" s="29">
        <f>ABS(SMA1MSFT[[#This Row],[Erorr 3]])</f>
        <v>0.29499999999999993</v>
      </c>
      <c r="R42" s="31">
        <f>SMA1MSFT[[#This Row],[Abs Erorr 3]]/SMA1MSFT[[#This Row],[Adj Close]]</f>
        <v>4.7022443254271858E-2</v>
      </c>
    </row>
    <row r="43" spans="2:18">
      <c r="B43" s="20">
        <v>43844.291666666664</v>
      </c>
      <c r="C43" s="4">
        <v>6.1566000000000001</v>
      </c>
      <c r="D43" s="25">
        <f t="shared" si="1"/>
        <v>6.2736000000000001</v>
      </c>
      <c r="E43" s="26">
        <f>SMA1MSFT[[#This Row],[Adj Close]]-SMA1MSFT[[#This Row],[Naive Trend ]]</f>
        <v>-0.11699999999999999</v>
      </c>
      <c r="F43" s="4">
        <f t="shared" si="0"/>
        <v>1.3688999999999998E-2</v>
      </c>
      <c r="G43" s="4">
        <f>ABS(SMA1MSFT[[#This Row],[Erorr 1]])</f>
        <v>0.11699999999999999</v>
      </c>
      <c r="H43" s="27">
        <f>SMA1MSFT[[#This Row],[Abs Erorr 1]]/SMA1MSFT[[#This Row],[Adj Close]]</f>
        <v>1.9003995711918915E-2</v>
      </c>
      <c r="I43" s="25">
        <f t="shared" si="3"/>
        <v>6.1356999999999999</v>
      </c>
      <c r="J43" s="28">
        <f>(SMA1MSFT[[#This Row],[Adj Close]]-SMA1MSFT[[#This Row],[3-MA]])</f>
        <v>2.0900000000000141E-2</v>
      </c>
      <c r="K43" s="29">
        <f t="shared" si="2"/>
        <v>4.368100000000059E-4</v>
      </c>
      <c r="L43" s="29">
        <f>ABS(SMA1MSFT[[#This Row],[Erorr 2]])</f>
        <v>2.0900000000000141E-2</v>
      </c>
      <c r="M43" s="27">
        <f>SMA1MSFT[[#This Row],[Abs Erorr 2]]/SMA1MSFT[[#This Row],[Adj Close]]</f>
        <v>3.3947308579410944E-3</v>
      </c>
      <c r="N43" s="25">
        <f t="shared" si="4"/>
        <v>6.0446166666666663</v>
      </c>
      <c r="O43" s="30">
        <f>SMA1MSFT[[#This Row],[Adj Close]]-SMA1MSFT[[#This Row],[6-MA]]</f>
        <v>0.11198333333333377</v>
      </c>
      <c r="P43" s="29">
        <f>(SMA1MSFT[[#This Row],[Adj Close]]-N43)^2</f>
        <v>1.2540266944444541E-2</v>
      </c>
      <c r="Q43" s="29">
        <f>ABS(SMA1MSFT[[#This Row],[Erorr 3]])</f>
        <v>0.11198333333333377</v>
      </c>
      <c r="R43" s="31">
        <f>SMA1MSFT[[#This Row],[Abs Erorr 3]]/SMA1MSFT[[#This Row],[Adj Close]]</f>
        <v>1.818915202113728E-2</v>
      </c>
    </row>
    <row r="44" spans="2:18">
      <c r="B44" s="20">
        <v>43845.291666666664</v>
      </c>
      <c r="C44" s="4">
        <v>6.1139999999999999</v>
      </c>
      <c r="D44" s="25">
        <f t="shared" si="1"/>
        <v>6.1566000000000001</v>
      </c>
      <c r="E44" s="26">
        <f>SMA1MSFT[[#This Row],[Adj Close]]-SMA1MSFT[[#This Row],[Naive Trend ]]</f>
        <v>-4.2600000000000193E-2</v>
      </c>
      <c r="F44" s="4">
        <f t="shared" si="0"/>
        <v>1.8147600000000164E-3</v>
      </c>
      <c r="G44" s="4">
        <f>ABS(SMA1MSFT[[#This Row],[Erorr 1]])</f>
        <v>4.2600000000000193E-2</v>
      </c>
      <c r="H44" s="27">
        <f>SMA1MSFT[[#This Row],[Abs Erorr 1]]/SMA1MSFT[[#This Row],[Adj Close]]</f>
        <v>6.9676153091266261E-3</v>
      </c>
      <c r="I44" s="25">
        <f t="shared" si="3"/>
        <v>6.1710333333333338</v>
      </c>
      <c r="J44" s="28">
        <f>(SMA1MSFT[[#This Row],[Adj Close]]-SMA1MSFT[[#This Row],[3-MA]])</f>
        <v>-5.7033333333333935E-2</v>
      </c>
      <c r="K44" s="29">
        <f t="shared" si="2"/>
        <v>3.2528011111111798E-3</v>
      </c>
      <c r="L44" s="29">
        <f>ABS(SMA1MSFT[[#This Row],[Erorr 2]])</f>
        <v>5.7033333333333935E-2</v>
      </c>
      <c r="M44" s="27">
        <f>SMA1MSFT[[#This Row],[Abs Erorr 2]]/SMA1MSFT[[#This Row],[Adj Close]]</f>
        <v>9.3283175226257665E-3</v>
      </c>
      <c r="N44" s="25">
        <f t="shared" si="4"/>
        <v>6.087016666666667</v>
      </c>
      <c r="O44" s="30">
        <f>SMA1MSFT[[#This Row],[Adj Close]]-SMA1MSFT[[#This Row],[6-MA]]</f>
        <v>2.6983333333332915E-2</v>
      </c>
      <c r="P44" s="29">
        <f>(SMA1MSFT[[#This Row],[Adj Close]]-N44)^2</f>
        <v>7.281002777777552E-4</v>
      </c>
      <c r="Q44" s="29">
        <f>ABS(SMA1MSFT[[#This Row],[Erorr 3]])</f>
        <v>2.6983333333332915E-2</v>
      </c>
      <c r="R44" s="31">
        <f>SMA1MSFT[[#This Row],[Abs Erorr 3]]/SMA1MSFT[[#This Row],[Adj Close]]</f>
        <v>4.4133682259294921E-3</v>
      </c>
    </row>
    <row r="45" spans="2:18">
      <c r="B45" s="20">
        <v>43846.291666666664</v>
      </c>
      <c r="C45" s="4">
        <v>6.1977000000000002</v>
      </c>
      <c r="D45" s="25">
        <f t="shared" si="1"/>
        <v>6.1139999999999999</v>
      </c>
      <c r="E45" s="26">
        <f>SMA1MSFT[[#This Row],[Adj Close]]-SMA1MSFT[[#This Row],[Naive Trend ]]</f>
        <v>8.370000000000033E-2</v>
      </c>
      <c r="F45" s="4">
        <f t="shared" si="0"/>
        <v>7.0056900000000548E-3</v>
      </c>
      <c r="G45" s="4">
        <f>ABS(SMA1MSFT[[#This Row],[Erorr 1]])</f>
        <v>8.370000000000033E-2</v>
      </c>
      <c r="H45" s="27">
        <f>SMA1MSFT[[#This Row],[Abs Erorr 1]]/SMA1MSFT[[#This Row],[Adj Close]]</f>
        <v>1.3505009923036018E-2</v>
      </c>
      <c r="I45" s="25">
        <f t="shared" si="3"/>
        <v>6.1814</v>
      </c>
      <c r="J45" s="28">
        <f>(SMA1MSFT[[#This Row],[Adj Close]]-SMA1MSFT[[#This Row],[3-MA]])</f>
        <v>1.6300000000000203E-2</v>
      </c>
      <c r="K45" s="29">
        <f t="shared" si="2"/>
        <v>2.6569000000000663E-4</v>
      </c>
      <c r="L45" s="29">
        <f>ABS(SMA1MSFT[[#This Row],[Erorr 2]])</f>
        <v>1.6300000000000203E-2</v>
      </c>
      <c r="M45" s="27">
        <f>SMA1MSFT[[#This Row],[Abs Erorr 2]]/SMA1MSFT[[#This Row],[Adj Close]]</f>
        <v>2.6300079061587689E-3</v>
      </c>
      <c r="N45" s="25">
        <f t="shared" si="4"/>
        <v>6.1104166666666666</v>
      </c>
      <c r="O45" s="30">
        <f>SMA1MSFT[[#This Row],[Adj Close]]-SMA1MSFT[[#This Row],[6-MA]]</f>
        <v>8.7283333333333601E-2</v>
      </c>
      <c r="P45" s="29">
        <f>(SMA1MSFT[[#This Row],[Adj Close]]-N45)^2</f>
        <v>7.6183802777778243E-3</v>
      </c>
      <c r="Q45" s="29">
        <f>ABS(SMA1MSFT[[#This Row],[Erorr 3]])</f>
        <v>8.7283333333333601E-2</v>
      </c>
      <c r="R45" s="31">
        <f>SMA1MSFT[[#This Row],[Abs Erorr 3]]/SMA1MSFT[[#This Row],[Adj Close]]</f>
        <v>1.4083181395248818E-2</v>
      </c>
    </row>
    <row r="46" spans="2:18">
      <c r="B46" s="20">
        <v>43847.291666666664</v>
      </c>
      <c r="C46" s="4">
        <v>6.2064000000000004</v>
      </c>
      <c r="D46" s="25">
        <f t="shared" si="1"/>
        <v>6.1977000000000002</v>
      </c>
      <c r="E46" s="26">
        <f>SMA1MSFT[[#This Row],[Adj Close]]-SMA1MSFT[[#This Row],[Naive Trend ]]</f>
        <v>8.7000000000001521E-3</v>
      </c>
      <c r="F46" s="4">
        <f t="shared" si="0"/>
        <v>7.5690000000002645E-5</v>
      </c>
      <c r="G46" s="4">
        <f>ABS(SMA1MSFT[[#This Row],[Erorr 1]])</f>
        <v>8.7000000000001521E-3</v>
      </c>
      <c r="H46" s="27">
        <f>SMA1MSFT[[#This Row],[Abs Erorr 1]]/SMA1MSFT[[#This Row],[Adj Close]]</f>
        <v>1.4017788089714087E-3</v>
      </c>
      <c r="I46" s="25">
        <f t="shared" si="3"/>
        <v>6.1560999999999995</v>
      </c>
      <c r="J46" s="28">
        <f>(SMA1MSFT[[#This Row],[Adj Close]]-SMA1MSFT[[#This Row],[3-MA]])</f>
        <v>5.03000000000009E-2</v>
      </c>
      <c r="K46" s="29">
        <f t="shared" si="2"/>
        <v>2.5300900000000907E-3</v>
      </c>
      <c r="L46" s="29">
        <f>ABS(SMA1MSFT[[#This Row],[Erorr 2]])</f>
        <v>5.03000000000009E-2</v>
      </c>
      <c r="M46" s="27">
        <f>SMA1MSFT[[#This Row],[Abs Erorr 2]]/SMA1MSFT[[#This Row],[Adj Close]]</f>
        <v>8.1045372518691837E-3</v>
      </c>
      <c r="N46" s="25">
        <f t="shared" si="4"/>
        <v>6.1459000000000001</v>
      </c>
      <c r="O46" s="30">
        <f>SMA1MSFT[[#This Row],[Adj Close]]-SMA1MSFT[[#This Row],[6-MA]]</f>
        <v>6.050000000000022E-2</v>
      </c>
      <c r="P46" s="29">
        <f>(SMA1MSFT[[#This Row],[Adj Close]]-N46)^2</f>
        <v>3.6602500000000268E-3</v>
      </c>
      <c r="Q46" s="29">
        <f>ABS(SMA1MSFT[[#This Row],[Erorr 3]])</f>
        <v>6.050000000000022E-2</v>
      </c>
      <c r="R46" s="31">
        <f>SMA1MSFT[[#This Row],[Abs Erorr 3]]/SMA1MSFT[[#This Row],[Adj Close]]</f>
        <v>9.7480020623872485E-3</v>
      </c>
    </row>
    <row r="47" spans="2:18">
      <c r="B47" s="20">
        <v>43851.291666666664</v>
      </c>
      <c r="C47" s="4">
        <v>6.173</v>
      </c>
      <c r="D47" s="25">
        <f t="shared" si="1"/>
        <v>6.2064000000000004</v>
      </c>
      <c r="E47" s="26">
        <f>SMA1MSFT[[#This Row],[Adj Close]]-SMA1MSFT[[#This Row],[Naive Trend ]]</f>
        <v>-3.3400000000000318E-2</v>
      </c>
      <c r="F47" s="4">
        <f t="shared" si="0"/>
        <v>1.1155600000000213E-3</v>
      </c>
      <c r="G47" s="4">
        <f>ABS(SMA1MSFT[[#This Row],[Erorr 1]])</f>
        <v>3.3400000000000318E-2</v>
      </c>
      <c r="H47" s="27">
        <f>SMA1MSFT[[#This Row],[Abs Erorr 1]]/SMA1MSFT[[#This Row],[Adj Close]]</f>
        <v>5.4106593228576572E-3</v>
      </c>
      <c r="I47" s="25">
        <f t="shared" si="3"/>
        <v>6.1726999999999999</v>
      </c>
      <c r="J47" s="28">
        <f>(SMA1MSFT[[#This Row],[Adj Close]]-SMA1MSFT[[#This Row],[3-MA]])</f>
        <v>3.00000000000189E-4</v>
      </c>
      <c r="K47" s="29">
        <f t="shared" si="2"/>
        <v>9.0000000000113408E-8</v>
      </c>
      <c r="L47" s="29">
        <f>ABS(SMA1MSFT[[#This Row],[Erorr 2]])</f>
        <v>3.00000000000189E-4</v>
      </c>
      <c r="M47" s="27">
        <f>SMA1MSFT[[#This Row],[Abs Erorr 2]]/SMA1MSFT[[#This Row],[Adj Close]]</f>
        <v>4.8598736432883362E-5</v>
      </c>
      <c r="N47" s="25">
        <f t="shared" si="4"/>
        <v>6.1718666666666673</v>
      </c>
      <c r="O47" s="30">
        <f>SMA1MSFT[[#This Row],[Adj Close]]-SMA1MSFT[[#This Row],[6-MA]]</f>
        <v>1.1333333333327644E-3</v>
      </c>
      <c r="P47" s="29">
        <f>(SMA1MSFT[[#This Row],[Adj Close]]-N47)^2</f>
        <v>1.2844444444431549E-6</v>
      </c>
      <c r="Q47" s="29">
        <f>ABS(SMA1MSFT[[#This Row],[Erorr 3]])</f>
        <v>1.1333333333327644E-3</v>
      </c>
      <c r="R47" s="31">
        <f>SMA1MSFT[[#This Row],[Abs Erorr 3]]/SMA1MSFT[[#This Row],[Adj Close]]</f>
        <v>1.835952265240182E-4</v>
      </c>
    </row>
    <row r="48" spans="2:18">
      <c r="B48" s="20">
        <v>43852.291666666664</v>
      </c>
      <c r="C48" s="4">
        <v>6.2271000000000001</v>
      </c>
      <c r="D48" s="25">
        <f t="shared" si="1"/>
        <v>6.173</v>
      </c>
      <c r="E48" s="26">
        <f>SMA1MSFT[[#This Row],[Adj Close]]-SMA1MSFT[[#This Row],[Naive Trend ]]</f>
        <v>5.4100000000000037E-2</v>
      </c>
      <c r="F48" s="4">
        <f t="shared" si="0"/>
        <v>2.9268100000000041E-3</v>
      </c>
      <c r="G48" s="4">
        <f>ABS(SMA1MSFT[[#This Row],[Erorr 1]])</f>
        <v>5.4100000000000037E-2</v>
      </c>
      <c r="H48" s="27">
        <f>SMA1MSFT[[#This Row],[Abs Erorr 1]]/SMA1MSFT[[#This Row],[Adj Close]]</f>
        <v>8.6878322172439879E-3</v>
      </c>
      <c r="I48" s="25">
        <f t="shared" si="3"/>
        <v>6.1923666666666675</v>
      </c>
      <c r="J48" s="28">
        <f>(SMA1MSFT[[#This Row],[Adj Close]]-SMA1MSFT[[#This Row],[3-MA]])</f>
        <v>3.4733333333332617E-2</v>
      </c>
      <c r="K48" s="29">
        <f t="shared" si="2"/>
        <v>1.2064044444443946E-3</v>
      </c>
      <c r="L48" s="29">
        <f>ABS(SMA1MSFT[[#This Row],[Erorr 2]])</f>
        <v>3.4733333333332617E-2</v>
      </c>
      <c r="M48" s="27">
        <f>SMA1MSFT[[#This Row],[Abs Erorr 2]]/SMA1MSFT[[#This Row],[Adj Close]]</f>
        <v>5.5777702836525217E-3</v>
      </c>
      <c r="N48" s="25">
        <f t="shared" si="4"/>
        <v>6.1868833333333342</v>
      </c>
      <c r="O48" s="30">
        <f>SMA1MSFT[[#This Row],[Adj Close]]-SMA1MSFT[[#This Row],[6-MA]]</f>
        <v>4.0216666666665901E-2</v>
      </c>
      <c r="P48" s="29">
        <f>(SMA1MSFT[[#This Row],[Adj Close]]-N48)^2</f>
        <v>1.6173802777777163E-3</v>
      </c>
      <c r="Q48" s="29">
        <f>ABS(SMA1MSFT[[#This Row],[Erorr 3]])</f>
        <v>4.0216666666665901E-2</v>
      </c>
      <c r="R48" s="31">
        <f>SMA1MSFT[[#This Row],[Abs Erorr 3]]/SMA1MSFT[[#This Row],[Adj Close]]</f>
        <v>6.4583299877416294E-3</v>
      </c>
    </row>
    <row r="49" spans="2:18">
      <c r="B49" s="20">
        <v>43853.291666666664</v>
      </c>
      <c r="C49" s="4">
        <v>6.2954999999999997</v>
      </c>
      <c r="D49" s="25">
        <f t="shared" si="1"/>
        <v>6.2271000000000001</v>
      </c>
      <c r="E49" s="26">
        <f>SMA1MSFT[[#This Row],[Adj Close]]-SMA1MSFT[[#This Row],[Naive Trend ]]</f>
        <v>6.8399999999999572E-2</v>
      </c>
      <c r="F49" s="4">
        <f t="shared" si="0"/>
        <v>4.6785599999999419E-3</v>
      </c>
      <c r="G49" s="4">
        <f>ABS(SMA1MSFT[[#This Row],[Erorr 1]])</f>
        <v>6.8399999999999572E-2</v>
      </c>
      <c r="H49" s="27">
        <f>SMA1MSFT[[#This Row],[Abs Erorr 1]]/SMA1MSFT[[#This Row],[Adj Close]]</f>
        <v>1.0864903502501719E-2</v>
      </c>
      <c r="I49" s="25">
        <f t="shared" si="3"/>
        <v>6.2021666666666668</v>
      </c>
      <c r="J49" s="28">
        <f>(SMA1MSFT[[#This Row],[Adj Close]]-SMA1MSFT[[#This Row],[3-MA]])</f>
        <v>9.3333333333332824E-2</v>
      </c>
      <c r="K49" s="29">
        <f t="shared" si="2"/>
        <v>8.7111111111110168E-3</v>
      </c>
      <c r="L49" s="29">
        <f>ABS(SMA1MSFT[[#This Row],[Erorr 2]])</f>
        <v>9.3333333333332824E-2</v>
      </c>
      <c r="M49" s="27">
        <f>SMA1MSFT[[#This Row],[Abs Erorr 2]]/SMA1MSFT[[#This Row],[Adj Close]]</f>
        <v>1.4825404389378577E-2</v>
      </c>
      <c r="N49" s="25">
        <f t="shared" si="4"/>
        <v>6.1791333333333336</v>
      </c>
      <c r="O49" s="30">
        <f>SMA1MSFT[[#This Row],[Adj Close]]-SMA1MSFT[[#This Row],[6-MA]]</f>
        <v>0.11636666666666606</v>
      </c>
      <c r="P49" s="29">
        <f>(SMA1MSFT[[#This Row],[Adj Close]]-N49)^2</f>
        <v>1.354120111111097E-2</v>
      </c>
      <c r="Q49" s="29">
        <f>ABS(SMA1MSFT[[#This Row],[Erorr 3]])</f>
        <v>0.11636666666666606</v>
      </c>
      <c r="R49" s="31">
        <f>SMA1MSFT[[#This Row],[Abs Erorr 3]]/SMA1MSFT[[#This Row],[Adj Close]]</f>
        <v>1.8484102401185937E-2</v>
      </c>
    </row>
    <row r="50" spans="2:18">
      <c r="B50" s="20">
        <v>43854.291666666664</v>
      </c>
      <c r="C50" s="4">
        <v>6.2363</v>
      </c>
      <c r="D50" s="25">
        <f t="shared" si="1"/>
        <v>6.2954999999999997</v>
      </c>
      <c r="E50" s="26">
        <f>SMA1MSFT[[#This Row],[Adj Close]]-SMA1MSFT[[#This Row],[Naive Trend ]]</f>
        <v>-5.9199999999999697E-2</v>
      </c>
      <c r="F50" s="4">
        <f t="shared" si="0"/>
        <v>3.5046399999999643E-3</v>
      </c>
      <c r="G50" s="4">
        <f>ABS(SMA1MSFT[[#This Row],[Erorr 1]])</f>
        <v>5.9199999999999697E-2</v>
      </c>
      <c r="H50" s="27">
        <f>SMA1MSFT[[#This Row],[Abs Erorr 1]]/SMA1MSFT[[#This Row],[Adj Close]]</f>
        <v>9.4928082356525011E-3</v>
      </c>
      <c r="I50" s="25">
        <f t="shared" si="3"/>
        <v>6.231866666666666</v>
      </c>
      <c r="J50" s="28">
        <f>(SMA1MSFT[[#This Row],[Adj Close]]-SMA1MSFT[[#This Row],[3-MA]])</f>
        <v>4.4333333333339553E-3</v>
      </c>
      <c r="K50" s="29">
        <f t="shared" si="2"/>
        <v>1.9654444444449958E-5</v>
      </c>
      <c r="L50" s="29">
        <f>ABS(SMA1MSFT[[#This Row],[Erorr 2]])</f>
        <v>4.4333333333339553E-3</v>
      </c>
      <c r="M50" s="27">
        <f>SMA1MSFT[[#This Row],[Abs Erorr 2]]/SMA1MSFT[[#This Row],[Adj Close]]</f>
        <v>7.1089160773759371E-4</v>
      </c>
      <c r="N50" s="25">
        <f t="shared" si="4"/>
        <v>6.2022833333333329</v>
      </c>
      <c r="O50" s="30">
        <f>SMA1MSFT[[#This Row],[Adj Close]]-SMA1MSFT[[#This Row],[6-MA]]</f>
        <v>3.4016666666667028E-2</v>
      </c>
      <c r="P50" s="29">
        <f>(SMA1MSFT[[#This Row],[Adj Close]]-N50)^2</f>
        <v>1.1571336111111357E-3</v>
      </c>
      <c r="Q50" s="29">
        <f>ABS(SMA1MSFT[[#This Row],[Erorr 3]])</f>
        <v>3.4016666666667028E-2</v>
      </c>
      <c r="R50" s="31">
        <f>SMA1MSFT[[#This Row],[Abs Erorr 3]]/SMA1MSFT[[#This Row],[Adj Close]]</f>
        <v>5.4546232007227089E-3</v>
      </c>
    </row>
    <row r="51" spans="2:18">
      <c r="B51" s="20">
        <v>43857.291666666664</v>
      </c>
      <c r="C51" s="4">
        <v>5.9802999999999997</v>
      </c>
      <c r="D51" s="25">
        <f t="shared" si="1"/>
        <v>6.2363</v>
      </c>
      <c r="E51" s="26">
        <f>SMA1MSFT[[#This Row],[Adj Close]]-SMA1MSFT[[#This Row],[Naive Trend ]]</f>
        <v>-0.25600000000000023</v>
      </c>
      <c r="F51" s="4">
        <f t="shared" si="0"/>
        <v>6.5536000000000122E-2</v>
      </c>
      <c r="G51" s="4">
        <f>ABS(SMA1MSFT[[#This Row],[Erorr 1]])</f>
        <v>0.25600000000000023</v>
      </c>
      <c r="H51" s="27">
        <f>SMA1MSFT[[#This Row],[Abs Erorr 1]]/SMA1MSFT[[#This Row],[Adj Close]]</f>
        <v>4.2807217029246065E-2</v>
      </c>
      <c r="I51" s="25">
        <f t="shared" si="3"/>
        <v>6.2529666666666666</v>
      </c>
      <c r="J51" s="28">
        <f>(SMA1MSFT[[#This Row],[Adj Close]]-SMA1MSFT[[#This Row],[3-MA]])</f>
        <v>-0.27266666666666683</v>
      </c>
      <c r="K51" s="29">
        <f t="shared" si="2"/>
        <v>7.4347111111111197E-2</v>
      </c>
      <c r="L51" s="29">
        <f>ABS(SMA1MSFT[[#This Row],[Erorr 2]])</f>
        <v>0.27266666666666683</v>
      </c>
      <c r="M51" s="27">
        <f>SMA1MSFT[[#This Row],[Abs Erorr 2]]/SMA1MSFT[[#This Row],[Adj Close]]</f>
        <v>4.5594145221254261E-2</v>
      </c>
      <c r="N51" s="25">
        <f t="shared" si="4"/>
        <v>6.2226666666666661</v>
      </c>
      <c r="O51" s="30">
        <f>SMA1MSFT[[#This Row],[Adj Close]]-SMA1MSFT[[#This Row],[6-MA]]</f>
        <v>-0.2423666666666664</v>
      </c>
      <c r="P51" s="29">
        <f>(SMA1MSFT[[#This Row],[Adj Close]]-N51)^2</f>
        <v>5.8741601111110979E-2</v>
      </c>
      <c r="Q51" s="29">
        <f>ABS(SMA1MSFT[[#This Row],[Erorr 3]])</f>
        <v>0.2423666666666664</v>
      </c>
      <c r="R51" s="31">
        <f>SMA1MSFT[[#This Row],[Abs Erorr 3]]/SMA1MSFT[[#This Row],[Adj Close]]</f>
        <v>4.052750976818327E-2</v>
      </c>
    </row>
    <row r="52" spans="2:18">
      <c r="B52" s="20">
        <v>43858.291666666664</v>
      </c>
      <c r="C52" s="4">
        <v>6.1738</v>
      </c>
      <c r="D52" s="25">
        <f t="shared" si="1"/>
        <v>5.9802999999999997</v>
      </c>
      <c r="E52" s="26">
        <f>SMA1MSFT[[#This Row],[Adj Close]]-SMA1MSFT[[#This Row],[Naive Trend ]]</f>
        <v>0.19350000000000023</v>
      </c>
      <c r="F52" s="4">
        <f t="shared" si="0"/>
        <v>3.7442250000000087E-2</v>
      </c>
      <c r="G52" s="4">
        <f>ABS(SMA1MSFT[[#This Row],[Erorr 1]])</f>
        <v>0.19350000000000023</v>
      </c>
      <c r="H52" s="27">
        <f>SMA1MSFT[[#This Row],[Abs Erorr 1]]/SMA1MSFT[[#This Row],[Adj Close]]</f>
        <v>3.1342123165635463E-2</v>
      </c>
      <c r="I52" s="25">
        <f t="shared" si="3"/>
        <v>6.1707000000000001</v>
      </c>
      <c r="J52" s="28">
        <f>(SMA1MSFT[[#This Row],[Adj Close]]-SMA1MSFT[[#This Row],[3-MA]])</f>
        <v>3.0999999999998806E-3</v>
      </c>
      <c r="K52" s="29">
        <f t="shared" si="2"/>
        <v>9.6099999999992592E-6</v>
      </c>
      <c r="L52" s="29">
        <f>ABS(SMA1MSFT[[#This Row],[Erorr 2]])</f>
        <v>3.0999999999998806E-3</v>
      </c>
      <c r="M52" s="27">
        <f>SMA1MSFT[[#This Row],[Abs Erorr 2]]/SMA1MSFT[[#This Row],[Adj Close]]</f>
        <v>5.0212186983703401E-4</v>
      </c>
      <c r="N52" s="25">
        <f t="shared" si="4"/>
        <v>6.1864333333333335</v>
      </c>
      <c r="O52" s="30">
        <f>SMA1MSFT[[#This Row],[Adj Close]]-SMA1MSFT[[#This Row],[6-MA]]</f>
        <v>-1.2633333333333496E-2</v>
      </c>
      <c r="P52" s="29">
        <f>(SMA1MSFT[[#This Row],[Adj Close]]-N52)^2</f>
        <v>1.5960111111111523E-4</v>
      </c>
      <c r="Q52" s="29">
        <f>ABS(SMA1MSFT[[#This Row],[Erorr 3]])</f>
        <v>1.2633333333333496E-2</v>
      </c>
      <c r="R52" s="31">
        <f>SMA1MSFT[[#This Row],[Abs Erorr 3]]/SMA1MSFT[[#This Row],[Adj Close]]</f>
        <v>2.0462815985832867E-3</v>
      </c>
    </row>
    <row r="53" spans="2:18">
      <c r="B53" s="20">
        <v>43859.291666666664</v>
      </c>
      <c r="C53" s="4">
        <v>6.1132999999999997</v>
      </c>
      <c r="D53" s="25">
        <f t="shared" si="1"/>
        <v>6.1738</v>
      </c>
      <c r="E53" s="26">
        <f>SMA1MSFT[[#This Row],[Adj Close]]-SMA1MSFT[[#This Row],[Naive Trend ]]</f>
        <v>-6.050000000000022E-2</v>
      </c>
      <c r="F53" s="4">
        <f t="shared" si="0"/>
        <v>3.6602500000000268E-3</v>
      </c>
      <c r="G53" s="4">
        <f>ABS(SMA1MSFT[[#This Row],[Erorr 1]])</f>
        <v>6.050000000000022E-2</v>
      </c>
      <c r="H53" s="27">
        <f>SMA1MSFT[[#This Row],[Abs Erorr 1]]/SMA1MSFT[[#This Row],[Adj Close]]</f>
        <v>9.8964552696579958E-3</v>
      </c>
      <c r="I53" s="25">
        <f t="shared" si="3"/>
        <v>6.1301333333333332</v>
      </c>
      <c r="J53" s="28">
        <f>(SMA1MSFT[[#This Row],[Adj Close]]-SMA1MSFT[[#This Row],[3-MA]])</f>
        <v>-1.6833333333333478E-2</v>
      </c>
      <c r="K53" s="29">
        <f t="shared" si="2"/>
        <v>2.8336111111111595E-4</v>
      </c>
      <c r="L53" s="29">
        <f>ABS(SMA1MSFT[[#This Row],[Erorr 2]])</f>
        <v>1.6833333333333478E-2</v>
      </c>
      <c r="M53" s="27">
        <f>SMA1MSFT[[#This Row],[Abs Erorr 2]]/SMA1MSFT[[#This Row],[Adj Close]]</f>
        <v>2.7535591797120179E-3</v>
      </c>
      <c r="N53" s="25">
        <f t="shared" si="4"/>
        <v>6.181</v>
      </c>
      <c r="O53" s="30">
        <f>SMA1MSFT[[#This Row],[Adj Close]]-SMA1MSFT[[#This Row],[6-MA]]</f>
        <v>-6.7700000000000315E-2</v>
      </c>
      <c r="P53" s="29">
        <f>(SMA1MSFT[[#This Row],[Adj Close]]-N53)^2</f>
        <v>4.5832900000000428E-3</v>
      </c>
      <c r="Q53" s="29">
        <f>ABS(SMA1MSFT[[#This Row],[Erorr 3]])</f>
        <v>6.7700000000000315E-2</v>
      </c>
      <c r="R53" s="31">
        <f>SMA1MSFT[[#This Row],[Abs Erorr 3]]/SMA1MSFT[[#This Row],[Adj Close]]</f>
        <v>1.1074215235633834E-2</v>
      </c>
    </row>
    <row r="54" spans="2:18">
      <c r="B54" s="20">
        <v>43860.291666666664</v>
      </c>
      <c r="C54" s="4">
        <v>6.12</v>
      </c>
      <c r="D54" s="25">
        <f t="shared" si="1"/>
        <v>6.1132999999999997</v>
      </c>
      <c r="E54" s="26">
        <f>SMA1MSFT[[#This Row],[Adj Close]]-SMA1MSFT[[#This Row],[Naive Trend ]]</f>
        <v>6.7000000000003723E-3</v>
      </c>
      <c r="F54" s="4">
        <f t="shared" si="0"/>
        <v>4.4890000000004986E-5</v>
      </c>
      <c r="G54" s="4">
        <f>ABS(SMA1MSFT[[#This Row],[Erorr 1]])</f>
        <v>6.7000000000003723E-3</v>
      </c>
      <c r="H54" s="27">
        <f>SMA1MSFT[[#This Row],[Abs Erorr 1]]/SMA1MSFT[[#This Row],[Adj Close]]</f>
        <v>1.0947712418301263E-3</v>
      </c>
      <c r="I54" s="25">
        <f t="shared" si="3"/>
        <v>6.0891333333333328</v>
      </c>
      <c r="J54" s="28">
        <f>(SMA1MSFT[[#This Row],[Adj Close]]-SMA1MSFT[[#This Row],[3-MA]])</f>
        <v>3.0866666666667264E-2</v>
      </c>
      <c r="K54" s="29">
        <f t="shared" si="2"/>
        <v>9.5275111111114801E-4</v>
      </c>
      <c r="L54" s="29">
        <f>ABS(SMA1MSFT[[#This Row],[Erorr 2]])</f>
        <v>3.0866666666667264E-2</v>
      </c>
      <c r="M54" s="27">
        <f>SMA1MSFT[[#This Row],[Abs Erorr 2]]/SMA1MSFT[[#This Row],[Adj Close]]</f>
        <v>5.0435729847495532E-3</v>
      </c>
      <c r="N54" s="25">
        <f t="shared" si="4"/>
        <v>6.1710500000000001</v>
      </c>
      <c r="O54" s="30">
        <f>SMA1MSFT[[#This Row],[Adj Close]]-SMA1MSFT[[#This Row],[6-MA]]</f>
        <v>-5.105000000000004E-2</v>
      </c>
      <c r="P54" s="29">
        <f>(SMA1MSFT[[#This Row],[Adj Close]]-N54)^2</f>
        <v>2.606102500000004E-3</v>
      </c>
      <c r="Q54" s="29">
        <f>ABS(SMA1MSFT[[#This Row],[Erorr 3]])</f>
        <v>5.105000000000004E-2</v>
      </c>
      <c r="R54" s="31">
        <f>SMA1MSFT[[#This Row],[Abs Erorr 3]]/SMA1MSFT[[#This Row],[Adj Close]]</f>
        <v>8.341503267973862E-3</v>
      </c>
    </row>
    <row r="55" spans="2:18">
      <c r="B55" s="20">
        <v>43861.291666666664</v>
      </c>
      <c r="C55" s="4">
        <v>5.8864999999999998</v>
      </c>
      <c r="D55" s="25">
        <f t="shared" si="1"/>
        <v>6.12</v>
      </c>
      <c r="E55" s="26">
        <f>SMA1MSFT[[#This Row],[Adj Close]]-SMA1MSFT[[#This Row],[Naive Trend ]]</f>
        <v>-0.23350000000000026</v>
      </c>
      <c r="F55" s="4">
        <f t="shared" si="0"/>
        <v>5.4522250000000126E-2</v>
      </c>
      <c r="G55" s="4">
        <f>ABS(SMA1MSFT[[#This Row],[Erorr 1]])</f>
        <v>0.23350000000000026</v>
      </c>
      <c r="H55" s="27">
        <f>SMA1MSFT[[#This Row],[Abs Erorr 1]]/SMA1MSFT[[#This Row],[Adj Close]]</f>
        <v>3.9667034740507985E-2</v>
      </c>
      <c r="I55" s="25">
        <f t="shared" si="3"/>
        <v>6.1356999999999999</v>
      </c>
      <c r="J55" s="28">
        <f>(SMA1MSFT[[#This Row],[Adj Close]]-SMA1MSFT[[#This Row],[3-MA]])</f>
        <v>-0.24920000000000009</v>
      </c>
      <c r="K55" s="29">
        <f t="shared" si="2"/>
        <v>6.2100640000000047E-2</v>
      </c>
      <c r="L55" s="29">
        <f>ABS(SMA1MSFT[[#This Row],[Erorr 2]])</f>
        <v>0.24920000000000009</v>
      </c>
      <c r="M55" s="27">
        <f>SMA1MSFT[[#This Row],[Abs Erorr 2]]/SMA1MSFT[[#This Row],[Adj Close]]</f>
        <v>4.233415442113312E-2</v>
      </c>
      <c r="N55" s="25">
        <f t="shared" si="4"/>
        <v>6.1531999999999991</v>
      </c>
      <c r="O55" s="30">
        <f>SMA1MSFT[[#This Row],[Adj Close]]-SMA1MSFT[[#This Row],[6-MA]]</f>
        <v>-0.26669999999999927</v>
      </c>
      <c r="P55" s="29">
        <f>(SMA1MSFT[[#This Row],[Adj Close]]-N55)^2</f>
        <v>7.1128889999999612E-2</v>
      </c>
      <c r="Q55" s="29">
        <f>ABS(SMA1MSFT[[#This Row],[Erorr 3]])</f>
        <v>0.26669999999999927</v>
      </c>
      <c r="R55" s="31">
        <f>SMA1MSFT[[#This Row],[Abs Erorr 3]]/SMA1MSFT[[#This Row],[Adj Close]]</f>
        <v>4.5307058523740638E-2</v>
      </c>
    </row>
    <row r="56" spans="2:18">
      <c r="B56" s="20">
        <v>43864.291666666664</v>
      </c>
      <c r="C56" s="4">
        <v>5.9836</v>
      </c>
      <c r="D56" s="25">
        <f t="shared" si="1"/>
        <v>5.8864999999999998</v>
      </c>
      <c r="E56" s="26">
        <f>SMA1MSFT[[#This Row],[Adj Close]]-SMA1MSFT[[#This Row],[Naive Trend ]]</f>
        <v>9.7100000000000186E-2</v>
      </c>
      <c r="F56" s="4">
        <f t="shared" si="0"/>
        <v>9.4284100000000363E-3</v>
      </c>
      <c r="G56" s="4">
        <f>ABS(SMA1MSFT[[#This Row],[Erorr 1]])</f>
        <v>9.7100000000000186E-2</v>
      </c>
      <c r="H56" s="27">
        <f>SMA1MSFT[[#This Row],[Abs Erorr 1]]/SMA1MSFT[[#This Row],[Adj Close]]</f>
        <v>1.6227689016645529E-2</v>
      </c>
      <c r="I56" s="25">
        <f t="shared" si="3"/>
        <v>6.0399333333333329</v>
      </c>
      <c r="J56" s="28">
        <f>(SMA1MSFT[[#This Row],[Adj Close]]-SMA1MSFT[[#This Row],[3-MA]])</f>
        <v>-5.6333333333332902E-2</v>
      </c>
      <c r="K56" s="29">
        <f t="shared" si="2"/>
        <v>3.1734444444443959E-3</v>
      </c>
      <c r="L56" s="29">
        <f>ABS(SMA1MSFT[[#This Row],[Erorr 2]])</f>
        <v>5.6333333333332902E-2</v>
      </c>
      <c r="M56" s="27">
        <f>SMA1MSFT[[#This Row],[Abs Erorr 2]]/SMA1MSFT[[#This Row],[Adj Close]]</f>
        <v>9.4146221895402265E-3</v>
      </c>
      <c r="N56" s="25">
        <f t="shared" si="4"/>
        <v>6.0850333333333326</v>
      </c>
      <c r="O56" s="30">
        <f>SMA1MSFT[[#This Row],[Adj Close]]-SMA1MSFT[[#This Row],[6-MA]]</f>
        <v>-0.1014333333333326</v>
      </c>
      <c r="P56" s="29">
        <f>(SMA1MSFT[[#This Row],[Adj Close]]-N56)^2</f>
        <v>1.0288721111110961E-2</v>
      </c>
      <c r="Q56" s="29">
        <f>ABS(SMA1MSFT[[#This Row],[Erorr 3]])</f>
        <v>0.1014333333333326</v>
      </c>
      <c r="R56" s="31">
        <f>SMA1MSFT[[#This Row],[Abs Erorr 3]]/SMA1MSFT[[#This Row],[Adj Close]]</f>
        <v>1.6951890723533092E-2</v>
      </c>
    </row>
    <row r="57" spans="2:18">
      <c r="B57" s="20">
        <v>43865.291666666664</v>
      </c>
      <c r="C57" s="4">
        <v>6.1528999999999998</v>
      </c>
      <c r="D57" s="25">
        <f t="shared" si="1"/>
        <v>5.9836</v>
      </c>
      <c r="E57" s="26">
        <f>SMA1MSFT[[#This Row],[Adj Close]]-SMA1MSFT[[#This Row],[Naive Trend ]]</f>
        <v>0.16929999999999978</v>
      </c>
      <c r="F57" s="4">
        <f t="shared" si="0"/>
        <v>2.8662489999999926E-2</v>
      </c>
      <c r="G57" s="4">
        <f>ABS(SMA1MSFT[[#This Row],[Erorr 1]])</f>
        <v>0.16929999999999978</v>
      </c>
      <c r="H57" s="27">
        <f>SMA1MSFT[[#This Row],[Abs Erorr 1]]/SMA1MSFT[[#This Row],[Adj Close]]</f>
        <v>2.7515480505127629E-2</v>
      </c>
      <c r="I57" s="25">
        <f t="shared" si="3"/>
        <v>5.9966999999999997</v>
      </c>
      <c r="J57" s="28">
        <f>(SMA1MSFT[[#This Row],[Adj Close]]-SMA1MSFT[[#This Row],[3-MA]])</f>
        <v>0.15620000000000012</v>
      </c>
      <c r="K57" s="29">
        <f t="shared" si="2"/>
        <v>2.4398440000000035E-2</v>
      </c>
      <c r="L57" s="29">
        <f>ABS(SMA1MSFT[[#This Row],[Erorr 2]])</f>
        <v>0.15620000000000012</v>
      </c>
      <c r="M57" s="27">
        <f>SMA1MSFT[[#This Row],[Abs Erorr 2]]/SMA1MSFT[[#This Row],[Adj Close]]</f>
        <v>2.5386403159485791E-2</v>
      </c>
      <c r="N57" s="25">
        <f t="shared" si="4"/>
        <v>6.0429166666666667</v>
      </c>
      <c r="O57" s="30">
        <f>SMA1MSFT[[#This Row],[Adj Close]]-SMA1MSFT[[#This Row],[6-MA]]</f>
        <v>0.1099833333333331</v>
      </c>
      <c r="P57" s="29">
        <f>(SMA1MSFT[[#This Row],[Adj Close]]-N57)^2</f>
        <v>1.209633361111106E-2</v>
      </c>
      <c r="Q57" s="29">
        <f>ABS(SMA1MSFT[[#This Row],[Erorr 3]])</f>
        <v>0.1099833333333331</v>
      </c>
      <c r="R57" s="31">
        <f>SMA1MSFT[[#This Row],[Abs Erorr 3]]/SMA1MSFT[[#This Row],[Adj Close]]</f>
        <v>1.7875039954059566E-2</v>
      </c>
    </row>
    <row r="58" spans="2:18">
      <c r="B58" s="20">
        <v>43866.291666666664</v>
      </c>
      <c r="C58" s="4">
        <v>6.2432999999999996</v>
      </c>
      <c r="D58" s="25">
        <f t="shared" si="1"/>
        <v>6.1528999999999998</v>
      </c>
      <c r="E58" s="26">
        <f>SMA1MSFT[[#This Row],[Adj Close]]-SMA1MSFT[[#This Row],[Naive Trend ]]</f>
        <v>9.0399999999999814E-2</v>
      </c>
      <c r="F58" s="4">
        <f t="shared" si="0"/>
        <v>8.1721599999999665E-3</v>
      </c>
      <c r="G58" s="4">
        <f>ABS(SMA1MSFT[[#This Row],[Erorr 1]])</f>
        <v>9.0399999999999814E-2</v>
      </c>
      <c r="H58" s="27">
        <f>SMA1MSFT[[#This Row],[Abs Erorr 1]]/SMA1MSFT[[#This Row],[Adj Close]]</f>
        <v>1.4479522047635036E-2</v>
      </c>
      <c r="I58" s="25">
        <f t="shared" si="3"/>
        <v>6.0076666666666663</v>
      </c>
      <c r="J58" s="28">
        <f>(SMA1MSFT[[#This Row],[Adj Close]]-SMA1MSFT[[#This Row],[3-MA]])</f>
        <v>0.23563333333333336</v>
      </c>
      <c r="K58" s="29">
        <f t="shared" si="2"/>
        <v>5.5523067777777789E-2</v>
      </c>
      <c r="L58" s="29">
        <f>ABS(SMA1MSFT[[#This Row],[Erorr 2]])</f>
        <v>0.23563333333333336</v>
      </c>
      <c r="M58" s="27">
        <f>SMA1MSFT[[#This Row],[Abs Erorr 2]]/SMA1MSFT[[#This Row],[Adj Close]]</f>
        <v>3.7741792534930783E-2</v>
      </c>
      <c r="N58" s="25">
        <f t="shared" si="4"/>
        <v>6.0716833333333327</v>
      </c>
      <c r="O58" s="30">
        <f>SMA1MSFT[[#This Row],[Adj Close]]-SMA1MSFT[[#This Row],[6-MA]]</f>
        <v>0.17161666666666697</v>
      </c>
      <c r="P58" s="29">
        <f>(SMA1MSFT[[#This Row],[Adj Close]]-N58)^2</f>
        <v>2.9452280277777881E-2</v>
      </c>
      <c r="Q58" s="29">
        <f>ABS(SMA1MSFT[[#This Row],[Erorr 3]])</f>
        <v>0.17161666666666697</v>
      </c>
      <c r="R58" s="31">
        <f>SMA1MSFT[[#This Row],[Abs Erorr 3]]/SMA1MSFT[[#This Row],[Adj Close]]</f>
        <v>2.7488133946257105E-2</v>
      </c>
    </row>
    <row r="59" spans="2:18">
      <c r="B59" s="20">
        <v>43867.291666666664</v>
      </c>
      <c r="C59" s="4">
        <v>6.3300999999999998</v>
      </c>
      <c r="D59" s="25">
        <f t="shared" si="1"/>
        <v>6.2432999999999996</v>
      </c>
      <c r="E59" s="26">
        <f>SMA1MSFT[[#This Row],[Adj Close]]-SMA1MSFT[[#This Row],[Naive Trend ]]</f>
        <v>8.680000000000021E-2</v>
      </c>
      <c r="F59" s="4">
        <f t="shared" si="0"/>
        <v>7.5342400000000366E-3</v>
      </c>
      <c r="G59" s="4">
        <f>ABS(SMA1MSFT[[#This Row],[Erorr 1]])</f>
        <v>8.680000000000021E-2</v>
      </c>
      <c r="H59" s="27">
        <f>SMA1MSFT[[#This Row],[Abs Erorr 1]]/SMA1MSFT[[#This Row],[Adj Close]]</f>
        <v>1.3712263629326584E-2</v>
      </c>
      <c r="I59" s="25">
        <f t="shared" si="3"/>
        <v>6.1265999999999998</v>
      </c>
      <c r="J59" s="28">
        <f>(SMA1MSFT[[#This Row],[Adj Close]]-SMA1MSFT[[#This Row],[3-MA]])</f>
        <v>0.20350000000000001</v>
      </c>
      <c r="K59" s="29">
        <f t="shared" si="2"/>
        <v>4.1412250000000005E-2</v>
      </c>
      <c r="L59" s="29">
        <f>ABS(SMA1MSFT[[#This Row],[Erorr 2]])</f>
        <v>0.20350000000000001</v>
      </c>
      <c r="M59" s="27">
        <f>SMA1MSFT[[#This Row],[Abs Erorr 2]]/SMA1MSFT[[#This Row],[Adj Close]]</f>
        <v>3.2147991342948774E-2</v>
      </c>
      <c r="N59" s="25">
        <f t="shared" si="4"/>
        <v>6.0832666666666659</v>
      </c>
      <c r="O59" s="30">
        <f>SMA1MSFT[[#This Row],[Adj Close]]-SMA1MSFT[[#This Row],[6-MA]]</f>
        <v>0.2468333333333339</v>
      </c>
      <c r="P59" s="29">
        <f>(SMA1MSFT[[#This Row],[Adj Close]]-N59)^2</f>
        <v>6.0926694444444728E-2</v>
      </c>
      <c r="Q59" s="29">
        <f>ABS(SMA1MSFT[[#This Row],[Erorr 3]])</f>
        <v>0.2468333333333339</v>
      </c>
      <c r="R59" s="31">
        <f>SMA1MSFT[[#This Row],[Abs Erorr 3]]/SMA1MSFT[[#This Row],[Adj Close]]</f>
        <v>3.8993591465116495E-2</v>
      </c>
    </row>
    <row r="60" spans="2:18">
      <c r="B60" s="20">
        <v>43868.291666666664</v>
      </c>
      <c r="C60" s="4">
        <v>6.2638999999999996</v>
      </c>
      <c r="D60" s="25">
        <f t="shared" si="1"/>
        <v>6.3300999999999998</v>
      </c>
      <c r="E60" s="26">
        <f>SMA1MSFT[[#This Row],[Adj Close]]-SMA1MSFT[[#This Row],[Naive Trend ]]</f>
        <v>-6.6200000000000259E-2</v>
      </c>
      <c r="F60" s="4">
        <f t="shared" si="0"/>
        <v>4.3824400000000343E-3</v>
      </c>
      <c r="G60" s="4">
        <f>ABS(SMA1MSFT[[#This Row],[Erorr 1]])</f>
        <v>6.6200000000000259E-2</v>
      </c>
      <c r="H60" s="27">
        <f>SMA1MSFT[[#This Row],[Abs Erorr 1]]/SMA1MSFT[[#This Row],[Adj Close]]</f>
        <v>1.0568495665639659E-2</v>
      </c>
      <c r="I60" s="25">
        <f t="shared" si="3"/>
        <v>6.2421000000000006</v>
      </c>
      <c r="J60" s="28">
        <f>(SMA1MSFT[[#This Row],[Adj Close]]-SMA1MSFT[[#This Row],[3-MA]])</f>
        <v>2.1799999999998931E-2</v>
      </c>
      <c r="K60" s="29">
        <f t="shared" si="2"/>
        <v>4.7523999999995342E-4</v>
      </c>
      <c r="L60" s="29">
        <f>ABS(SMA1MSFT[[#This Row],[Erorr 2]])</f>
        <v>2.1799999999998931E-2</v>
      </c>
      <c r="M60" s="27">
        <f>SMA1MSFT[[#This Row],[Abs Erorr 2]]/SMA1MSFT[[#This Row],[Adj Close]]</f>
        <v>3.4802599019778304E-3</v>
      </c>
      <c r="N60" s="25">
        <f t="shared" si="4"/>
        <v>6.1193999999999997</v>
      </c>
      <c r="O60" s="30">
        <f>SMA1MSFT[[#This Row],[Adj Close]]-SMA1MSFT[[#This Row],[6-MA]]</f>
        <v>0.14449999999999985</v>
      </c>
      <c r="P60" s="29">
        <f>(SMA1MSFT[[#This Row],[Adj Close]]-N60)^2</f>
        <v>2.0880249999999958E-2</v>
      </c>
      <c r="Q60" s="29">
        <f>ABS(SMA1MSFT[[#This Row],[Erorr 3]])</f>
        <v>0.14449999999999985</v>
      </c>
      <c r="R60" s="31">
        <f>SMA1MSFT[[#This Row],[Abs Erorr 3]]/SMA1MSFT[[#This Row],[Adj Close]]</f>
        <v>2.3068695221826634E-2</v>
      </c>
    </row>
    <row r="61" spans="2:18">
      <c r="B61" s="20">
        <v>43871.291666666664</v>
      </c>
      <c r="C61" s="4">
        <v>6.5472999999999999</v>
      </c>
      <c r="D61" s="25">
        <f t="shared" si="1"/>
        <v>6.2638999999999996</v>
      </c>
      <c r="E61" s="26">
        <f>SMA1MSFT[[#This Row],[Adj Close]]-SMA1MSFT[[#This Row],[Naive Trend ]]</f>
        <v>0.28340000000000032</v>
      </c>
      <c r="F61" s="4">
        <f t="shared" si="0"/>
        <v>8.0315560000000175E-2</v>
      </c>
      <c r="G61" s="4">
        <f>ABS(SMA1MSFT[[#This Row],[Erorr 1]])</f>
        <v>0.28340000000000032</v>
      </c>
      <c r="H61" s="27">
        <f>SMA1MSFT[[#This Row],[Abs Erorr 1]]/SMA1MSFT[[#This Row],[Adj Close]]</f>
        <v>4.32850182517985E-2</v>
      </c>
      <c r="I61" s="25">
        <f t="shared" si="3"/>
        <v>6.2790999999999997</v>
      </c>
      <c r="J61" s="28">
        <f>(SMA1MSFT[[#This Row],[Adj Close]]-SMA1MSFT[[#This Row],[3-MA]])</f>
        <v>0.26820000000000022</v>
      </c>
      <c r="K61" s="29">
        <f t="shared" si="2"/>
        <v>7.1931240000000118E-2</v>
      </c>
      <c r="L61" s="29">
        <f>ABS(SMA1MSFT[[#This Row],[Erorr 2]])</f>
        <v>0.26820000000000022</v>
      </c>
      <c r="M61" s="27">
        <f>SMA1MSFT[[#This Row],[Abs Erorr 2]]/SMA1MSFT[[#This Row],[Adj Close]]</f>
        <v>4.096345058268297E-2</v>
      </c>
      <c r="N61" s="25">
        <f t="shared" si="4"/>
        <v>6.1433833333333334</v>
      </c>
      <c r="O61" s="30">
        <f>SMA1MSFT[[#This Row],[Adj Close]]-SMA1MSFT[[#This Row],[6-MA]]</f>
        <v>0.40391666666666648</v>
      </c>
      <c r="P61" s="29">
        <f>(SMA1MSFT[[#This Row],[Adj Close]]-N61)^2</f>
        <v>0.16314867361111096</v>
      </c>
      <c r="Q61" s="29">
        <f>ABS(SMA1MSFT[[#This Row],[Erorr 3]])</f>
        <v>0.40391666666666648</v>
      </c>
      <c r="R61" s="31">
        <f>SMA1MSFT[[#This Row],[Abs Erorr 3]]/SMA1MSFT[[#This Row],[Adj Close]]</f>
        <v>6.1692096996726356E-2</v>
      </c>
    </row>
    <row r="62" spans="2:18">
      <c r="B62" s="20">
        <v>43872.291666666664</v>
      </c>
      <c r="C62" s="4">
        <v>6.6696999999999997</v>
      </c>
      <c r="D62" s="25">
        <f t="shared" si="1"/>
        <v>6.5472999999999999</v>
      </c>
      <c r="E62" s="26">
        <f>SMA1MSFT[[#This Row],[Adj Close]]-SMA1MSFT[[#This Row],[Naive Trend ]]</f>
        <v>0.12239999999999984</v>
      </c>
      <c r="F62" s="4">
        <f t="shared" si="0"/>
        <v>1.4981759999999962E-2</v>
      </c>
      <c r="G62" s="4">
        <f>ABS(SMA1MSFT[[#This Row],[Erorr 1]])</f>
        <v>0.12239999999999984</v>
      </c>
      <c r="H62" s="27">
        <f>SMA1MSFT[[#This Row],[Abs Erorr 1]]/SMA1MSFT[[#This Row],[Adj Close]]</f>
        <v>1.8351649999250319E-2</v>
      </c>
      <c r="I62" s="25">
        <f t="shared" si="3"/>
        <v>6.3804333333333334</v>
      </c>
      <c r="J62" s="28">
        <f>(SMA1MSFT[[#This Row],[Adj Close]]-SMA1MSFT[[#This Row],[3-MA]])</f>
        <v>0.28926666666666634</v>
      </c>
      <c r="K62" s="29">
        <f t="shared" si="2"/>
        <v>8.3675204444444248E-2</v>
      </c>
      <c r="L62" s="29">
        <f>ABS(SMA1MSFT[[#This Row],[Erorr 2]])</f>
        <v>0.28926666666666634</v>
      </c>
      <c r="M62" s="27">
        <f>SMA1MSFT[[#This Row],[Abs Erorr 2]]/SMA1MSFT[[#This Row],[Adj Close]]</f>
        <v>4.3370266528729377E-2</v>
      </c>
      <c r="N62" s="25">
        <f t="shared" si="4"/>
        <v>6.2535166666666662</v>
      </c>
      <c r="O62" s="30">
        <f>SMA1MSFT[[#This Row],[Adj Close]]-SMA1MSFT[[#This Row],[6-MA]]</f>
        <v>0.41618333333333357</v>
      </c>
      <c r="P62" s="29">
        <f>(SMA1MSFT[[#This Row],[Adj Close]]-N62)^2</f>
        <v>0.17320856694444464</v>
      </c>
      <c r="Q62" s="29">
        <f>ABS(SMA1MSFT[[#This Row],[Erorr 3]])</f>
        <v>0.41618333333333357</v>
      </c>
      <c r="R62" s="31">
        <f>SMA1MSFT[[#This Row],[Abs Erorr 3]]/SMA1MSFT[[#This Row],[Adj Close]]</f>
        <v>6.2399108405675453E-2</v>
      </c>
    </row>
    <row r="63" spans="2:18">
      <c r="B63" s="20">
        <v>43873.291666666664</v>
      </c>
      <c r="C63" s="4">
        <v>6.7854999999999999</v>
      </c>
      <c r="D63" s="25">
        <f t="shared" si="1"/>
        <v>6.6696999999999997</v>
      </c>
      <c r="E63" s="26">
        <f>SMA1MSFT[[#This Row],[Adj Close]]-SMA1MSFT[[#This Row],[Naive Trend ]]</f>
        <v>0.11580000000000013</v>
      </c>
      <c r="F63" s="4">
        <f t="shared" si="0"/>
        <v>1.3409640000000028E-2</v>
      </c>
      <c r="G63" s="4">
        <f>ABS(SMA1MSFT[[#This Row],[Erorr 1]])</f>
        <v>0.11580000000000013</v>
      </c>
      <c r="H63" s="27">
        <f>SMA1MSFT[[#This Row],[Abs Erorr 1]]/SMA1MSFT[[#This Row],[Adj Close]]</f>
        <v>1.7065802077960376E-2</v>
      </c>
      <c r="I63" s="25">
        <f t="shared" si="3"/>
        <v>6.4936333333333325</v>
      </c>
      <c r="J63" s="28">
        <f>(SMA1MSFT[[#This Row],[Adj Close]]-SMA1MSFT[[#This Row],[3-MA]])</f>
        <v>0.29186666666666738</v>
      </c>
      <c r="K63" s="29">
        <f t="shared" si="2"/>
        <v>8.5186151111111524E-2</v>
      </c>
      <c r="L63" s="29">
        <f>ABS(SMA1MSFT[[#This Row],[Erorr 2]])</f>
        <v>0.29186666666666738</v>
      </c>
      <c r="M63" s="27">
        <f>SMA1MSFT[[#This Row],[Abs Erorr 2]]/SMA1MSFT[[#This Row],[Adj Close]]</f>
        <v>4.3013288138923793E-2</v>
      </c>
      <c r="N63" s="25">
        <f t="shared" si="4"/>
        <v>6.367866666666667</v>
      </c>
      <c r="O63" s="30">
        <f>SMA1MSFT[[#This Row],[Adj Close]]-SMA1MSFT[[#This Row],[6-MA]]</f>
        <v>0.41763333333333286</v>
      </c>
      <c r="P63" s="29">
        <f>(SMA1MSFT[[#This Row],[Adj Close]]-N63)^2</f>
        <v>0.17441760111111071</v>
      </c>
      <c r="Q63" s="29">
        <f>ABS(SMA1MSFT[[#This Row],[Erorr 3]])</f>
        <v>0.41763333333333286</v>
      </c>
      <c r="R63" s="31">
        <f>SMA1MSFT[[#This Row],[Abs Erorr 3]]/SMA1MSFT[[#This Row],[Adj Close]]</f>
        <v>6.1547908530444749E-2</v>
      </c>
    </row>
    <row r="64" spans="2:18">
      <c r="B64" s="20">
        <v>43874.291666666664</v>
      </c>
      <c r="C64" s="4">
        <v>6.7416999999999998</v>
      </c>
      <c r="D64" s="25">
        <f t="shared" si="1"/>
        <v>6.7854999999999999</v>
      </c>
      <c r="E64" s="26">
        <f>SMA1MSFT[[#This Row],[Adj Close]]-SMA1MSFT[[#This Row],[Naive Trend ]]</f>
        <v>-4.3800000000000061E-2</v>
      </c>
      <c r="F64" s="4">
        <f t="shared" si="0"/>
        <v>1.9184400000000054E-3</v>
      </c>
      <c r="G64" s="4">
        <f>ABS(SMA1MSFT[[#This Row],[Erorr 1]])</f>
        <v>4.3800000000000061E-2</v>
      </c>
      <c r="H64" s="27">
        <f>SMA1MSFT[[#This Row],[Abs Erorr 1]]/SMA1MSFT[[#This Row],[Adj Close]]</f>
        <v>6.4968776421377491E-3</v>
      </c>
      <c r="I64" s="25">
        <f t="shared" si="3"/>
        <v>6.6674999999999995</v>
      </c>
      <c r="J64" s="28">
        <f>(SMA1MSFT[[#This Row],[Adj Close]]-SMA1MSFT[[#This Row],[3-MA]])</f>
        <v>7.4200000000000266E-2</v>
      </c>
      <c r="K64" s="29">
        <f t="shared" si="2"/>
        <v>5.505640000000039E-3</v>
      </c>
      <c r="L64" s="29">
        <f>ABS(SMA1MSFT[[#This Row],[Erorr 2]])</f>
        <v>7.4200000000000266E-2</v>
      </c>
      <c r="M64" s="27">
        <f>SMA1MSFT[[#This Row],[Abs Erorr 2]]/SMA1MSFT[[#This Row],[Adj Close]]</f>
        <v>1.1006126051292741E-2</v>
      </c>
      <c r="N64" s="25">
        <f t="shared" si="4"/>
        <v>6.4732999999999992</v>
      </c>
      <c r="O64" s="30">
        <f>SMA1MSFT[[#This Row],[Adj Close]]-SMA1MSFT[[#This Row],[6-MA]]</f>
        <v>0.26840000000000064</v>
      </c>
      <c r="P64" s="29">
        <f>(SMA1MSFT[[#This Row],[Adj Close]]-N64)^2</f>
        <v>7.2038560000000348E-2</v>
      </c>
      <c r="Q64" s="29">
        <f>ABS(SMA1MSFT[[#This Row],[Erorr 3]])</f>
        <v>0.26840000000000064</v>
      </c>
      <c r="R64" s="31">
        <f>SMA1MSFT[[#This Row],[Abs Erorr 3]]/SMA1MSFT[[#This Row],[Adj Close]]</f>
        <v>3.9811916875565609E-2</v>
      </c>
    </row>
    <row r="65" spans="2:18">
      <c r="B65" s="20">
        <v>43875.291666666664</v>
      </c>
      <c r="C65" s="4">
        <v>7.2149999999999999</v>
      </c>
      <c r="D65" s="25">
        <f t="shared" si="1"/>
        <v>6.7416999999999998</v>
      </c>
      <c r="E65" s="26">
        <f>SMA1MSFT[[#This Row],[Adj Close]]-SMA1MSFT[[#This Row],[Naive Trend ]]</f>
        <v>0.47330000000000005</v>
      </c>
      <c r="F65" s="4">
        <f t="shared" si="0"/>
        <v>0.22401289000000005</v>
      </c>
      <c r="G65" s="4">
        <f>ABS(SMA1MSFT[[#This Row],[Erorr 1]])</f>
        <v>0.47330000000000005</v>
      </c>
      <c r="H65" s="27">
        <f>SMA1MSFT[[#This Row],[Abs Erorr 1]]/SMA1MSFT[[#This Row],[Adj Close]]</f>
        <v>6.559944559944561E-2</v>
      </c>
      <c r="I65" s="25">
        <f t="shared" si="3"/>
        <v>6.7322999999999995</v>
      </c>
      <c r="J65" s="28">
        <f>(SMA1MSFT[[#This Row],[Adj Close]]-SMA1MSFT[[#This Row],[3-MA]])</f>
        <v>0.48270000000000035</v>
      </c>
      <c r="K65" s="29">
        <f t="shared" si="2"/>
        <v>0.23299929000000033</v>
      </c>
      <c r="L65" s="29">
        <f>ABS(SMA1MSFT[[#This Row],[Erorr 2]])</f>
        <v>0.48270000000000035</v>
      </c>
      <c r="M65" s="27">
        <f>SMA1MSFT[[#This Row],[Abs Erorr 2]]/SMA1MSFT[[#This Row],[Adj Close]]</f>
        <v>6.6902286902286959E-2</v>
      </c>
      <c r="N65" s="25">
        <f t="shared" si="4"/>
        <v>6.5563666666666665</v>
      </c>
      <c r="O65" s="30">
        <f>SMA1MSFT[[#This Row],[Adj Close]]-SMA1MSFT[[#This Row],[6-MA]]</f>
        <v>0.6586333333333334</v>
      </c>
      <c r="P65" s="29">
        <f>(SMA1MSFT[[#This Row],[Adj Close]]-N65)^2</f>
        <v>0.43379786777777785</v>
      </c>
      <c r="Q65" s="29">
        <f>ABS(SMA1MSFT[[#This Row],[Erorr 3]])</f>
        <v>0.6586333333333334</v>
      </c>
      <c r="R65" s="31">
        <f>SMA1MSFT[[#This Row],[Abs Erorr 3]]/SMA1MSFT[[#This Row],[Adj Close]]</f>
        <v>9.1286671286671298E-2</v>
      </c>
    </row>
    <row r="66" spans="2:18">
      <c r="B66" s="20">
        <v>43879.291666666664</v>
      </c>
      <c r="C66" s="4">
        <v>7.3837999999999999</v>
      </c>
      <c r="D66" s="25">
        <f t="shared" si="1"/>
        <v>7.2149999999999999</v>
      </c>
      <c r="E66" s="26">
        <f>SMA1MSFT[[#This Row],[Adj Close]]-SMA1MSFT[[#This Row],[Naive Trend ]]</f>
        <v>0.16880000000000006</v>
      </c>
      <c r="F66" s="4">
        <f t="shared" si="0"/>
        <v>2.8493440000000019E-2</v>
      </c>
      <c r="G66" s="4">
        <f>ABS(SMA1MSFT[[#This Row],[Erorr 1]])</f>
        <v>0.16880000000000006</v>
      </c>
      <c r="H66" s="27">
        <f>SMA1MSFT[[#This Row],[Abs Erorr 1]]/SMA1MSFT[[#This Row],[Adj Close]]</f>
        <v>2.2860857553021488E-2</v>
      </c>
      <c r="I66" s="25">
        <f t="shared" si="3"/>
        <v>6.9140666666666668</v>
      </c>
      <c r="J66" s="28">
        <f>(SMA1MSFT[[#This Row],[Adj Close]]-SMA1MSFT[[#This Row],[3-MA]])</f>
        <v>0.46973333333333311</v>
      </c>
      <c r="K66" s="29">
        <f t="shared" si="2"/>
        <v>0.22064940444444422</v>
      </c>
      <c r="L66" s="29">
        <f>ABS(SMA1MSFT[[#This Row],[Erorr 2]])</f>
        <v>0.46973333333333311</v>
      </c>
      <c r="M66" s="27">
        <f>SMA1MSFT[[#This Row],[Abs Erorr 2]]/SMA1MSFT[[#This Row],[Adj Close]]</f>
        <v>6.3616746571322783E-2</v>
      </c>
      <c r="N66" s="25">
        <f t="shared" si="4"/>
        <v>6.7038500000000001</v>
      </c>
      <c r="O66" s="30">
        <f>SMA1MSFT[[#This Row],[Adj Close]]-SMA1MSFT[[#This Row],[6-MA]]</f>
        <v>0.67994999999999983</v>
      </c>
      <c r="P66" s="29">
        <f>(SMA1MSFT[[#This Row],[Adj Close]]-N66)^2</f>
        <v>0.46233200249999978</v>
      </c>
      <c r="Q66" s="29">
        <f>ABS(SMA1MSFT[[#This Row],[Erorr 3]])</f>
        <v>0.67994999999999983</v>
      </c>
      <c r="R66" s="31">
        <f>SMA1MSFT[[#This Row],[Abs Erorr 3]]/SMA1MSFT[[#This Row],[Adj Close]]</f>
        <v>9.2086730409816062E-2</v>
      </c>
    </row>
    <row r="67" spans="2:18">
      <c r="B67" s="20">
        <v>43880.291666666664</v>
      </c>
      <c r="C67" s="4">
        <v>7.8352000000000004</v>
      </c>
      <c r="D67" s="25">
        <f t="shared" si="1"/>
        <v>7.3837999999999999</v>
      </c>
      <c r="E67" s="26">
        <f>SMA1MSFT[[#This Row],[Adj Close]]-SMA1MSFT[[#This Row],[Naive Trend ]]</f>
        <v>0.45140000000000047</v>
      </c>
      <c r="F67" s="4">
        <f t="shared" si="0"/>
        <v>0.20376196000000041</v>
      </c>
      <c r="G67" s="4">
        <f>ABS(SMA1MSFT[[#This Row],[Erorr 1]])</f>
        <v>0.45140000000000047</v>
      </c>
      <c r="H67" s="27">
        <f>SMA1MSFT[[#This Row],[Abs Erorr 1]]/SMA1MSFT[[#This Row],[Adj Close]]</f>
        <v>5.7611803144782578E-2</v>
      </c>
      <c r="I67" s="25">
        <f t="shared" si="3"/>
        <v>7.1134999999999993</v>
      </c>
      <c r="J67" s="28">
        <f>(SMA1MSFT[[#This Row],[Adj Close]]-SMA1MSFT[[#This Row],[3-MA]])</f>
        <v>0.72170000000000112</v>
      </c>
      <c r="K67" s="29">
        <f t="shared" si="2"/>
        <v>0.52085089000000162</v>
      </c>
      <c r="L67" s="29">
        <f>ABS(SMA1MSFT[[#This Row],[Erorr 2]])</f>
        <v>0.72170000000000112</v>
      </c>
      <c r="M67" s="27">
        <f>SMA1MSFT[[#This Row],[Abs Erorr 2]]/SMA1MSFT[[#This Row],[Adj Close]]</f>
        <v>9.2109965284868422E-2</v>
      </c>
      <c r="N67" s="25">
        <f t="shared" si="4"/>
        <v>6.8904999999999994</v>
      </c>
      <c r="O67" s="30">
        <f>SMA1MSFT[[#This Row],[Adj Close]]-SMA1MSFT[[#This Row],[6-MA]]</f>
        <v>0.94470000000000098</v>
      </c>
      <c r="P67" s="29">
        <f>(SMA1MSFT[[#This Row],[Adj Close]]-N67)^2</f>
        <v>0.89245809000000187</v>
      </c>
      <c r="Q67" s="29">
        <f>ABS(SMA1MSFT[[#This Row],[Erorr 3]])</f>
        <v>0.94470000000000098</v>
      </c>
      <c r="R67" s="31">
        <f>SMA1MSFT[[#This Row],[Abs Erorr 3]]/SMA1MSFT[[#This Row],[Adj Close]]</f>
        <v>0.12057126812334094</v>
      </c>
    </row>
    <row r="68" spans="2:18">
      <c r="B68" s="20">
        <v>43881.291666666664</v>
      </c>
      <c r="C68" s="4">
        <v>7.6858000000000004</v>
      </c>
      <c r="D68" s="25">
        <f t="shared" si="1"/>
        <v>7.8352000000000004</v>
      </c>
      <c r="E68" s="26">
        <f>SMA1MSFT[[#This Row],[Adj Close]]-SMA1MSFT[[#This Row],[Naive Trend ]]</f>
        <v>-0.14939999999999998</v>
      </c>
      <c r="F68" s="4">
        <f t="shared" ref="F68:F131" si="5">(C68-D68)^2</f>
        <v>2.2320359999999994E-2</v>
      </c>
      <c r="G68" s="4">
        <f>ABS(SMA1MSFT[[#This Row],[Erorr 1]])</f>
        <v>0.14939999999999998</v>
      </c>
      <c r="H68" s="27">
        <f>SMA1MSFT[[#This Row],[Abs Erorr 1]]/SMA1MSFT[[#This Row],[Adj Close]]</f>
        <v>1.9438444924406044E-2</v>
      </c>
      <c r="I68" s="25">
        <f t="shared" si="3"/>
        <v>7.4780000000000006</v>
      </c>
      <c r="J68" s="28">
        <f>(SMA1MSFT[[#This Row],[Adj Close]]-SMA1MSFT[[#This Row],[3-MA]])</f>
        <v>0.20779999999999976</v>
      </c>
      <c r="K68" s="29">
        <f t="shared" si="2"/>
        <v>4.3180839999999901E-2</v>
      </c>
      <c r="L68" s="29">
        <f>ABS(SMA1MSFT[[#This Row],[Erorr 2]])</f>
        <v>0.20779999999999976</v>
      </c>
      <c r="M68" s="27">
        <f>SMA1MSFT[[#This Row],[Abs Erorr 2]]/SMA1MSFT[[#This Row],[Adj Close]]</f>
        <v>2.7036873194722703E-2</v>
      </c>
      <c r="N68" s="25">
        <f t="shared" si="4"/>
        <v>7.1051499999999992</v>
      </c>
      <c r="O68" s="30">
        <f>SMA1MSFT[[#This Row],[Adj Close]]-SMA1MSFT[[#This Row],[6-MA]]</f>
        <v>0.58065000000000122</v>
      </c>
      <c r="P68" s="29">
        <f>(SMA1MSFT[[#This Row],[Adj Close]]-N68)^2</f>
        <v>0.33715442250000144</v>
      </c>
      <c r="Q68" s="29">
        <f>ABS(SMA1MSFT[[#This Row],[Erorr 3]])</f>
        <v>0.58065000000000122</v>
      </c>
      <c r="R68" s="31">
        <f>SMA1MSFT[[#This Row],[Abs Erorr 3]]/SMA1MSFT[[#This Row],[Adj Close]]</f>
        <v>7.5548413958208799E-2</v>
      </c>
    </row>
    <row r="69" spans="2:18">
      <c r="B69" s="20">
        <v>43882.291666666664</v>
      </c>
      <c r="C69" s="4">
        <v>7.3216000000000001</v>
      </c>
      <c r="D69" s="25">
        <f t="shared" ref="D69:D132" si="6">C68</f>
        <v>7.6858000000000004</v>
      </c>
      <c r="E69" s="26">
        <f>SMA1MSFT[[#This Row],[Adj Close]]-SMA1MSFT[[#This Row],[Naive Trend ]]</f>
        <v>-0.3642000000000003</v>
      </c>
      <c r="F69" s="4">
        <f t="shared" si="5"/>
        <v>0.13264164000000023</v>
      </c>
      <c r="G69" s="4">
        <f>ABS(SMA1MSFT[[#This Row],[Erorr 1]])</f>
        <v>0.3642000000000003</v>
      </c>
      <c r="H69" s="27">
        <f>SMA1MSFT[[#This Row],[Abs Erorr 1]]/SMA1MSFT[[#This Row],[Adj Close]]</f>
        <v>4.9743225524475562E-2</v>
      </c>
      <c r="I69" s="25">
        <f t="shared" si="3"/>
        <v>7.6349333333333336</v>
      </c>
      <c r="J69" s="28">
        <f>(SMA1MSFT[[#This Row],[Adj Close]]-SMA1MSFT[[#This Row],[3-MA]])</f>
        <v>-0.31333333333333346</v>
      </c>
      <c r="K69" s="29">
        <f t="shared" si="2"/>
        <v>9.8177777777777864E-2</v>
      </c>
      <c r="L69" s="29">
        <f>ABS(SMA1MSFT[[#This Row],[Erorr 2]])</f>
        <v>0.31333333333333346</v>
      </c>
      <c r="M69" s="27">
        <f>SMA1MSFT[[#This Row],[Abs Erorr 2]]/SMA1MSFT[[#This Row],[Adj Close]]</f>
        <v>4.2795745920745941E-2</v>
      </c>
      <c r="N69" s="25">
        <f t="shared" si="4"/>
        <v>7.2745000000000006</v>
      </c>
      <c r="O69" s="30">
        <f>SMA1MSFT[[#This Row],[Adj Close]]-SMA1MSFT[[#This Row],[6-MA]]</f>
        <v>4.7099999999999476E-2</v>
      </c>
      <c r="P69" s="29">
        <f>(SMA1MSFT[[#This Row],[Adj Close]]-N69)^2</f>
        <v>2.2184099999999506E-3</v>
      </c>
      <c r="Q69" s="29">
        <f>ABS(SMA1MSFT[[#This Row],[Erorr 3]])</f>
        <v>4.7099999999999476E-2</v>
      </c>
      <c r="R69" s="31">
        <f>SMA1MSFT[[#This Row],[Abs Erorr 3]]/SMA1MSFT[[#This Row],[Adj Close]]</f>
        <v>6.433020104895033E-3</v>
      </c>
    </row>
    <row r="70" spans="2:18">
      <c r="B70" s="20">
        <v>43885.291666666664</v>
      </c>
      <c r="C70" s="4">
        <v>6.8038999999999996</v>
      </c>
      <c r="D70" s="25">
        <f t="shared" si="6"/>
        <v>7.3216000000000001</v>
      </c>
      <c r="E70" s="26">
        <f>SMA1MSFT[[#This Row],[Adj Close]]-SMA1MSFT[[#This Row],[Naive Trend ]]</f>
        <v>-0.51770000000000049</v>
      </c>
      <c r="F70" s="4">
        <f t="shared" si="5"/>
        <v>0.26801329000000051</v>
      </c>
      <c r="G70" s="4">
        <f>ABS(SMA1MSFT[[#This Row],[Erorr 1]])</f>
        <v>0.51770000000000049</v>
      </c>
      <c r="H70" s="27">
        <f>SMA1MSFT[[#This Row],[Abs Erorr 1]]/SMA1MSFT[[#This Row],[Adj Close]]</f>
        <v>7.608871382589405E-2</v>
      </c>
      <c r="I70" s="25">
        <f t="shared" si="3"/>
        <v>7.6142000000000003</v>
      </c>
      <c r="J70" s="28">
        <f>(SMA1MSFT[[#This Row],[Adj Close]]-SMA1MSFT[[#This Row],[3-MA]])</f>
        <v>-0.81030000000000069</v>
      </c>
      <c r="K70" s="29">
        <f t="shared" ref="K70:K133" si="7">(C70-I70)^2</f>
        <v>0.65658609000000112</v>
      </c>
      <c r="L70" s="29">
        <f>ABS(SMA1MSFT[[#This Row],[Erorr 2]])</f>
        <v>0.81030000000000069</v>
      </c>
      <c r="M70" s="27">
        <f>SMA1MSFT[[#This Row],[Abs Erorr 2]]/SMA1MSFT[[#This Row],[Adj Close]]</f>
        <v>0.11909346110319093</v>
      </c>
      <c r="N70" s="25">
        <f t="shared" si="4"/>
        <v>7.3638499999999993</v>
      </c>
      <c r="O70" s="30">
        <f>SMA1MSFT[[#This Row],[Adj Close]]-SMA1MSFT[[#This Row],[6-MA]]</f>
        <v>-0.55994999999999973</v>
      </c>
      <c r="P70" s="29">
        <f>(SMA1MSFT[[#This Row],[Adj Close]]-N70)^2</f>
        <v>0.3135440024999997</v>
      </c>
      <c r="Q70" s="29">
        <f>ABS(SMA1MSFT[[#This Row],[Erorr 3]])</f>
        <v>0.55994999999999973</v>
      </c>
      <c r="R70" s="31">
        <f>SMA1MSFT[[#This Row],[Abs Erorr 3]]/SMA1MSFT[[#This Row],[Adj Close]]</f>
        <v>8.2298387689413388E-2</v>
      </c>
    </row>
    <row r="71" spans="2:18">
      <c r="B71" s="20">
        <v>43886.291666666664</v>
      </c>
      <c r="C71" s="4">
        <v>6.5243000000000002</v>
      </c>
      <c r="D71" s="25">
        <f t="shared" si="6"/>
        <v>6.8038999999999996</v>
      </c>
      <c r="E71" s="26">
        <f>SMA1MSFT[[#This Row],[Adj Close]]-SMA1MSFT[[#This Row],[Naive Trend ]]</f>
        <v>-0.2795999999999994</v>
      </c>
      <c r="F71" s="4">
        <f t="shared" si="5"/>
        <v>7.8176159999999661E-2</v>
      </c>
      <c r="G71" s="4">
        <f>ABS(SMA1MSFT[[#This Row],[Erorr 1]])</f>
        <v>0.2795999999999994</v>
      </c>
      <c r="H71" s="27">
        <f>SMA1MSFT[[#This Row],[Abs Erorr 1]]/SMA1MSFT[[#This Row],[Adj Close]]</f>
        <v>4.2855172202381775E-2</v>
      </c>
      <c r="I71" s="25">
        <f t="shared" ref="I71:I134" si="8">AVERAGE(C68:C70)</f>
        <v>7.2704333333333331</v>
      </c>
      <c r="J71" s="28">
        <f>(SMA1MSFT[[#This Row],[Adj Close]]-SMA1MSFT[[#This Row],[3-MA]])</f>
        <v>-0.74613333333333287</v>
      </c>
      <c r="K71" s="29">
        <f t="shared" si="7"/>
        <v>0.55671495111111047</v>
      </c>
      <c r="L71" s="29">
        <f>ABS(SMA1MSFT[[#This Row],[Erorr 2]])</f>
        <v>0.74613333333333287</v>
      </c>
      <c r="M71" s="27">
        <f>SMA1MSFT[[#This Row],[Abs Erorr 2]]/SMA1MSFT[[#This Row],[Adj Close]]</f>
        <v>0.11436220488532607</v>
      </c>
      <c r="N71" s="25">
        <f t="shared" si="4"/>
        <v>7.3742166666666664</v>
      </c>
      <c r="O71" s="30">
        <f>SMA1MSFT[[#This Row],[Adj Close]]-SMA1MSFT[[#This Row],[6-MA]]</f>
        <v>-0.84991666666666621</v>
      </c>
      <c r="P71" s="29">
        <f>(SMA1MSFT[[#This Row],[Adj Close]]-N71)^2</f>
        <v>0.72235834027777701</v>
      </c>
      <c r="Q71" s="29">
        <f>ABS(SMA1MSFT[[#This Row],[Erorr 3]])</f>
        <v>0.84991666666666621</v>
      </c>
      <c r="R71" s="31">
        <f>SMA1MSFT[[#This Row],[Abs Erorr 3]]/SMA1MSFT[[#This Row],[Adj Close]]</f>
        <v>0.13026940310327026</v>
      </c>
    </row>
    <row r="72" spans="2:18">
      <c r="B72" s="20">
        <v>43887.291666666664</v>
      </c>
      <c r="C72" s="4">
        <v>6.6638000000000002</v>
      </c>
      <c r="D72" s="25">
        <f t="shared" si="6"/>
        <v>6.5243000000000002</v>
      </c>
      <c r="E72" s="26">
        <f>SMA1MSFT[[#This Row],[Adj Close]]-SMA1MSFT[[#This Row],[Naive Trend ]]</f>
        <v>0.13949999999999996</v>
      </c>
      <c r="F72" s="4">
        <f t="shared" si="5"/>
        <v>1.9460249999999988E-2</v>
      </c>
      <c r="G72" s="4">
        <f>ABS(SMA1MSFT[[#This Row],[Erorr 1]])</f>
        <v>0.13949999999999996</v>
      </c>
      <c r="H72" s="27">
        <f>SMA1MSFT[[#This Row],[Abs Erorr 1]]/SMA1MSFT[[#This Row],[Adj Close]]</f>
        <v>2.0934001620696894E-2</v>
      </c>
      <c r="I72" s="25">
        <f t="shared" si="8"/>
        <v>6.8832666666666666</v>
      </c>
      <c r="J72" s="28">
        <f>(SMA1MSFT[[#This Row],[Adj Close]]-SMA1MSFT[[#This Row],[3-MA]])</f>
        <v>-0.21946666666666648</v>
      </c>
      <c r="K72" s="29">
        <f t="shared" si="7"/>
        <v>4.8165617777777697E-2</v>
      </c>
      <c r="L72" s="29">
        <f>ABS(SMA1MSFT[[#This Row],[Erorr 2]])</f>
        <v>0.21946666666666648</v>
      </c>
      <c r="M72" s="27">
        <f>SMA1MSFT[[#This Row],[Abs Erorr 2]]/SMA1MSFT[[#This Row],[Adj Close]]</f>
        <v>3.2934161689526467E-2</v>
      </c>
      <c r="N72" s="25">
        <f t="shared" si="4"/>
        <v>7.259100000000001</v>
      </c>
      <c r="O72" s="30">
        <f>SMA1MSFT[[#This Row],[Adj Close]]-SMA1MSFT[[#This Row],[6-MA]]</f>
        <v>-0.59530000000000083</v>
      </c>
      <c r="P72" s="29">
        <f>(SMA1MSFT[[#This Row],[Adj Close]]-N72)^2</f>
        <v>0.35438209000000098</v>
      </c>
      <c r="Q72" s="29">
        <f>ABS(SMA1MSFT[[#This Row],[Erorr 3]])</f>
        <v>0.59530000000000083</v>
      </c>
      <c r="R72" s="31">
        <f>SMA1MSFT[[#This Row],[Abs Erorr 3]]/SMA1MSFT[[#This Row],[Adj Close]]</f>
        <v>8.9333413367748249E-2</v>
      </c>
    </row>
    <row r="73" spans="2:18">
      <c r="B73" s="20">
        <v>43888.291666666664</v>
      </c>
      <c r="C73" s="4">
        <v>6.2927999999999997</v>
      </c>
      <c r="D73" s="25">
        <f t="shared" si="6"/>
        <v>6.6638000000000002</v>
      </c>
      <c r="E73" s="26">
        <f>SMA1MSFT[[#This Row],[Adj Close]]-SMA1MSFT[[#This Row],[Naive Trend ]]</f>
        <v>-0.37100000000000044</v>
      </c>
      <c r="F73" s="4">
        <f t="shared" si="5"/>
        <v>0.13764100000000032</v>
      </c>
      <c r="G73" s="4">
        <f>ABS(SMA1MSFT[[#This Row],[Erorr 1]])</f>
        <v>0.37100000000000044</v>
      </c>
      <c r="H73" s="27">
        <f>SMA1MSFT[[#This Row],[Abs Erorr 1]]/SMA1MSFT[[#This Row],[Adj Close]]</f>
        <v>5.8956267480295012E-2</v>
      </c>
      <c r="I73" s="25">
        <f t="shared" si="8"/>
        <v>6.6639999999999988</v>
      </c>
      <c r="J73" s="28">
        <f>(SMA1MSFT[[#This Row],[Adj Close]]-SMA1MSFT[[#This Row],[3-MA]])</f>
        <v>-0.37119999999999909</v>
      </c>
      <c r="K73" s="29">
        <f t="shared" si="7"/>
        <v>0.13778943999999932</v>
      </c>
      <c r="L73" s="29">
        <f>ABS(SMA1MSFT[[#This Row],[Erorr 2]])</f>
        <v>0.37119999999999909</v>
      </c>
      <c r="M73" s="27">
        <f>SMA1MSFT[[#This Row],[Abs Erorr 2]]/SMA1MSFT[[#This Row],[Adj Close]]</f>
        <v>5.8988049834731611E-2</v>
      </c>
      <c r="N73" s="25">
        <f t="shared" si="4"/>
        <v>7.1391</v>
      </c>
      <c r="O73" s="30">
        <f>SMA1MSFT[[#This Row],[Adj Close]]-SMA1MSFT[[#This Row],[6-MA]]</f>
        <v>-0.84630000000000027</v>
      </c>
      <c r="P73" s="29">
        <f>(SMA1MSFT[[#This Row],[Adj Close]]-N73)^2</f>
        <v>0.71622369000000041</v>
      </c>
      <c r="Q73" s="29">
        <f>ABS(SMA1MSFT[[#This Row],[Erorr 3]])</f>
        <v>0.84630000000000027</v>
      </c>
      <c r="R73" s="31">
        <f>SMA1MSFT[[#This Row],[Abs Erorr 3]]/SMA1MSFT[[#This Row],[Adj Close]]</f>
        <v>0.13448703279938984</v>
      </c>
    </row>
    <row r="74" spans="2:18">
      <c r="B74" s="20">
        <v>43889.291666666664</v>
      </c>
      <c r="C74" s="4">
        <v>6.7279999999999998</v>
      </c>
      <c r="D74" s="25">
        <f t="shared" si="6"/>
        <v>6.2927999999999997</v>
      </c>
      <c r="E74" s="26">
        <f>SMA1MSFT[[#This Row],[Adj Close]]-SMA1MSFT[[#This Row],[Naive Trend ]]</f>
        <v>0.43520000000000003</v>
      </c>
      <c r="F74" s="4">
        <f t="shared" si="5"/>
        <v>0.18939904000000002</v>
      </c>
      <c r="G74" s="4">
        <f>ABS(SMA1MSFT[[#This Row],[Erorr 1]])</f>
        <v>0.43520000000000003</v>
      </c>
      <c r="H74" s="27">
        <f>SMA1MSFT[[#This Row],[Abs Erorr 1]]/SMA1MSFT[[#This Row],[Adj Close]]</f>
        <v>6.4684898929845427E-2</v>
      </c>
      <c r="I74" s="25">
        <f t="shared" si="8"/>
        <v>6.4936333333333325</v>
      </c>
      <c r="J74" s="28">
        <f>(SMA1MSFT[[#This Row],[Adj Close]]-SMA1MSFT[[#This Row],[3-MA]])</f>
        <v>0.23436666666666728</v>
      </c>
      <c r="K74" s="29">
        <f t="shared" si="7"/>
        <v>5.492773444444473E-2</v>
      </c>
      <c r="L74" s="29">
        <f>ABS(SMA1MSFT[[#This Row],[Erorr 2]])</f>
        <v>0.23436666666666728</v>
      </c>
      <c r="M74" s="27">
        <f>SMA1MSFT[[#This Row],[Abs Erorr 2]]/SMA1MSFT[[#This Row],[Adj Close]]</f>
        <v>3.4834522393975519E-2</v>
      </c>
      <c r="N74" s="25">
        <f t="shared" ref="N74:N137" si="9">AVERAGE(C68:C73)</f>
        <v>6.8820333333333332</v>
      </c>
      <c r="O74" s="30">
        <f>SMA1MSFT[[#This Row],[Adj Close]]-SMA1MSFT[[#This Row],[6-MA]]</f>
        <v>-0.15403333333333347</v>
      </c>
      <c r="P74" s="29">
        <f>(SMA1MSFT[[#This Row],[Adj Close]]-N74)^2</f>
        <v>2.372626777777782E-2</v>
      </c>
      <c r="Q74" s="29">
        <f>ABS(SMA1MSFT[[#This Row],[Erorr 3]])</f>
        <v>0.15403333333333347</v>
      </c>
      <c r="R74" s="31">
        <f>SMA1MSFT[[#This Row],[Abs Erorr 3]]/SMA1MSFT[[#This Row],[Adj Close]]</f>
        <v>2.289437177962745E-2</v>
      </c>
    </row>
    <row r="75" spans="2:18">
      <c r="B75" s="20">
        <v>43892.291666666664</v>
      </c>
      <c r="C75" s="4">
        <v>6.8864999999999998</v>
      </c>
      <c r="D75" s="25">
        <f t="shared" si="6"/>
        <v>6.7279999999999998</v>
      </c>
      <c r="E75" s="26">
        <f>SMA1MSFT[[#This Row],[Adj Close]]-SMA1MSFT[[#This Row],[Naive Trend ]]</f>
        <v>0.15850000000000009</v>
      </c>
      <c r="F75" s="4">
        <f t="shared" si="5"/>
        <v>2.5122250000000027E-2</v>
      </c>
      <c r="G75" s="4">
        <f>ABS(SMA1MSFT[[#This Row],[Erorr 1]])</f>
        <v>0.15850000000000009</v>
      </c>
      <c r="H75" s="27">
        <f>SMA1MSFT[[#This Row],[Abs Erorr 1]]/SMA1MSFT[[#This Row],[Adj Close]]</f>
        <v>2.3016045886880141E-2</v>
      </c>
      <c r="I75" s="25">
        <f t="shared" si="8"/>
        <v>6.5615333333333332</v>
      </c>
      <c r="J75" s="28">
        <f>(SMA1MSFT[[#This Row],[Adj Close]]-SMA1MSFT[[#This Row],[3-MA]])</f>
        <v>0.32496666666666663</v>
      </c>
      <c r="K75" s="29">
        <f t="shared" si="7"/>
        <v>0.10560333444444442</v>
      </c>
      <c r="L75" s="29">
        <f>ABS(SMA1MSFT[[#This Row],[Erorr 2]])</f>
        <v>0.32496666666666663</v>
      </c>
      <c r="M75" s="27">
        <f>SMA1MSFT[[#This Row],[Abs Erorr 2]]/SMA1MSFT[[#This Row],[Adj Close]]</f>
        <v>4.7188944553353172E-2</v>
      </c>
      <c r="N75" s="25">
        <f t="shared" si="9"/>
        <v>6.7224000000000004</v>
      </c>
      <c r="O75" s="30">
        <f>SMA1MSFT[[#This Row],[Adj Close]]-SMA1MSFT[[#This Row],[6-MA]]</f>
        <v>0.16409999999999947</v>
      </c>
      <c r="P75" s="29">
        <f>(SMA1MSFT[[#This Row],[Adj Close]]-N75)^2</f>
        <v>2.6928809999999824E-2</v>
      </c>
      <c r="Q75" s="29">
        <f>ABS(SMA1MSFT[[#This Row],[Erorr 3]])</f>
        <v>0.16409999999999947</v>
      </c>
      <c r="R75" s="31">
        <f>SMA1MSFT[[#This Row],[Abs Erorr 3]]/SMA1MSFT[[#This Row],[Adj Close]]</f>
        <v>2.3829231104334492E-2</v>
      </c>
    </row>
    <row r="76" spans="2:18">
      <c r="B76" s="20">
        <v>43893.291666666664</v>
      </c>
      <c r="C76" s="4">
        <v>6.6238999999999999</v>
      </c>
      <c r="D76" s="25">
        <f t="shared" si="6"/>
        <v>6.8864999999999998</v>
      </c>
      <c r="E76" s="26">
        <f>SMA1MSFT[[#This Row],[Adj Close]]-SMA1MSFT[[#This Row],[Naive Trend ]]</f>
        <v>-0.26259999999999994</v>
      </c>
      <c r="F76" s="4">
        <f t="shared" si="5"/>
        <v>6.8958759999999966E-2</v>
      </c>
      <c r="G76" s="4">
        <f>ABS(SMA1MSFT[[#This Row],[Erorr 1]])</f>
        <v>0.26259999999999994</v>
      </c>
      <c r="H76" s="27">
        <f>SMA1MSFT[[#This Row],[Abs Erorr 1]]/SMA1MSFT[[#This Row],[Adj Close]]</f>
        <v>3.9644318301906727E-2</v>
      </c>
      <c r="I76" s="25">
        <f t="shared" si="8"/>
        <v>6.6357666666666661</v>
      </c>
      <c r="J76" s="28">
        <f>(SMA1MSFT[[#This Row],[Adj Close]]-SMA1MSFT[[#This Row],[3-MA]])</f>
        <v>-1.1866666666666248E-2</v>
      </c>
      <c r="K76" s="29">
        <f t="shared" si="7"/>
        <v>1.4081777777776784E-4</v>
      </c>
      <c r="L76" s="29">
        <f>ABS(SMA1MSFT[[#This Row],[Erorr 2]])</f>
        <v>1.1866666666666248E-2</v>
      </c>
      <c r="M76" s="27">
        <f>SMA1MSFT[[#This Row],[Abs Erorr 2]]/SMA1MSFT[[#This Row],[Adj Close]]</f>
        <v>1.791492423899251E-3</v>
      </c>
      <c r="N76" s="25">
        <f t="shared" si="9"/>
        <v>6.6498833333333325</v>
      </c>
      <c r="O76" s="30">
        <f>SMA1MSFT[[#This Row],[Adj Close]]-SMA1MSFT[[#This Row],[6-MA]]</f>
        <v>-2.5983333333332581E-2</v>
      </c>
      <c r="P76" s="29">
        <f>(SMA1MSFT[[#This Row],[Adj Close]]-N76)^2</f>
        <v>6.7513361111107197E-4</v>
      </c>
      <c r="Q76" s="29">
        <f>ABS(SMA1MSFT[[#This Row],[Erorr 3]])</f>
        <v>2.5983333333332581E-2</v>
      </c>
      <c r="R76" s="31">
        <f>SMA1MSFT[[#This Row],[Abs Erorr 3]]/SMA1MSFT[[#This Row],[Adj Close]]</f>
        <v>3.9226638888468397E-3</v>
      </c>
    </row>
    <row r="77" spans="2:18">
      <c r="B77" s="20">
        <v>43894.291666666664</v>
      </c>
      <c r="C77" s="4">
        <v>7.0877999999999997</v>
      </c>
      <c r="D77" s="25">
        <f t="shared" si="6"/>
        <v>6.6238999999999999</v>
      </c>
      <c r="E77" s="26">
        <f>SMA1MSFT[[#This Row],[Adj Close]]-SMA1MSFT[[#This Row],[Naive Trend ]]</f>
        <v>0.46389999999999976</v>
      </c>
      <c r="F77" s="4">
        <f t="shared" si="5"/>
        <v>0.21520320999999978</v>
      </c>
      <c r="G77" s="4">
        <f>ABS(SMA1MSFT[[#This Row],[Erorr 1]])</f>
        <v>0.46389999999999976</v>
      </c>
      <c r="H77" s="27">
        <f>SMA1MSFT[[#This Row],[Abs Erorr 1]]/SMA1MSFT[[#This Row],[Adj Close]]</f>
        <v>6.5450492395383586E-2</v>
      </c>
      <c r="I77" s="25">
        <f t="shared" si="8"/>
        <v>6.7461333333333329</v>
      </c>
      <c r="J77" s="28">
        <f>(SMA1MSFT[[#This Row],[Adj Close]]-SMA1MSFT[[#This Row],[3-MA]])</f>
        <v>0.34166666666666679</v>
      </c>
      <c r="K77" s="29">
        <f t="shared" si="7"/>
        <v>0.11673611111111119</v>
      </c>
      <c r="L77" s="29">
        <f>ABS(SMA1MSFT[[#This Row],[Erorr 2]])</f>
        <v>0.34166666666666679</v>
      </c>
      <c r="M77" s="27">
        <f>SMA1MSFT[[#This Row],[Abs Erorr 2]]/SMA1MSFT[[#This Row],[Adj Close]]</f>
        <v>4.8204896676919046E-2</v>
      </c>
      <c r="N77" s="25">
        <f t="shared" si="9"/>
        <v>6.6198833333333331</v>
      </c>
      <c r="O77" s="30">
        <f>SMA1MSFT[[#This Row],[Adj Close]]-SMA1MSFT[[#This Row],[6-MA]]</f>
        <v>0.46791666666666654</v>
      </c>
      <c r="P77" s="29">
        <f>(SMA1MSFT[[#This Row],[Adj Close]]-N77)^2</f>
        <v>0.21894600694444433</v>
      </c>
      <c r="Q77" s="29">
        <f>ABS(SMA1MSFT[[#This Row],[Erorr 3]])</f>
        <v>0.46791666666666654</v>
      </c>
      <c r="R77" s="31">
        <f>SMA1MSFT[[#This Row],[Abs Erorr 3]]/SMA1MSFT[[#This Row],[Adj Close]]</f>
        <v>6.6017193863634208E-2</v>
      </c>
    </row>
    <row r="78" spans="2:18">
      <c r="B78" s="20">
        <v>43895.291666666664</v>
      </c>
      <c r="C78" s="4">
        <v>6.8083</v>
      </c>
      <c r="D78" s="25">
        <f t="shared" si="6"/>
        <v>7.0877999999999997</v>
      </c>
      <c r="E78" s="26">
        <f>SMA1MSFT[[#This Row],[Adj Close]]-SMA1MSFT[[#This Row],[Naive Trend ]]</f>
        <v>-0.27949999999999964</v>
      </c>
      <c r="F78" s="4">
        <f t="shared" si="5"/>
        <v>7.8120249999999794E-2</v>
      </c>
      <c r="G78" s="4">
        <f>ABS(SMA1MSFT[[#This Row],[Erorr 1]])</f>
        <v>0.27949999999999964</v>
      </c>
      <c r="H78" s="27">
        <f>SMA1MSFT[[#This Row],[Abs Erorr 1]]/SMA1MSFT[[#This Row],[Adj Close]]</f>
        <v>4.105283257200764E-2</v>
      </c>
      <c r="I78" s="25">
        <f t="shared" si="8"/>
        <v>6.8660666666666659</v>
      </c>
      <c r="J78" s="28">
        <f>(SMA1MSFT[[#This Row],[Adj Close]]-SMA1MSFT[[#This Row],[3-MA]])</f>
        <v>-5.7766666666665856E-2</v>
      </c>
      <c r="K78" s="29">
        <f t="shared" si="7"/>
        <v>3.3369877777776843E-3</v>
      </c>
      <c r="L78" s="29">
        <f>ABS(SMA1MSFT[[#This Row],[Erorr 2]])</f>
        <v>5.7766666666665856E-2</v>
      </c>
      <c r="M78" s="27">
        <f>SMA1MSFT[[#This Row],[Abs Erorr 2]]/SMA1MSFT[[#This Row],[Adj Close]]</f>
        <v>8.4847416633617584E-3</v>
      </c>
      <c r="N78" s="25">
        <f t="shared" si="9"/>
        <v>6.7138</v>
      </c>
      <c r="O78" s="30">
        <f>SMA1MSFT[[#This Row],[Adj Close]]-SMA1MSFT[[#This Row],[6-MA]]</f>
        <v>9.4500000000000028E-2</v>
      </c>
      <c r="P78" s="29">
        <f>(SMA1MSFT[[#This Row],[Adj Close]]-N78)^2</f>
        <v>8.9302500000000059E-3</v>
      </c>
      <c r="Q78" s="29">
        <f>ABS(SMA1MSFT[[#This Row],[Erorr 3]])</f>
        <v>9.4500000000000028E-2</v>
      </c>
      <c r="R78" s="31">
        <f>SMA1MSFT[[#This Row],[Abs Erorr 3]]/SMA1MSFT[[#This Row],[Adj Close]]</f>
        <v>1.3880116916117097E-2</v>
      </c>
    </row>
    <row r="79" spans="2:18">
      <c r="B79" s="20">
        <v>43896.291666666664</v>
      </c>
      <c r="C79" s="4">
        <v>6.6276999999999999</v>
      </c>
      <c r="D79" s="25">
        <f t="shared" si="6"/>
        <v>6.8083</v>
      </c>
      <c r="E79" s="26">
        <f>SMA1MSFT[[#This Row],[Adj Close]]-SMA1MSFT[[#This Row],[Naive Trend ]]</f>
        <v>-0.18060000000000009</v>
      </c>
      <c r="F79" s="4">
        <f t="shared" si="5"/>
        <v>3.2616360000000032E-2</v>
      </c>
      <c r="G79" s="4">
        <f>ABS(SMA1MSFT[[#This Row],[Erorr 1]])</f>
        <v>0.18060000000000009</v>
      </c>
      <c r="H79" s="27">
        <f>SMA1MSFT[[#This Row],[Abs Erorr 1]]/SMA1MSFT[[#This Row],[Adj Close]]</f>
        <v>2.7249271994809678E-2</v>
      </c>
      <c r="I79" s="25">
        <f t="shared" si="8"/>
        <v>6.84</v>
      </c>
      <c r="J79" s="28">
        <f>(SMA1MSFT[[#This Row],[Adj Close]]-SMA1MSFT[[#This Row],[3-MA]])</f>
        <v>-0.21229999999999993</v>
      </c>
      <c r="K79" s="29">
        <f t="shared" si="7"/>
        <v>4.5071289999999972E-2</v>
      </c>
      <c r="L79" s="29">
        <f>ABS(SMA1MSFT[[#This Row],[Erorr 2]])</f>
        <v>0.21229999999999993</v>
      </c>
      <c r="M79" s="27">
        <f>SMA1MSFT[[#This Row],[Abs Erorr 2]]/SMA1MSFT[[#This Row],[Adj Close]]</f>
        <v>3.2032228374850993E-2</v>
      </c>
      <c r="N79" s="25">
        <f t="shared" si="9"/>
        <v>6.7378833333333334</v>
      </c>
      <c r="O79" s="30">
        <f>SMA1MSFT[[#This Row],[Adj Close]]-SMA1MSFT[[#This Row],[6-MA]]</f>
        <v>-0.11018333333333352</v>
      </c>
      <c r="P79" s="29">
        <f>(SMA1MSFT[[#This Row],[Adj Close]]-N79)^2</f>
        <v>1.2140366944444486E-2</v>
      </c>
      <c r="Q79" s="29">
        <f>ABS(SMA1MSFT[[#This Row],[Erorr 3]])</f>
        <v>0.11018333333333352</v>
      </c>
      <c r="R79" s="31">
        <f>SMA1MSFT[[#This Row],[Abs Erorr 3]]/SMA1MSFT[[#This Row],[Adj Close]]</f>
        <v>1.6624671203182631E-2</v>
      </c>
    </row>
    <row r="80" spans="2:18">
      <c r="B80" s="20">
        <v>43899.291666666664</v>
      </c>
      <c r="C80" s="4">
        <v>6.1144999999999996</v>
      </c>
      <c r="D80" s="25">
        <f t="shared" si="6"/>
        <v>6.6276999999999999</v>
      </c>
      <c r="E80" s="26">
        <f>SMA1MSFT[[#This Row],[Adj Close]]-SMA1MSFT[[#This Row],[Naive Trend ]]</f>
        <v>-0.51320000000000032</v>
      </c>
      <c r="F80" s="4">
        <f t="shared" si="5"/>
        <v>0.26337424000000031</v>
      </c>
      <c r="G80" s="4">
        <f>ABS(SMA1MSFT[[#This Row],[Erorr 1]])</f>
        <v>0.51320000000000032</v>
      </c>
      <c r="H80" s="27">
        <f>SMA1MSFT[[#This Row],[Abs Erorr 1]]/SMA1MSFT[[#This Row],[Adj Close]]</f>
        <v>8.3931637909886392E-2</v>
      </c>
      <c r="I80" s="25">
        <f t="shared" si="8"/>
        <v>6.8412666666666668</v>
      </c>
      <c r="J80" s="28">
        <f>(SMA1MSFT[[#This Row],[Adj Close]]-SMA1MSFT[[#This Row],[3-MA]])</f>
        <v>-0.72676666666666723</v>
      </c>
      <c r="K80" s="29">
        <f t="shared" si="7"/>
        <v>0.52818978777777859</v>
      </c>
      <c r="L80" s="29">
        <f>ABS(SMA1MSFT[[#This Row],[Erorr 2]])</f>
        <v>0.72676666666666723</v>
      </c>
      <c r="M80" s="27">
        <f>SMA1MSFT[[#This Row],[Abs Erorr 2]]/SMA1MSFT[[#This Row],[Adj Close]]</f>
        <v>0.11885954152697151</v>
      </c>
      <c r="N80" s="25">
        <f t="shared" si="9"/>
        <v>6.7937000000000003</v>
      </c>
      <c r="O80" s="30">
        <f>SMA1MSFT[[#This Row],[Adj Close]]-SMA1MSFT[[#This Row],[6-MA]]</f>
        <v>-0.67920000000000069</v>
      </c>
      <c r="P80" s="29">
        <f>(SMA1MSFT[[#This Row],[Adj Close]]-N80)^2</f>
        <v>0.46131264000000094</v>
      </c>
      <c r="Q80" s="29">
        <f>ABS(SMA1MSFT[[#This Row],[Erorr 3]])</f>
        <v>0.67920000000000069</v>
      </c>
      <c r="R80" s="31">
        <f>SMA1MSFT[[#This Row],[Abs Erorr 3]]/SMA1MSFT[[#This Row],[Adj Close]]</f>
        <v>0.11108021915119809</v>
      </c>
    </row>
    <row r="81" spans="2:18">
      <c r="B81" s="20">
        <v>43900.291666666664</v>
      </c>
      <c r="C81" s="4">
        <v>6.5041000000000002</v>
      </c>
      <c r="D81" s="25">
        <f t="shared" si="6"/>
        <v>6.1144999999999996</v>
      </c>
      <c r="E81" s="26">
        <f>SMA1MSFT[[#This Row],[Adj Close]]-SMA1MSFT[[#This Row],[Naive Trend ]]</f>
        <v>0.38960000000000061</v>
      </c>
      <c r="F81" s="4">
        <f t="shared" si="5"/>
        <v>0.15178816000000048</v>
      </c>
      <c r="G81" s="4">
        <f>ABS(SMA1MSFT[[#This Row],[Erorr 1]])</f>
        <v>0.38960000000000061</v>
      </c>
      <c r="H81" s="27">
        <f>SMA1MSFT[[#This Row],[Abs Erorr 1]]/SMA1MSFT[[#This Row],[Adj Close]]</f>
        <v>5.990067803385566E-2</v>
      </c>
      <c r="I81" s="25">
        <f t="shared" si="8"/>
        <v>6.5168333333333335</v>
      </c>
      <c r="J81" s="28">
        <f>(SMA1MSFT[[#This Row],[Adj Close]]-SMA1MSFT[[#This Row],[3-MA]])</f>
        <v>-1.2733333333333263E-2</v>
      </c>
      <c r="K81" s="29">
        <f t="shared" si="7"/>
        <v>1.6213777777777599E-4</v>
      </c>
      <c r="L81" s="29">
        <f>ABS(SMA1MSFT[[#This Row],[Erorr 2]])</f>
        <v>1.2733333333333263E-2</v>
      </c>
      <c r="M81" s="27">
        <f>SMA1MSFT[[#This Row],[Abs Erorr 2]]/SMA1MSFT[[#This Row],[Adj Close]]</f>
        <v>1.9577394771502993E-3</v>
      </c>
      <c r="N81" s="25">
        <f t="shared" si="9"/>
        <v>6.6914499999999997</v>
      </c>
      <c r="O81" s="30">
        <f>SMA1MSFT[[#This Row],[Adj Close]]-SMA1MSFT[[#This Row],[6-MA]]</f>
        <v>-0.18734999999999946</v>
      </c>
      <c r="P81" s="29">
        <f>(SMA1MSFT[[#This Row],[Adj Close]]-N81)^2</f>
        <v>3.51000224999998E-2</v>
      </c>
      <c r="Q81" s="29">
        <f>ABS(SMA1MSFT[[#This Row],[Erorr 3]])</f>
        <v>0.18734999999999946</v>
      </c>
      <c r="R81" s="31">
        <f>SMA1MSFT[[#This Row],[Abs Erorr 3]]/SMA1MSFT[[#This Row],[Adj Close]]</f>
        <v>2.880490767362117E-2</v>
      </c>
    </row>
    <row r="82" spans="2:18">
      <c r="B82" s="20">
        <v>43901.291666666664</v>
      </c>
      <c r="C82" s="4">
        <v>6.1401000000000003</v>
      </c>
      <c r="D82" s="25">
        <f t="shared" si="6"/>
        <v>6.5041000000000002</v>
      </c>
      <c r="E82" s="26">
        <f>SMA1MSFT[[#This Row],[Adj Close]]-SMA1MSFT[[#This Row],[Naive Trend ]]</f>
        <v>-0.36399999999999988</v>
      </c>
      <c r="F82" s="4">
        <f t="shared" si="5"/>
        <v>0.13249599999999992</v>
      </c>
      <c r="G82" s="4">
        <f>ABS(SMA1MSFT[[#This Row],[Erorr 1]])</f>
        <v>0.36399999999999988</v>
      </c>
      <c r="H82" s="27">
        <f>SMA1MSFT[[#This Row],[Abs Erorr 1]]/SMA1MSFT[[#This Row],[Adj Close]]</f>
        <v>5.928242211038906E-2</v>
      </c>
      <c r="I82" s="25">
        <f t="shared" si="8"/>
        <v>6.4154333333333335</v>
      </c>
      <c r="J82" s="28">
        <f>(SMA1MSFT[[#This Row],[Adj Close]]-SMA1MSFT[[#This Row],[3-MA]])</f>
        <v>-0.27533333333333321</v>
      </c>
      <c r="K82" s="29">
        <f t="shared" si="7"/>
        <v>7.5808444444444373E-2</v>
      </c>
      <c r="L82" s="29">
        <f>ABS(SMA1MSFT[[#This Row],[Erorr 2]])</f>
        <v>0.27533333333333321</v>
      </c>
      <c r="M82" s="27">
        <f>SMA1MSFT[[#This Row],[Abs Erorr 2]]/SMA1MSFT[[#This Row],[Adj Close]]</f>
        <v>4.4841832109140438E-2</v>
      </c>
      <c r="N82" s="25">
        <f t="shared" si="9"/>
        <v>6.6277166666666671</v>
      </c>
      <c r="O82" s="30">
        <f>SMA1MSFT[[#This Row],[Adj Close]]-SMA1MSFT[[#This Row],[6-MA]]</f>
        <v>-0.48761666666666681</v>
      </c>
      <c r="P82" s="29">
        <f>(SMA1MSFT[[#This Row],[Adj Close]]-N82)^2</f>
        <v>0.23777001361111125</v>
      </c>
      <c r="Q82" s="29">
        <f>ABS(SMA1MSFT[[#This Row],[Erorr 3]])</f>
        <v>0.48761666666666681</v>
      </c>
      <c r="R82" s="31">
        <f>SMA1MSFT[[#This Row],[Abs Erorr 3]]/SMA1MSFT[[#This Row],[Adj Close]]</f>
        <v>7.9415101817017109E-2</v>
      </c>
    </row>
    <row r="83" spans="2:18">
      <c r="B83" s="20">
        <v>43902.291666666664</v>
      </c>
      <c r="C83" s="4">
        <v>5.3887999999999998</v>
      </c>
      <c r="D83" s="25">
        <f t="shared" si="6"/>
        <v>6.1401000000000003</v>
      </c>
      <c r="E83" s="26">
        <f>SMA1MSFT[[#This Row],[Adj Close]]-SMA1MSFT[[#This Row],[Naive Trend ]]</f>
        <v>-0.75130000000000052</v>
      </c>
      <c r="F83" s="4">
        <f t="shared" si="5"/>
        <v>0.56445169000000084</v>
      </c>
      <c r="G83" s="4">
        <f>ABS(SMA1MSFT[[#This Row],[Erorr 1]])</f>
        <v>0.75130000000000052</v>
      </c>
      <c r="H83" s="27">
        <f>SMA1MSFT[[#This Row],[Abs Erorr 1]]/SMA1MSFT[[#This Row],[Adj Close]]</f>
        <v>0.13941879453681721</v>
      </c>
      <c r="I83" s="25">
        <f t="shared" si="8"/>
        <v>6.2529000000000003</v>
      </c>
      <c r="J83" s="28">
        <f>(SMA1MSFT[[#This Row],[Adj Close]]-SMA1MSFT[[#This Row],[3-MA]])</f>
        <v>-0.86410000000000053</v>
      </c>
      <c r="K83" s="29">
        <f t="shared" si="7"/>
        <v>0.74666881000000096</v>
      </c>
      <c r="L83" s="29">
        <f>ABS(SMA1MSFT[[#This Row],[Erorr 2]])</f>
        <v>0.86410000000000053</v>
      </c>
      <c r="M83" s="27">
        <f>SMA1MSFT[[#This Row],[Abs Erorr 2]]/SMA1MSFT[[#This Row],[Adj Close]]</f>
        <v>0.16035109857482197</v>
      </c>
      <c r="N83" s="25">
        <f t="shared" si="9"/>
        <v>6.5470833333333331</v>
      </c>
      <c r="O83" s="30">
        <f>SMA1MSFT[[#This Row],[Adj Close]]-SMA1MSFT[[#This Row],[6-MA]]</f>
        <v>-1.1582833333333333</v>
      </c>
      <c r="P83" s="29">
        <f>(SMA1MSFT[[#This Row],[Adj Close]]-N83)^2</f>
        <v>1.3416202802777777</v>
      </c>
      <c r="Q83" s="29">
        <f>ABS(SMA1MSFT[[#This Row],[Erorr 3]])</f>
        <v>1.1582833333333333</v>
      </c>
      <c r="R83" s="31">
        <f>SMA1MSFT[[#This Row],[Abs Erorr 3]]/SMA1MSFT[[#This Row],[Adj Close]]</f>
        <v>0.21494272070467144</v>
      </c>
    </row>
    <row r="84" spans="2:18">
      <c r="B84" s="20">
        <v>43903.291666666664</v>
      </c>
      <c r="C84" s="4">
        <v>5.9999000000000002</v>
      </c>
      <c r="D84" s="25">
        <f t="shared" si="6"/>
        <v>5.3887999999999998</v>
      </c>
      <c r="E84" s="26">
        <f>SMA1MSFT[[#This Row],[Adj Close]]-SMA1MSFT[[#This Row],[Naive Trend ]]</f>
        <v>0.61110000000000042</v>
      </c>
      <c r="F84" s="4">
        <f t="shared" si="5"/>
        <v>0.37344321000000053</v>
      </c>
      <c r="G84" s="4">
        <f>ABS(SMA1MSFT[[#This Row],[Erorr 1]])</f>
        <v>0.61110000000000042</v>
      </c>
      <c r="H84" s="27">
        <f>SMA1MSFT[[#This Row],[Abs Erorr 1]]/SMA1MSFT[[#This Row],[Adj Close]]</f>
        <v>0.10185169752829221</v>
      </c>
      <c r="I84" s="25">
        <f t="shared" si="8"/>
        <v>6.0110000000000001</v>
      </c>
      <c r="J84" s="28">
        <f>(SMA1MSFT[[#This Row],[Adj Close]]-SMA1MSFT[[#This Row],[3-MA]])</f>
        <v>-1.1099999999999888E-2</v>
      </c>
      <c r="K84" s="29">
        <f t="shared" si="7"/>
        <v>1.2320999999999751E-4</v>
      </c>
      <c r="L84" s="29">
        <f>ABS(SMA1MSFT[[#This Row],[Erorr 2]])</f>
        <v>1.1099999999999888E-2</v>
      </c>
      <c r="M84" s="27">
        <f>SMA1MSFT[[#This Row],[Abs Erorr 2]]/SMA1MSFT[[#This Row],[Adj Close]]</f>
        <v>1.8500308338472121E-3</v>
      </c>
      <c r="N84" s="25">
        <f t="shared" si="9"/>
        <v>6.2639166666666668</v>
      </c>
      <c r="O84" s="30">
        <f>SMA1MSFT[[#This Row],[Adj Close]]-SMA1MSFT[[#This Row],[6-MA]]</f>
        <v>-0.26401666666666657</v>
      </c>
      <c r="P84" s="29">
        <f>(SMA1MSFT[[#This Row],[Adj Close]]-N84)^2</f>
        <v>6.9704800277777729E-2</v>
      </c>
      <c r="Q84" s="29">
        <f>ABS(SMA1MSFT[[#This Row],[Erorr 3]])</f>
        <v>0.26401666666666657</v>
      </c>
      <c r="R84" s="31">
        <f>SMA1MSFT[[#This Row],[Abs Erorr 3]]/SMA1MSFT[[#This Row],[Adj Close]]</f>
        <v>4.4003511169630589E-2</v>
      </c>
    </row>
    <row r="85" spans="2:18">
      <c r="B85" s="20">
        <v>43906.291666666664</v>
      </c>
      <c r="C85" s="4">
        <v>4.8928000000000003</v>
      </c>
      <c r="D85" s="25">
        <f t="shared" si="6"/>
        <v>5.9999000000000002</v>
      </c>
      <c r="E85" s="26">
        <f>SMA1MSFT[[#This Row],[Adj Close]]-SMA1MSFT[[#This Row],[Naive Trend ]]</f>
        <v>-1.1071</v>
      </c>
      <c r="F85" s="4">
        <f t="shared" si="5"/>
        <v>1.22567041</v>
      </c>
      <c r="G85" s="4">
        <f>ABS(SMA1MSFT[[#This Row],[Erorr 1]])</f>
        <v>1.1071</v>
      </c>
      <c r="H85" s="27">
        <f>SMA1MSFT[[#This Row],[Abs Erorr 1]]/SMA1MSFT[[#This Row],[Adj Close]]</f>
        <v>0.22627125572269455</v>
      </c>
      <c r="I85" s="25">
        <f t="shared" si="8"/>
        <v>5.8429333333333338</v>
      </c>
      <c r="J85" s="28">
        <f>(SMA1MSFT[[#This Row],[Adj Close]]-SMA1MSFT[[#This Row],[3-MA]])</f>
        <v>-0.9501333333333335</v>
      </c>
      <c r="K85" s="29">
        <f t="shared" si="7"/>
        <v>0.90275335111111144</v>
      </c>
      <c r="L85" s="29">
        <f>ABS(SMA1MSFT[[#This Row],[Erorr 2]])</f>
        <v>0.9501333333333335</v>
      </c>
      <c r="M85" s="27">
        <f>SMA1MSFT[[#This Row],[Abs Erorr 2]]/SMA1MSFT[[#This Row],[Adj Close]]</f>
        <v>0.19419010246348378</v>
      </c>
      <c r="N85" s="25">
        <f t="shared" si="9"/>
        <v>6.1291833333333336</v>
      </c>
      <c r="O85" s="30">
        <f>SMA1MSFT[[#This Row],[Adj Close]]-SMA1MSFT[[#This Row],[6-MA]]</f>
        <v>-1.2363833333333334</v>
      </c>
      <c r="P85" s="29">
        <f>(SMA1MSFT[[#This Row],[Adj Close]]-N85)^2</f>
        <v>1.5286437469444445</v>
      </c>
      <c r="Q85" s="29">
        <f>ABS(SMA1MSFT[[#This Row],[Erorr 3]])</f>
        <v>1.2363833333333334</v>
      </c>
      <c r="R85" s="31">
        <f>SMA1MSFT[[#This Row],[Abs Erorr 3]]/SMA1MSFT[[#This Row],[Adj Close]]</f>
        <v>0.25269443536080227</v>
      </c>
    </row>
    <row r="86" spans="2:18">
      <c r="B86" s="20">
        <v>43907.291666666664</v>
      </c>
      <c r="C86" s="4">
        <v>5.4127000000000001</v>
      </c>
      <c r="D86" s="25">
        <f t="shared" si="6"/>
        <v>4.8928000000000003</v>
      </c>
      <c r="E86" s="26">
        <f>SMA1MSFT[[#This Row],[Adj Close]]-SMA1MSFT[[#This Row],[Naive Trend ]]</f>
        <v>0.51989999999999981</v>
      </c>
      <c r="F86" s="4">
        <f t="shared" si="5"/>
        <v>0.27029600999999981</v>
      </c>
      <c r="G86" s="4">
        <f>ABS(SMA1MSFT[[#This Row],[Erorr 1]])</f>
        <v>0.51989999999999981</v>
      </c>
      <c r="H86" s="27">
        <f>SMA1MSFT[[#This Row],[Abs Erorr 1]]/SMA1MSFT[[#This Row],[Adj Close]]</f>
        <v>9.6051877990651582E-2</v>
      </c>
      <c r="I86" s="25">
        <f t="shared" si="8"/>
        <v>5.4271666666666674</v>
      </c>
      <c r="J86" s="28">
        <f>(SMA1MSFT[[#This Row],[Adj Close]]-SMA1MSFT[[#This Row],[3-MA]])</f>
        <v>-1.4466666666667294E-2</v>
      </c>
      <c r="K86" s="29">
        <f t="shared" si="7"/>
        <v>2.0928444444446258E-4</v>
      </c>
      <c r="L86" s="29">
        <f>ABS(SMA1MSFT[[#This Row],[Erorr 2]])</f>
        <v>1.4466666666667294E-2</v>
      </c>
      <c r="M86" s="27">
        <f>SMA1MSFT[[#This Row],[Abs Erorr 2]]/SMA1MSFT[[#This Row],[Adj Close]]</f>
        <v>2.6727264889366293E-3</v>
      </c>
      <c r="N86" s="25">
        <f t="shared" si="9"/>
        <v>5.8400333333333334</v>
      </c>
      <c r="O86" s="30">
        <f>SMA1MSFT[[#This Row],[Adj Close]]-SMA1MSFT[[#This Row],[6-MA]]</f>
        <v>-0.42733333333333334</v>
      </c>
      <c r="P86" s="29">
        <f>(SMA1MSFT[[#This Row],[Adj Close]]-N86)^2</f>
        <v>0.18261377777777779</v>
      </c>
      <c r="Q86" s="29">
        <f>ABS(SMA1MSFT[[#This Row],[Erorr 3]])</f>
        <v>0.42733333333333334</v>
      </c>
      <c r="R86" s="31">
        <f>SMA1MSFT[[#This Row],[Abs Erorr 3]]/SMA1MSFT[[#This Row],[Adj Close]]</f>
        <v>7.8950123475037104E-2</v>
      </c>
    </row>
    <row r="87" spans="2:18">
      <c r="B87" s="20">
        <v>43908.291666666664</v>
      </c>
      <c r="C87" s="4">
        <v>5.0526999999999997</v>
      </c>
      <c r="D87" s="25">
        <f t="shared" si="6"/>
        <v>5.4127000000000001</v>
      </c>
      <c r="E87" s="26">
        <f>SMA1MSFT[[#This Row],[Adj Close]]-SMA1MSFT[[#This Row],[Naive Trend ]]</f>
        <v>-0.36000000000000032</v>
      </c>
      <c r="F87" s="4">
        <f t="shared" si="5"/>
        <v>0.12960000000000024</v>
      </c>
      <c r="G87" s="4">
        <f>ABS(SMA1MSFT[[#This Row],[Erorr 1]])</f>
        <v>0.36000000000000032</v>
      </c>
      <c r="H87" s="27">
        <f>SMA1MSFT[[#This Row],[Abs Erorr 1]]/SMA1MSFT[[#This Row],[Adj Close]]</f>
        <v>7.1249035169315481E-2</v>
      </c>
      <c r="I87" s="25">
        <f t="shared" si="8"/>
        <v>5.4351333333333338</v>
      </c>
      <c r="J87" s="28">
        <f>(SMA1MSFT[[#This Row],[Adj Close]]-SMA1MSFT[[#This Row],[3-MA]])</f>
        <v>-0.38243333333333407</v>
      </c>
      <c r="K87" s="29">
        <f t="shared" si="7"/>
        <v>0.14625525444444501</v>
      </c>
      <c r="L87" s="29">
        <f>ABS(SMA1MSFT[[#This Row],[Erorr 2]])</f>
        <v>0.38243333333333407</v>
      </c>
      <c r="M87" s="27">
        <f>SMA1MSFT[[#This Row],[Abs Erorr 2]]/SMA1MSFT[[#This Row],[Adj Close]]</f>
        <v>7.5688905601625681E-2</v>
      </c>
      <c r="N87" s="25">
        <f t="shared" si="9"/>
        <v>5.723066666666667</v>
      </c>
      <c r="O87" s="30">
        <f>SMA1MSFT[[#This Row],[Adj Close]]-SMA1MSFT[[#This Row],[6-MA]]</f>
        <v>-0.67036666666666722</v>
      </c>
      <c r="P87" s="29">
        <f>(SMA1MSFT[[#This Row],[Adj Close]]-N87)^2</f>
        <v>0.4493914677777785</v>
      </c>
      <c r="Q87" s="29">
        <f>ABS(SMA1MSFT[[#This Row],[Erorr 3]])</f>
        <v>0.67036666666666722</v>
      </c>
      <c r="R87" s="31">
        <f>SMA1MSFT[[#This Row],[Abs Erorr 3]]/SMA1MSFT[[#This Row],[Adj Close]]</f>
        <v>0.13267493947130587</v>
      </c>
    </row>
    <row r="88" spans="2:18">
      <c r="B88" s="20">
        <v>43909.291666666664</v>
      </c>
      <c r="C88" s="4">
        <v>5.3056000000000001</v>
      </c>
      <c r="D88" s="25">
        <f t="shared" si="6"/>
        <v>5.0526999999999997</v>
      </c>
      <c r="E88" s="26">
        <f>SMA1MSFT[[#This Row],[Adj Close]]-SMA1MSFT[[#This Row],[Naive Trend ]]</f>
        <v>0.25290000000000035</v>
      </c>
      <c r="F88" s="4">
        <f t="shared" si="5"/>
        <v>6.3958410000000174E-2</v>
      </c>
      <c r="G88" s="4">
        <f>ABS(SMA1MSFT[[#This Row],[Erorr 1]])</f>
        <v>0.25290000000000035</v>
      </c>
      <c r="H88" s="27">
        <f>SMA1MSFT[[#This Row],[Abs Erorr 1]]/SMA1MSFT[[#This Row],[Adj Close]]</f>
        <v>4.7666616405307664E-2</v>
      </c>
      <c r="I88" s="25">
        <f t="shared" si="8"/>
        <v>5.1193999999999997</v>
      </c>
      <c r="J88" s="28">
        <f>(SMA1MSFT[[#This Row],[Adj Close]]-SMA1MSFT[[#This Row],[3-MA]])</f>
        <v>0.18620000000000037</v>
      </c>
      <c r="K88" s="29">
        <f t="shared" si="7"/>
        <v>3.4670440000000136E-2</v>
      </c>
      <c r="L88" s="29">
        <f>ABS(SMA1MSFT[[#This Row],[Erorr 2]])</f>
        <v>0.18620000000000037</v>
      </c>
      <c r="M88" s="27">
        <f>SMA1MSFT[[#This Row],[Abs Erorr 2]]/SMA1MSFT[[#This Row],[Adj Close]]</f>
        <v>3.5094993968636981E-2</v>
      </c>
      <c r="N88" s="25">
        <f t="shared" si="9"/>
        <v>5.4811666666666667</v>
      </c>
      <c r="O88" s="30">
        <f>SMA1MSFT[[#This Row],[Adj Close]]-SMA1MSFT[[#This Row],[6-MA]]</f>
        <v>-0.17556666666666665</v>
      </c>
      <c r="P88" s="29">
        <f>(SMA1MSFT[[#This Row],[Adj Close]]-N88)^2</f>
        <v>3.0823654444444439E-2</v>
      </c>
      <c r="Q88" s="29">
        <f>ABS(SMA1MSFT[[#This Row],[Erorr 3]])</f>
        <v>0.17556666666666665</v>
      </c>
      <c r="R88" s="31">
        <f>SMA1MSFT[[#This Row],[Abs Erorr 3]]/SMA1MSFT[[#This Row],[Adj Close]]</f>
        <v>3.3090822275834333E-2</v>
      </c>
    </row>
    <row r="89" spans="2:18">
      <c r="B89" s="20">
        <v>43910.291666666664</v>
      </c>
      <c r="C89" s="4">
        <v>5.1257000000000001</v>
      </c>
      <c r="D89" s="25">
        <f t="shared" si="6"/>
        <v>5.3056000000000001</v>
      </c>
      <c r="E89" s="26">
        <f>SMA1MSFT[[#This Row],[Adj Close]]-SMA1MSFT[[#This Row],[Naive Trend ]]</f>
        <v>-0.17989999999999995</v>
      </c>
      <c r="F89" s="4">
        <f t="shared" si="5"/>
        <v>3.2364009999999985E-2</v>
      </c>
      <c r="G89" s="4">
        <f>ABS(SMA1MSFT[[#This Row],[Erorr 1]])</f>
        <v>0.17989999999999995</v>
      </c>
      <c r="H89" s="27">
        <f>SMA1MSFT[[#This Row],[Abs Erorr 1]]/SMA1MSFT[[#This Row],[Adj Close]]</f>
        <v>3.5097645199680033E-2</v>
      </c>
      <c r="I89" s="25">
        <f t="shared" si="8"/>
        <v>5.2569999999999997</v>
      </c>
      <c r="J89" s="28">
        <f>(SMA1MSFT[[#This Row],[Adj Close]]-SMA1MSFT[[#This Row],[3-MA]])</f>
        <v>-0.13129999999999953</v>
      </c>
      <c r="K89" s="29">
        <f t="shared" si="7"/>
        <v>1.7239689999999877E-2</v>
      </c>
      <c r="L89" s="29">
        <f>ABS(SMA1MSFT[[#This Row],[Erorr 2]])</f>
        <v>0.13129999999999953</v>
      </c>
      <c r="M89" s="27">
        <f>SMA1MSFT[[#This Row],[Abs Erorr 2]]/SMA1MSFT[[#This Row],[Adj Close]]</f>
        <v>2.5616013422556826E-2</v>
      </c>
      <c r="N89" s="25">
        <f t="shared" si="9"/>
        <v>5.342083333333334</v>
      </c>
      <c r="O89" s="30">
        <f>SMA1MSFT[[#This Row],[Adj Close]]-SMA1MSFT[[#This Row],[6-MA]]</f>
        <v>-0.21638333333333382</v>
      </c>
      <c r="P89" s="29">
        <f>(SMA1MSFT[[#This Row],[Adj Close]]-N89)^2</f>
        <v>4.6821746944444652E-2</v>
      </c>
      <c r="Q89" s="29">
        <f>ABS(SMA1MSFT[[#This Row],[Erorr 3]])</f>
        <v>0.21638333333333382</v>
      </c>
      <c r="R89" s="31">
        <f>SMA1MSFT[[#This Row],[Abs Erorr 3]]/SMA1MSFT[[#This Row],[Adj Close]]</f>
        <v>4.2215372209324351E-2</v>
      </c>
    </row>
    <row r="90" spans="2:18">
      <c r="B90" s="20">
        <v>43913.291666666664</v>
      </c>
      <c r="C90" s="4">
        <v>5.2986000000000004</v>
      </c>
      <c r="D90" s="25">
        <f t="shared" si="6"/>
        <v>5.1257000000000001</v>
      </c>
      <c r="E90" s="26">
        <f>SMA1MSFT[[#This Row],[Adj Close]]-SMA1MSFT[[#This Row],[Naive Trend ]]</f>
        <v>0.17290000000000028</v>
      </c>
      <c r="F90" s="4">
        <f t="shared" si="5"/>
        <v>2.9894410000000097E-2</v>
      </c>
      <c r="G90" s="4">
        <f>ABS(SMA1MSFT[[#This Row],[Erorr 1]])</f>
        <v>0.17290000000000028</v>
      </c>
      <c r="H90" s="27">
        <f>SMA1MSFT[[#This Row],[Abs Erorr 1]]/SMA1MSFT[[#This Row],[Adj Close]]</f>
        <v>3.2631261087834575E-2</v>
      </c>
      <c r="I90" s="25">
        <f t="shared" si="8"/>
        <v>5.1613333333333333</v>
      </c>
      <c r="J90" s="28">
        <f>(SMA1MSFT[[#This Row],[Adj Close]]-SMA1MSFT[[#This Row],[3-MA]])</f>
        <v>0.13726666666666709</v>
      </c>
      <c r="K90" s="29">
        <f t="shared" si="7"/>
        <v>1.8842137777777896E-2</v>
      </c>
      <c r="L90" s="29">
        <f>ABS(SMA1MSFT[[#This Row],[Erorr 2]])</f>
        <v>0.13726666666666709</v>
      </c>
      <c r="M90" s="27">
        <f>SMA1MSFT[[#This Row],[Abs Erorr 2]]/SMA1MSFT[[#This Row],[Adj Close]]</f>
        <v>2.5906214220108536E-2</v>
      </c>
      <c r="N90" s="25">
        <f t="shared" si="9"/>
        <v>5.2982333333333331</v>
      </c>
      <c r="O90" s="30">
        <f>SMA1MSFT[[#This Row],[Adj Close]]-SMA1MSFT[[#This Row],[6-MA]]</f>
        <v>3.6666666666729242E-4</v>
      </c>
      <c r="P90" s="29">
        <f>(SMA1MSFT[[#This Row],[Adj Close]]-N90)^2</f>
        <v>1.3444444444490332E-7</v>
      </c>
      <c r="Q90" s="29">
        <f>ABS(SMA1MSFT[[#This Row],[Erorr 3]])</f>
        <v>3.6666666666729242E-4</v>
      </c>
      <c r="R90" s="31">
        <f>SMA1MSFT[[#This Row],[Abs Erorr 3]]/SMA1MSFT[[#This Row],[Adj Close]]</f>
        <v>6.9200669359319899E-5</v>
      </c>
    </row>
    <row r="91" spans="2:18">
      <c r="B91" s="20">
        <v>43914.291666666664</v>
      </c>
      <c r="C91" s="4">
        <v>6.2076000000000002</v>
      </c>
      <c r="D91" s="25">
        <f t="shared" si="6"/>
        <v>5.2986000000000004</v>
      </c>
      <c r="E91" s="26">
        <f>SMA1MSFT[[#This Row],[Adj Close]]-SMA1MSFT[[#This Row],[Naive Trend ]]</f>
        <v>0.90899999999999981</v>
      </c>
      <c r="F91" s="4">
        <f t="shared" si="5"/>
        <v>0.8262809999999996</v>
      </c>
      <c r="G91" s="4">
        <f>ABS(SMA1MSFT[[#This Row],[Erorr 1]])</f>
        <v>0.90899999999999981</v>
      </c>
      <c r="H91" s="27">
        <f>SMA1MSFT[[#This Row],[Abs Erorr 1]]/SMA1MSFT[[#This Row],[Adj Close]]</f>
        <v>0.14643340421418902</v>
      </c>
      <c r="I91" s="25">
        <f t="shared" si="8"/>
        <v>5.2433000000000005</v>
      </c>
      <c r="J91" s="28">
        <f>(SMA1MSFT[[#This Row],[Adj Close]]-SMA1MSFT[[#This Row],[3-MA]])</f>
        <v>0.96429999999999971</v>
      </c>
      <c r="K91" s="29">
        <f t="shared" si="7"/>
        <v>0.92987448999999944</v>
      </c>
      <c r="L91" s="29">
        <f>ABS(SMA1MSFT[[#This Row],[Erorr 2]])</f>
        <v>0.96429999999999971</v>
      </c>
      <c r="M91" s="27">
        <f>SMA1MSFT[[#This Row],[Abs Erorr 2]]/SMA1MSFT[[#This Row],[Adj Close]]</f>
        <v>0.15534183903602031</v>
      </c>
      <c r="N91" s="25">
        <f t="shared" si="9"/>
        <v>5.181350000000001</v>
      </c>
      <c r="O91" s="30">
        <f>SMA1MSFT[[#This Row],[Adj Close]]-SMA1MSFT[[#This Row],[6-MA]]</f>
        <v>1.0262499999999992</v>
      </c>
      <c r="P91" s="29">
        <f>(SMA1MSFT[[#This Row],[Adj Close]]-N91)^2</f>
        <v>1.0531890624999984</v>
      </c>
      <c r="Q91" s="29">
        <f>ABS(SMA1MSFT[[#This Row],[Erorr 3]])</f>
        <v>1.0262499999999992</v>
      </c>
      <c r="R91" s="31">
        <f>SMA1MSFT[[#This Row],[Abs Erorr 3]]/SMA1MSFT[[#This Row],[Adj Close]]</f>
        <v>0.16532154133642618</v>
      </c>
    </row>
    <row r="92" spans="2:18">
      <c r="B92" s="20">
        <v>43915.291666666664</v>
      </c>
      <c r="C92" s="4">
        <v>6.1189</v>
      </c>
      <c r="D92" s="25">
        <f t="shared" si="6"/>
        <v>6.2076000000000002</v>
      </c>
      <c r="E92" s="26">
        <f>SMA1MSFT[[#This Row],[Adj Close]]-SMA1MSFT[[#This Row],[Naive Trend ]]</f>
        <v>-8.8700000000000223E-2</v>
      </c>
      <c r="F92" s="4">
        <f t="shared" si="5"/>
        <v>7.86769000000004E-3</v>
      </c>
      <c r="G92" s="4">
        <f>ABS(SMA1MSFT[[#This Row],[Erorr 1]])</f>
        <v>8.8700000000000223E-2</v>
      </c>
      <c r="H92" s="27">
        <f>SMA1MSFT[[#This Row],[Abs Erorr 1]]/SMA1MSFT[[#This Row],[Adj Close]]</f>
        <v>1.449606955498541E-2</v>
      </c>
      <c r="I92" s="25">
        <f t="shared" si="8"/>
        <v>5.5439666666666669</v>
      </c>
      <c r="J92" s="28">
        <f>(SMA1MSFT[[#This Row],[Adj Close]]-SMA1MSFT[[#This Row],[3-MA]])</f>
        <v>0.57493333333333307</v>
      </c>
      <c r="K92" s="29">
        <f t="shared" si="7"/>
        <v>0.33054833777777748</v>
      </c>
      <c r="L92" s="29">
        <f>ABS(SMA1MSFT[[#This Row],[Erorr 2]])</f>
        <v>0.57493333333333307</v>
      </c>
      <c r="M92" s="27">
        <f>SMA1MSFT[[#This Row],[Abs Erorr 2]]/SMA1MSFT[[#This Row],[Adj Close]]</f>
        <v>9.3960243398867951E-2</v>
      </c>
      <c r="N92" s="25">
        <f t="shared" si="9"/>
        <v>5.4004833333333337</v>
      </c>
      <c r="O92" s="30">
        <f>SMA1MSFT[[#This Row],[Adj Close]]-SMA1MSFT[[#This Row],[6-MA]]</f>
        <v>0.71841666666666626</v>
      </c>
      <c r="P92" s="29">
        <f>(SMA1MSFT[[#This Row],[Adj Close]]-N92)^2</f>
        <v>0.51612250694444384</v>
      </c>
      <c r="Q92" s="29">
        <f>ABS(SMA1MSFT[[#This Row],[Erorr 3]])</f>
        <v>0.71841666666666626</v>
      </c>
      <c r="R92" s="31">
        <f>SMA1MSFT[[#This Row],[Abs Erorr 3]]/SMA1MSFT[[#This Row],[Adj Close]]</f>
        <v>0.11740944723180086</v>
      </c>
    </row>
    <row r="93" spans="2:18">
      <c r="B93" s="20">
        <v>43916.291666666664</v>
      </c>
      <c r="C93" s="4">
        <v>6.4084000000000003</v>
      </c>
      <c r="D93" s="25">
        <f t="shared" si="6"/>
        <v>6.1189</v>
      </c>
      <c r="E93" s="26">
        <f>SMA1MSFT[[#This Row],[Adj Close]]-SMA1MSFT[[#This Row],[Naive Trend ]]</f>
        <v>0.28950000000000031</v>
      </c>
      <c r="F93" s="4">
        <f t="shared" si="5"/>
        <v>8.3810250000000183E-2</v>
      </c>
      <c r="G93" s="4">
        <f>ABS(SMA1MSFT[[#This Row],[Erorr 1]])</f>
        <v>0.28950000000000031</v>
      </c>
      <c r="H93" s="27">
        <f>SMA1MSFT[[#This Row],[Abs Erorr 1]]/SMA1MSFT[[#This Row],[Adj Close]]</f>
        <v>4.5175082703951111E-2</v>
      </c>
      <c r="I93" s="25">
        <f t="shared" si="8"/>
        <v>5.8750333333333336</v>
      </c>
      <c r="J93" s="28">
        <f>(SMA1MSFT[[#This Row],[Adj Close]]-SMA1MSFT[[#This Row],[3-MA]])</f>
        <v>0.53336666666666677</v>
      </c>
      <c r="K93" s="29">
        <f t="shared" si="7"/>
        <v>0.28448000111111121</v>
      </c>
      <c r="L93" s="29">
        <f>ABS(SMA1MSFT[[#This Row],[Erorr 2]])</f>
        <v>0.53336666666666677</v>
      </c>
      <c r="M93" s="27">
        <f>SMA1MSFT[[#This Row],[Abs Erorr 2]]/SMA1MSFT[[#This Row],[Adj Close]]</f>
        <v>8.3229303206208527E-2</v>
      </c>
      <c r="N93" s="25">
        <f t="shared" si="9"/>
        <v>5.518183333333333</v>
      </c>
      <c r="O93" s="30">
        <f>SMA1MSFT[[#This Row],[Adj Close]]-SMA1MSFT[[#This Row],[6-MA]]</f>
        <v>0.89021666666666732</v>
      </c>
      <c r="P93" s="29">
        <f>(SMA1MSFT[[#This Row],[Adj Close]]-N93)^2</f>
        <v>0.79248571361111231</v>
      </c>
      <c r="Q93" s="29">
        <f>ABS(SMA1MSFT[[#This Row],[Erorr 3]])</f>
        <v>0.89021666666666732</v>
      </c>
      <c r="R93" s="31">
        <f>SMA1MSFT[[#This Row],[Abs Erorr 3]]/SMA1MSFT[[#This Row],[Adj Close]]</f>
        <v>0.13891402950294415</v>
      </c>
    </row>
    <row r="94" spans="2:18">
      <c r="B94" s="20">
        <v>43917.291666666664</v>
      </c>
      <c r="C94" s="4">
        <v>6.2961</v>
      </c>
      <c r="D94" s="25">
        <f t="shared" si="6"/>
        <v>6.4084000000000003</v>
      </c>
      <c r="E94" s="26">
        <f>SMA1MSFT[[#This Row],[Adj Close]]-SMA1MSFT[[#This Row],[Naive Trend ]]</f>
        <v>-0.11230000000000029</v>
      </c>
      <c r="F94" s="4">
        <f t="shared" si="5"/>
        <v>1.2611290000000065E-2</v>
      </c>
      <c r="G94" s="4">
        <f>ABS(SMA1MSFT[[#This Row],[Erorr 1]])</f>
        <v>0.11230000000000029</v>
      </c>
      <c r="H94" s="27">
        <f>SMA1MSFT[[#This Row],[Abs Erorr 1]]/SMA1MSFT[[#This Row],[Adj Close]]</f>
        <v>1.7836438430139337E-2</v>
      </c>
      <c r="I94" s="25">
        <f t="shared" si="8"/>
        <v>6.2449666666666666</v>
      </c>
      <c r="J94" s="28">
        <f>(SMA1MSFT[[#This Row],[Adj Close]]-SMA1MSFT[[#This Row],[3-MA]])</f>
        <v>5.1133333333333475E-2</v>
      </c>
      <c r="K94" s="29">
        <f t="shared" si="7"/>
        <v>2.6146177777777923E-3</v>
      </c>
      <c r="L94" s="29">
        <f>ABS(SMA1MSFT[[#This Row],[Erorr 2]])</f>
        <v>5.1133333333333475E-2</v>
      </c>
      <c r="M94" s="27">
        <f>SMA1MSFT[[#This Row],[Abs Erorr 2]]/SMA1MSFT[[#This Row],[Adj Close]]</f>
        <v>8.1214296681014399E-3</v>
      </c>
      <c r="N94" s="25">
        <f t="shared" si="9"/>
        <v>5.7441333333333331</v>
      </c>
      <c r="O94" s="30">
        <f>SMA1MSFT[[#This Row],[Adj Close]]-SMA1MSFT[[#This Row],[6-MA]]</f>
        <v>0.55196666666666694</v>
      </c>
      <c r="P94" s="29">
        <f>(SMA1MSFT[[#This Row],[Adj Close]]-N94)^2</f>
        <v>0.3046672011111114</v>
      </c>
      <c r="Q94" s="29">
        <f>ABS(SMA1MSFT[[#This Row],[Erorr 3]])</f>
        <v>0.55196666666666694</v>
      </c>
      <c r="R94" s="31">
        <f>SMA1MSFT[[#This Row],[Abs Erorr 3]]/SMA1MSFT[[#This Row],[Adj Close]]</f>
        <v>8.7668027297321663E-2</v>
      </c>
    </row>
    <row r="95" spans="2:18">
      <c r="B95" s="20">
        <v>43920.291666666664</v>
      </c>
      <c r="C95" s="4">
        <v>6.6163999999999996</v>
      </c>
      <c r="D95" s="25">
        <f t="shared" si="6"/>
        <v>6.2961</v>
      </c>
      <c r="E95" s="26">
        <f>SMA1MSFT[[#This Row],[Adj Close]]-SMA1MSFT[[#This Row],[Naive Trend ]]</f>
        <v>0.32029999999999959</v>
      </c>
      <c r="F95" s="4">
        <f t="shared" si="5"/>
        <v>0.10259208999999973</v>
      </c>
      <c r="G95" s="4">
        <f>ABS(SMA1MSFT[[#This Row],[Erorr 1]])</f>
        <v>0.32029999999999959</v>
      </c>
      <c r="H95" s="27">
        <f>SMA1MSFT[[#This Row],[Abs Erorr 1]]/SMA1MSFT[[#This Row],[Adj Close]]</f>
        <v>4.8410011486608971E-2</v>
      </c>
      <c r="I95" s="25">
        <f t="shared" si="8"/>
        <v>6.2744666666666662</v>
      </c>
      <c r="J95" s="28">
        <f>(SMA1MSFT[[#This Row],[Adj Close]]-SMA1MSFT[[#This Row],[3-MA]])</f>
        <v>0.34193333333333342</v>
      </c>
      <c r="K95" s="29">
        <f t="shared" si="7"/>
        <v>0.1169184044444445</v>
      </c>
      <c r="L95" s="29">
        <f>ABS(SMA1MSFT[[#This Row],[Erorr 2]])</f>
        <v>0.34193333333333342</v>
      </c>
      <c r="M95" s="27">
        <f>SMA1MSFT[[#This Row],[Abs Erorr 2]]/SMA1MSFT[[#This Row],[Adj Close]]</f>
        <v>5.1679664671624062E-2</v>
      </c>
      <c r="N95" s="25">
        <f t="shared" si="9"/>
        <v>5.9092166666666666</v>
      </c>
      <c r="O95" s="30">
        <f>SMA1MSFT[[#This Row],[Adj Close]]-SMA1MSFT[[#This Row],[6-MA]]</f>
        <v>0.70718333333333305</v>
      </c>
      <c r="P95" s="29">
        <f>(SMA1MSFT[[#This Row],[Adj Close]]-N95)^2</f>
        <v>0.5001082669444441</v>
      </c>
      <c r="Q95" s="29">
        <f>ABS(SMA1MSFT[[#This Row],[Erorr 3]])</f>
        <v>0.70718333333333305</v>
      </c>
      <c r="R95" s="31">
        <f>SMA1MSFT[[#This Row],[Abs Erorr 3]]/SMA1MSFT[[#This Row],[Adj Close]]</f>
        <v>0.10688340084235129</v>
      </c>
    </row>
    <row r="96" spans="2:18">
      <c r="B96" s="20">
        <v>43921.291666666664</v>
      </c>
      <c r="C96" s="4">
        <v>6.5669000000000004</v>
      </c>
      <c r="D96" s="25">
        <f t="shared" si="6"/>
        <v>6.6163999999999996</v>
      </c>
      <c r="E96" s="26">
        <f>SMA1MSFT[[#This Row],[Adj Close]]-SMA1MSFT[[#This Row],[Naive Trend ]]</f>
        <v>-4.9499999999999211E-2</v>
      </c>
      <c r="F96" s="4">
        <f t="shared" si="5"/>
        <v>2.4502499999999221E-3</v>
      </c>
      <c r="G96" s="4">
        <f>ABS(SMA1MSFT[[#This Row],[Erorr 1]])</f>
        <v>4.9499999999999211E-2</v>
      </c>
      <c r="H96" s="27">
        <f>SMA1MSFT[[#This Row],[Abs Erorr 1]]/SMA1MSFT[[#This Row],[Adj Close]]</f>
        <v>7.5378032252659865E-3</v>
      </c>
      <c r="I96" s="25">
        <f t="shared" si="8"/>
        <v>6.4402999999999997</v>
      </c>
      <c r="J96" s="28">
        <f>(SMA1MSFT[[#This Row],[Adj Close]]-SMA1MSFT[[#This Row],[3-MA]])</f>
        <v>0.12660000000000071</v>
      </c>
      <c r="K96" s="29">
        <f t="shared" si="7"/>
        <v>1.602756000000018E-2</v>
      </c>
      <c r="L96" s="29">
        <f>ABS(SMA1MSFT[[#This Row],[Erorr 2]])</f>
        <v>0.12660000000000071</v>
      </c>
      <c r="M96" s="27">
        <f>SMA1MSFT[[#This Row],[Abs Erorr 2]]/SMA1MSFT[[#This Row],[Adj Close]]</f>
        <v>1.9278502794317059E-2</v>
      </c>
      <c r="N96" s="25">
        <f t="shared" si="9"/>
        <v>6.1576666666666666</v>
      </c>
      <c r="O96" s="30">
        <f>SMA1MSFT[[#This Row],[Adj Close]]-SMA1MSFT[[#This Row],[6-MA]]</f>
        <v>0.40923333333333378</v>
      </c>
      <c r="P96" s="29">
        <f>(SMA1MSFT[[#This Row],[Adj Close]]-N96)^2</f>
        <v>0.16747192111111148</v>
      </c>
      <c r="Q96" s="29">
        <f>ABS(SMA1MSFT[[#This Row],[Erorr 3]])</f>
        <v>0.40923333333333378</v>
      </c>
      <c r="R96" s="31">
        <f>SMA1MSFT[[#This Row],[Abs Erorr 3]]/SMA1MSFT[[#This Row],[Adj Close]]</f>
        <v>6.2317582623967742E-2</v>
      </c>
    </row>
    <row r="97" spans="2:18">
      <c r="B97" s="20">
        <v>43922.291666666664</v>
      </c>
      <c r="C97" s="4">
        <v>6.0553999999999997</v>
      </c>
      <c r="D97" s="25">
        <f t="shared" si="6"/>
        <v>6.5669000000000004</v>
      </c>
      <c r="E97" s="26">
        <f>SMA1MSFT[[#This Row],[Adj Close]]-SMA1MSFT[[#This Row],[Naive Trend ]]</f>
        <v>-0.51150000000000073</v>
      </c>
      <c r="F97" s="4">
        <f t="shared" si="5"/>
        <v>0.26163225000000073</v>
      </c>
      <c r="G97" s="4">
        <f>ABS(SMA1MSFT[[#This Row],[Erorr 1]])</f>
        <v>0.51150000000000073</v>
      </c>
      <c r="H97" s="27">
        <f>SMA1MSFT[[#This Row],[Abs Erorr 1]]/SMA1MSFT[[#This Row],[Adj Close]]</f>
        <v>8.4470059781352302E-2</v>
      </c>
      <c r="I97" s="25">
        <f t="shared" si="8"/>
        <v>6.4931333333333328</v>
      </c>
      <c r="J97" s="28">
        <f>(SMA1MSFT[[#This Row],[Adj Close]]-SMA1MSFT[[#This Row],[3-MA]])</f>
        <v>-0.43773333333333309</v>
      </c>
      <c r="K97" s="29">
        <f t="shared" si="7"/>
        <v>0.1916104711111109</v>
      </c>
      <c r="L97" s="29">
        <f>ABS(SMA1MSFT[[#This Row],[Erorr 2]])</f>
        <v>0.43773333333333309</v>
      </c>
      <c r="M97" s="27">
        <f>SMA1MSFT[[#This Row],[Abs Erorr 2]]/SMA1MSFT[[#This Row],[Adj Close]]</f>
        <v>7.2288095474012146E-2</v>
      </c>
      <c r="N97" s="25">
        <f t="shared" si="9"/>
        <v>6.3690499999999988</v>
      </c>
      <c r="O97" s="30">
        <f>SMA1MSFT[[#This Row],[Adj Close]]-SMA1MSFT[[#This Row],[6-MA]]</f>
        <v>-0.3136499999999991</v>
      </c>
      <c r="P97" s="29">
        <f>(SMA1MSFT[[#This Row],[Adj Close]]-N97)^2</f>
        <v>9.8376322499999433E-2</v>
      </c>
      <c r="Q97" s="29">
        <f>ABS(SMA1MSFT[[#This Row],[Erorr 3]])</f>
        <v>0.3136499999999991</v>
      </c>
      <c r="R97" s="31">
        <f>SMA1MSFT[[#This Row],[Abs Erorr 3]]/SMA1MSFT[[#This Row],[Adj Close]]</f>
        <v>5.1796743402582675E-2</v>
      </c>
    </row>
    <row r="98" spans="2:18">
      <c r="B98" s="20">
        <v>43923.291666666664</v>
      </c>
      <c r="C98" s="4">
        <v>6.3643000000000001</v>
      </c>
      <c r="D98" s="25">
        <f t="shared" si="6"/>
        <v>6.0553999999999997</v>
      </c>
      <c r="E98" s="26">
        <f>SMA1MSFT[[#This Row],[Adj Close]]-SMA1MSFT[[#This Row],[Naive Trend ]]</f>
        <v>0.3089000000000004</v>
      </c>
      <c r="F98" s="4">
        <f t="shared" si="5"/>
        <v>9.541921000000024E-2</v>
      </c>
      <c r="G98" s="4">
        <f>ABS(SMA1MSFT[[#This Row],[Erorr 1]])</f>
        <v>0.3089000000000004</v>
      </c>
      <c r="H98" s="27">
        <f>SMA1MSFT[[#This Row],[Abs Erorr 1]]/SMA1MSFT[[#This Row],[Adj Close]]</f>
        <v>4.8536366921735366E-2</v>
      </c>
      <c r="I98" s="25">
        <f t="shared" si="8"/>
        <v>6.4128999999999996</v>
      </c>
      <c r="J98" s="28">
        <f>(SMA1MSFT[[#This Row],[Adj Close]]-SMA1MSFT[[#This Row],[3-MA]])</f>
        <v>-4.8599999999999532E-2</v>
      </c>
      <c r="K98" s="29">
        <f t="shared" si="7"/>
        <v>2.3619599999999547E-3</v>
      </c>
      <c r="L98" s="29">
        <f>ABS(SMA1MSFT[[#This Row],[Erorr 2]])</f>
        <v>4.8599999999999532E-2</v>
      </c>
      <c r="M98" s="27">
        <f>SMA1MSFT[[#This Row],[Abs Erorr 2]]/SMA1MSFT[[#This Row],[Adj Close]]</f>
        <v>7.6363464952939886E-3</v>
      </c>
      <c r="N98" s="25">
        <f t="shared" si="9"/>
        <v>6.343683333333332</v>
      </c>
      <c r="O98" s="30">
        <f>SMA1MSFT[[#This Row],[Adj Close]]-SMA1MSFT[[#This Row],[6-MA]]</f>
        <v>2.061666666666806E-2</v>
      </c>
      <c r="P98" s="29">
        <f>(SMA1MSFT[[#This Row],[Adj Close]]-N98)^2</f>
        <v>4.2504694444450188E-4</v>
      </c>
      <c r="Q98" s="29">
        <f>ABS(SMA1MSFT[[#This Row],[Erorr 3]])</f>
        <v>2.061666666666806E-2</v>
      </c>
      <c r="R98" s="31">
        <f>SMA1MSFT[[#This Row],[Abs Erorr 3]]/SMA1MSFT[[#This Row],[Adj Close]]</f>
        <v>3.2394240791081596E-3</v>
      </c>
    </row>
    <row r="99" spans="2:18">
      <c r="B99" s="20">
        <v>43924.291666666664</v>
      </c>
      <c r="C99" s="4">
        <v>6.0762999999999998</v>
      </c>
      <c r="D99" s="25">
        <f t="shared" si="6"/>
        <v>6.3643000000000001</v>
      </c>
      <c r="E99" s="26">
        <f>SMA1MSFT[[#This Row],[Adj Close]]-SMA1MSFT[[#This Row],[Naive Trend ]]</f>
        <v>-0.28800000000000026</v>
      </c>
      <c r="F99" s="4">
        <f t="shared" si="5"/>
        <v>8.2944000000000143E-2</v>
      </c>
      <c r="G99" s="4">
        <f>ABS(SMA1MSFT[[#This Row],[Erorr 1]])</f>
        <v>0.28800000000000026</v>
      </c>
      <c r="H99" s="27">
        <f>SMA1MSFT[[#This Row],[Abs Erorr 1]]/SMA1MSFT[[#This Row],[Adj Close]]</f>
        <v>4.7397264782844867E-2</v>
      </c>
      <c r="I99" s="25">
        <f t="shared" si="8"/>
        <v>6.3288666666666664</v>
      </c>
      <c r="J99" s="28">
        <f>(SMA1MSFT[[#This Row],[Adj Close]]-SMA1MSFT[[#This Row],[3-MA]])</f>
        <v>-0.25256666666666661</v>
      </c>
      <c r="K99" s="29">
        <f t="shared" si="7"/>
        <v>6.3789921111111078E-2</v>
      </c>
      <c r="L99" s="29">
        <f>ABS(SMA1MSFT[[#This Row],[Erorr 2]])</f>
        <v>0.25256666666666661</v>
      </c>
      <c r="M99" s="27">
        <f>SMA1MSFT[[#This Row],[Abs Erorr 2]]/SMA1MSFT[[#This Row],[Adj Close]]</f>
        <v>4.1565865192085084E-2</v>
      </c>
      <c r="N99" s="25">
        <f t="shared" si="9"/>
        <v>6.3845833333333326</v>
      </c>
      <c r="O99" s="30">
        <f>SMA1MSFT[[#This Row],[Adj Close]]-SMA1MSFT[[#This Row],[6-MA]]</f>
        <v>-0.3082833333333328</v>
      </c>
      <c r="P99" s="29">
        <f>(SMA1MSFT[[#This Row],[Adj Close]]-N99)^2</f>
        <v>9.5038613611110781E-2</v>
      </c>
      <c r="Q99" s="29">
        <f>ABS(SMA1MSFT[[#This Row],[Erorr 3]])</f>
        <v>0.3082833333333328</v>
      </c>
      <c r="R99" s="31">
        <f>SMA1MSFT[[#This Row],[Abs Erorr 3]]/SMA1MSFT[[#This Row],[Adj Close]]</f>
        <v>5.0735370757423563E-2</v>
      </c>
    </row>
    <row r="100" spans="2:18">
      <c r="B100" s="20">
        <v>43927.291666666664</v>
      </c>
      <c r="C100" s="4">
        <v>6.6863999999999999</v>
      </c>
      <c r="D100" s="25">
        <f t="shared" si="6"/>
        <v>6.0762999999999998</v>
      </c>
      <c r="E100" s="26">
        <f>SMA1MSFT[[#This Row],[Adj Close]]-SMA1MSFT[[#This Row],[Naive Trend ]]</f>
        <v>0.61010000000000009</v>
      </c>
      <c r="F100" s="4">
        <f t="shared" si="5"/>
        <v>0.3722220100000001</v>
      </c>
      <c r="G100" s="4">
        <f>ABS(SMA1MSFT[[#This Row],[Erorr 1]])</f>
        <v>0.61010000000000009</v>
      </c>
      <c r="H100" s="27">
        <f>SMA1MSFT[[#This Row],[Abs Erorr 1]]/SMA1MSFT[[#This Row],[Adj Close]]</f>
        <v>9.1244915051447731E-2</v>
      </c>
      <c r="I100" s="25">
        <f t="shared" si="8"/>
        <v>6.1653333333333329</v>
      </c>
      <c r="J100" s="28">
        <f>(SMA1MSFT[[#This Row],[Adj Close]]-SMA1MSFT[[#This Row],[3-MA]])</f>
        <v>0.52106666666666701</v>
      </c>
      <c r="K100" s="29">
        <f t="shared" si="7"/>
        <v>0.27151047111111148</v>
      </c>
      <c r="L100" s="29">
        <f>ABS(SMA1MSFT[[#This Row],[Erorr 2]])</f>
        <v>0.52106666666666701</v>
      </c>
      <c r="M100" s="27">
        <f>SMA1MSFT[[#This Row],[Abs Erorr 2]]/SMA1MSFT[[#This Row],[Adj Close]]</f>
        <v>7.7929329185610643E-2</v>
      </c>
      <c r="N100" s="25">
        <f t="shared" si="9"/>
        <v>6.3292333333333319</v>
      </c>
      <c r="O100" s="30">
        <f>SMA1MSFT[[#This Row],[Adj Close]]-SMA1MSFT[[#This Row],[6-MA]]</f>
        <v>0.35716666666666796</v>
      </c>
      <c r="P100" s="29">
        <f>(SMA1MSFT[[#This Row],[Adj Close]]-N100)^2</f>
        <v>0.1275680277777787</v>
      </c>
      <c r="Q100" s="29">
        <f>ABS(SMA1MSFT[[#This Row],[Erorr 3]])</f>
        <v>0.35716666666666796</v>
      </c>
      <c r="R100" s="31">
        <f>SMA1MSFT[[#This Row],[Abs Erorr 3]]/SMA1MSFT[[#This Row],[Adj Close]]</f>
        <v>5.3416886017388726E-2</v>
      </c>
    </row>
    <row r="101" spans="2:18">
      <c r="B101" s="20">
        <v>43928.291666666664</v>
      </c>
      <c r="C101" s="4">
        <v>6.4530000000000003</v>
      </c>
      <c r="D101" s="25">
        <f t="shared" si="6"/>
        <v>6.6863999999999999</v>
      </c>
      <c r="E101" s="26">
        <f>SMA1MSFT[[#This Row],[Adj Close]]-SMA1MSFT[[#This Row],[Naive Trend ]]</f>
        <v>-0.23339999999999961</v>
      </c>
      <c r="F101" s="4">
        <f t="shared" si="5"/>
        <v>5.4475559999999819E-2</v>
      </c>
      <c r="G101" s="4">
        <f>ABS(SMA1MSFT[[#This Row],[Erorr 1]])</f>
        <v>0.23339999999999961</v>
      </c>
      <c r="H101" s="27">
        <f>SMA1MSFT[[#This Row],[Abs Erorr 1]]/SMA1MSFT[[#This Row],[Adj Close]]</f>
        <v>3.6169223616922298E-2</v>
      </c>
      <c r="I101" s="25">
        <f t="shared" si="8"/>
        <v>6.3756666666666666</v>
      </c>
      <c r="J101" s="28">
        <f>(SMA1MSFT[[#This Row],[Adj Close]]-SMA1MSFT[[#This Row],[3-MA]])</f>
        <v>7.7333333333333698E-2</v>
      </c>
      <c r="K101" s="29">
        <f t="shared" si="7"/>
        <v>5.9804444444445009E-3</v>
      </c>
      <c r="L101" s="29">
        <f>ABS(SMA1MSFT[[#This Row],[Erorr 2]])</f>
        <v>7.7333333333333698E-2</v>
      </c>
      <c r="M101" s="27">
        <f>SMA1MSFT[[#This Row],[Abs Erorr 2]]/SMA1MSFT[[#This Row],[Adj Close]]</f>
        <v>1.1984090087297953E-2</v>
      </c>
      <c r="N101" s="25">
        <f t="shared" si="9"/>
        <v>6.3942833333333331</v>
      </c>
      <c r="O101" s="30">
        <f>SMA1MSFT[[#This Row],[Adj Close]]-SMA1MSFT[[#This Row],[6-MA]]</f>
        <v>5.8716666666667194E-2</v>
      </c>
      <c r="P101" s="29">
        <f>(SMA1MSFT[[#This Row],[Adj Close]]-N101)^2</f>
        <v>3.4476469444445065E-3</v>
      </c>
      <c r="Q101" s="29">
        <f>ABS(SMA1MSFT[[#This Row],[Erorr 3]])</f>
        <v>5.8716666666667194E-2</v>
      </c>
      <c r="R101" s="31">
        <f>SMA1MSFT[[#This Row],[Abs Erorr 3]]/SMA1MSFT[[#This Row],[Adj Close]]</f>
        <v>9.0991270210238947E-3</v>
      </c>
    </row>
    <row r="102" spans="2:18">
      <c r="B102" s="20">
        <v>43929.291666666664</v>
      </c>
      <c r="C102" s="4">
        <v>6.6502999999999997</v>
      </c>
      <c r="D102" s="25">
        <f t="shared" si="6"/>
        <v>6.4530000000000003</v>
      </c>
      <c r="E102" s="26">
        <f>SMA1MSFT[[#This Row],[Adj Close]]-SMA1MSFT[[#This Row],[Naive Trend ]]</f>
        <v>0.19729999999999936</v>
      </c>
      <c r="F102" s="4">
        <f t="shared" si="5"/>
        <v>3.8927289999999747E-2</v>
      </c>
      <c r="G102" s="4">
        <f>ABS(SMA1MSFT[[#This Row],[Erorr 1]])</f>
        <v>0.19729999999999936</v>
      </c>
      <c r="H102" s="27">
        <f>SMA1MSFT[[#This Row],[Abs Erorr 1]]/SMA1MSFT[[#This Row],[Adj Close]]</f>
        <v>2.9667834533780336E-2</v>
      </c>
      <c r="I102" s="25">
        <f t="shared" si="8"/>
        <v>6.4052333333333324</v>
      </c>
      <c r="J102" s="28">
        <f>(SMA1MSFT[[#This Row],[Adj Close]]-SMA1MSFT[[#This Row],[3-MA]])</f>
        <v>0.24506666666666721</v>
      </c>
      <c r="K102" s="29">
        <f t="shared" si="7"/>
        <v>6.0057671111111377E-2</v>
      </c>
      <c r="L102" s="29">
        <f>ABS(SMA1MSFT[[#This Row],[Erorr 2]])</f>
        <v>0.24506666666666721</v>
      </c>
      <c r="M102" s="27">
        <f>SMA1MSFT[[#This Row],[Abs Erorr 2]]/SMA1MSFT[[#This Row],[Adj Close]]</f>
        <v>3.6850467898691369E-2</v>
      </c>
      <c r="N102" s="25">
        <f t="shared" si="9"/>
        <v>6.3670499999999999</v>
      </c>
      <c r="O102" s="30">
        <f>SMA1MSFT[[#This Row],[Adj Close]]-SMA1MSFT[[#This Row],[6-MA]]</f>
        <v>0.28324999999999978</v>
      </c>
      <c r="P102" s="29">
        <f>(SMA1MSFT[[#This Row],[Adj Close]]-N102)^2</f>
        <v>8.023056249999988E-2</v>
      </c>
      <c r="Q102" s="29">
        <f>ABS(SMA1MSFT[[#This Row],[Erorr 3]])</f>
        <v>0.28324999999999978</v>
      </c>
      <c r="R102" s="31">
        <f>SMA1MSFT[[#This Row],[Abs Erorr 3]]/SMA1MSFT[[#This Row],[Adj Close]]</f>
        <v>4.2592063515931582E-2</v>
      </c>
    </row>
    <row r="103" spans="2:18">
      <c r="B103" s="20">
        <v>43930.291666666664</v>
      </c>
      <c r="C103" s="4">
        <v>6.5507</v>
      </c>
      <c r="D103" s="25">
        <f t="shared" si="6"/>
        <v>6.6502999999999997</v>
      </c>
      <c r="E103" s="26">
        <f>SMA1MSFT[[#This Row],[Adj Close]]-SMA1MSFT[[#This Row],[Naive Trend ]]</f>
        <v>-9.9599999999999689E-2</v>
      </c>
      <c r="F103" s="4">
        <f t="shared" si="5"/>
        <v>9.9201599999999383E-3</v>
      </c>
      <c r="G103" s="4">
        <f>ABS(SMA1MSFT[[#This Row],[Erorr 1]])</f>
        <v>9.9599999999999689E-2</v>
      </c>
      <c r="H103" s="27">
        <f>SMA1MSFT[[#This Row],[Abs Erorr 1]]/SMA1MSFT[[#This Row],[Adj Close]]</f>
        <v>1.520448196375955E-2</v>
      </c>
      <c r="I103" s="25">
        <f t="shared" si="8"/>
        <v>6.5965666666666669</v>
      </c>
      <c r="J103" s="28">
        <f>(SMA1MSFT[[#This Row],[Adj Close]]-SMA1MSFT[[#This Row],[3-MA]])</f>
        <v>-4.5866666666666944E-2</v>
      </c>
      <c r="K103" s="29">
        <f t="shared" si="7"/>
        <v>2.1037511111111364E-3</v>
      </c>
      <c r="L103" s="29">
        <f>ABS(SMA1MSFT[[#This Row],[Erorr 2]])</f>
        <v>4.5866666666666944E-2</v>
      </c>
      <c r="M103" s="27">
        <f>SMA1MSFT[[#This Row],[Abs Erorr 2]]/SMA1MSFT[[#This Row],[Adj Close]]</f>
        <v>7.0017962456938865E-3</v>
      </c>
      <c r="N103" s="25">
        <f t="shared" si="9"/>
        <v>6.3809499999999995</v>
      </c>
      <c r="O103" s="30">
        <f>SMA1MSFT[[#This Row],[Adj Close]]-SMA1MSFT[[#This Row],[6-MA]]</f>
        <v>0.16975000000000051</v>
      </c>
      <c r="P103" s="29">
        <f>(SMA1MSFT[[#This Row],[Adj Close]]-N103)^2</f>
        <v>2.8815062500000172E-2</v>
      </c>
      <c r="Q103" s="29">
        <f>ABS(SMA1MSFT[[#This Row],[Erorr 3]])</f>
        <v>0.16975000000000051</v>
      </c>
      <c r="R103" s="31">
        <f>SMA1MSFT[[#This Row],[Abs Erorr 3]]/SMA1MSFT[[#This Row],[Adj Close]]</f>
        <v>2.5913261178194775E-2</v>
      </c>
    </row>
    <row r="104" spans="2:18">
      <c r="B104" s="20">
        <v>43934.291666666664</v>
      </c>
      <c r="C104" s="4">
        <v>6.7225999999999999</v>
      </c>
      <c r="D104" s="25">
        <f t="shared" si="6"/>
        <v>6.5507</v>
      </c>
      <c r="E104" s="26">
        <f>SMA1MSFT[[#This Row],[Adj Close]]-SMA1MSFT[[#This Row],[Naive Trend ]]</f>
        <v>0.17189999999999994</v>
      </c>
      <c r="F104" s="4">
        <f t="shared" si="5"/>
        <v>2.954960999999998E-2</v>
      </c>
      <c r="G104" s="4">
        <f>ABS(SMA1MSFT[[#This Row],[Erorr 1]])</f>
        <v>0.17189999999999994</v>
      </c>
      <c r="H104" s="27">
        <f>SMA1MSFT[[#This Row],[Abs Erorr 1]]/SMA1MSFT[[#This Row],[Adj Close]]</f>
        <v>2.5570463808645458E-2</v>
      </c>
      <c r="I104" s="25">
        <f t="shared" si="8"/>
        <v>6.551333333333333</v>
      </c>
      <c r="J104" s="28">
        <f>(SMA1MSFT[[#This Row],[Adj Close]]-SMA1MSFT[[#This Row],[3-MA]])</f>
        <v>0.1712666666666669</v>
      </c>
      <c r="K104" s="29">
        <f t="shared" si="7"/>
        <v>2.933227111111119E-2</v>
      </c>
      <c r="L104" s="29">
        <f>ABS(SMA1MSFT[[#This Row],[Erorr 2]])</f>
        <v>0.1712666666666669</v>
      </c>
      <c r="M104" s="27">
        <f>SMA1MSFT[[#This Row],[Abs Erorr 2]]/SMA1MSFT[[#This Row],[Adj Close]]</f>
        <v>2.547625422703521E-2</v>
      </c>
      <c r="N104" s="25">
        <f t="shared" si="9"/>
        <v>6.4634999999999998</v>
      </c>
      <c r="O104" s="30">
        <f>SMA1MSFT[[#This Row],[Adj Close]]-SMA1MSFT[[#This Row],[6-MA]]</f>
        <v>0.25910000000000011</v>
      </c>
      <c r="P104" s="29">
        <f>(SMA1MSFT[[#This Row],[Adj Close]]-N104)^2</f>
        <v>6.7132810000000057E-2</v>
      </c>
      <c r="Q104" s="29">
        <f>ABS(SMA1MSFT[[#This Row],[Erorr 3]])</f>
        <v>0.25910000000000011</v>
      </c>
      <c r="R104" s="31">
        <f>SMA1MSFT[[#This Row],[Abs Erorr 3]]/SMA1MSFT[[#This Row],[Adj Close]]</f>
        <v>3.8541635676672729E-2</v>
      </c>
    </row>
    <row r="105" spans="2:18">
      <c r="B105" s="20">
        <v>43935.291666666664</v>
      </c>
      <c r="C105" s="4">
        <v>7.0738000000000003</v>
      </c>
      <c r="D105" s="25">
        <f t="shared" si="6"/>
        <v>6.7225999999999999</v>
      </c>
      <c r="E105" s="26">
        <f>SMA1MSFT[[#This Row],[Adj Close]]-SMA1MSFT[[#This Row],[Naive Trend ]]</f>
        <v>0.3512000000000004</v>
      </c>
      <c r="F105" s="4">
        <f t="shared" si="5"/>
        <v>0.12334144000000029</v>
      </c>
      <c r="G105" s="4">
        <f>ABS(SMA1MSFT[[#This Row],[Erorr 1]])</f>
        <v>0.3512000000000004</v>
      </c>
      <c r="H105" s="27">
        <f>SMA1MSFT[[#This Row],[Abs Erorr 1]]/SMA1MSFT[[#This Row],[Adj Close]]</f>
        <v>4.9647996833385222E-2</v>
      </c>
      <c r="I105" s="25">
        <f t="shared" si="8"/>
        <v>6.6412000000000004</v>
      </c>
      <c r="J105" s="28">
        <f>(SMA1MSFT[[#This Row],[Adj Close]]-SMA1MSFT[[#This Row],[3-MA]])</f>
        <v>0.43259999999999987</v>
      </c>
      <c r="K105" s="29">
        <f t="shared" si="7"/>
        <v>0.18714275999999988</v>
      </c>
      <c r="L105" s="29">
        <f>ABS(SMA1MSFT[[#This Row],[Erorr 2]])</f>
        <v>0.43259999999999987</v>
      </c>
      <c r="M105" s="27">
        <f>SMA1MSFT[[#This Row],[Abs Erorr 2]]/SMA1MSFT[[#This Row],[Adj Close]]</f>
        <v>6.1155248946817814E-2</v>
      </c>
      <c r="N105" s="25">
        <f t="shared" si="9"/>
        <v>6.5232166666666664</v>
      </c>
      <c r="O105" s="30">
        <f>SMA1MSFT[[#This Row],[Adj Close]]-SMA1MSFT[[#This Row],[6-MA]]</f>
        <v>0.55058333333333387</v>
      </c>
      <c r="P105" s="29">
        <f>(SMA1MSFT[[#This Row],[Adj Close]]-N105)^2</f>
        <v>0.30314200694444504</v>
      </c>
      <c r="Q105" s="29">
        <f>ABS(SMA1MSFT[[#This Row],[Erorr 3]])</f>
        <v>0.55058333333333387</v>
      </c>
      <c r="R105" s="31">
        <f>SMA1MSFT[[#This Row],[Abs Erorr 3]]/SMA1MSFT[[#This Row],[Adj Close]]</f>
        <v>7.7834167397061532E-2</v>
      </c>
    </row>
    <row r="106" spans="2:18">
      <c r="B106" s="20">
        <v>43936.291666666664</v>
      </c>
      <c r="C106" s="4">
        <v>6.9964000000000004</v>
      </c>
      <c r="D106" s="25">
        <f t="shared" si="6"/>
        <v>7.0738000000000003</v>
      </c>
      <c r="E106" s="26">
        <f>SMA1MSFT[[#This Row],[Adj Close]]-SMA1MSFT[[#This Row],[Naive Trend ]]</f>
        <v>-7.7399999999999913E-2</v>
      </c>
      <c r="F106" s="4">
        <f t="shared" si="5"/>
        <v>5.9907599999999865E-3</v>
      </c>
      <c r="G106" s="4">
        <f>ABS(SMA1MSFT[[#This Row],[Erorr 1]])</f>
        <v>7.7399999999999913E-2</v>
      </c>
      <c r="H106" s="27">
        <f>SMA1MSFT[[#This Row],[Abs Erorr 1]]/SMA1MSFT[[#This Row],[Adj Close]]</f>
        <v>1.106283231376135E-2</v>
      </c>
      <c r="I106" s="25">
        <f t="shared" si="8"/>
        <v>6.7823666666666655</v>
      </c>
      <c r="J106" s="28">
        <f>(SMA1MSFT[[#This Row],[Adj Close]]-SMA1MSFT[[#This Row],[3-MA]])</f>
        <v>0.21403333333333485</v>
      </c>
      <c r="K106" s="29">
        <f t="shared" si="7"/>
        <v>4.5810267777778427E-2</v>
      </c>
      <c r="L106" s="29">
        <f>ABS(SMA1MSFT[[#This Row],[Erorr 2]])</f>
        <v>0.21403333333333485</v>
      </c>
      <c r="M106" s="27">
        <f>SMA1MSFT[[#This Row],[Abs Erorr 2]]/SMA1MSFT[[#This Row],[Adj Close]]</f>
        <v>3.0591923465401471E-2</v>
      </c>
      <c r="N106" s="25">
        <f t="shared" si="9"/>
        <v>6.6894666666666671</v>
      </c>
      <c r="O106" s="30">
        <f>SMA1MSFT[[#This Row],[Adj Close]]-SMA1MSFT[[#This Row],[6-MA]]</f>
        <v>0.30693333333333328</v>
      </c>
      <c r="P106" s="29">
        <f>(SMA1MSFT[[#This Row],[Adj Close]]-N106)^2</f>
        <v>9.4208071111111083E-2</v>
      </c>
      <c r="Q106" s="29">
        <f>ABS(SMA1MSFT[[#This Row],[Erorr 3]])</f>
        <v>0.30693333333333328</v>
      </c>
      <c r="R106" s="31">
        <f>SMA1MSFT[[#This Row],[Abs Erorr 3]]/SMA1MSFT[[#This Row],[Adj Close]]</f>
        <v>4.3870180854915848E-2</v>
      </c>
    </row>
    <row r="107" spans="2:18">
      <c r="B107" s="20">
        <v>43937.291666666664</v>
      </c>
      <c r="C107" s="4">
        <v>7.3415999999999997</v>
      </c>
      <c r="D107" s="25">
        <f t="shared" si="6"/>
        <v>6.9964000000000004</v>
      </c>
      <c r="E107" s="26">
        <f>SMA1MSFT[[#This Row],[Adj Close]]-SMA1MSFT[[#This Row],[Naive Trend ]]</f>
        <v>0.34519999999999929</v>
      </c>
      <c r="F107" s="4">
        <f t="shared" si="5"/>
        <v>0.11916303999999951</v>
      </c>
      <c r="G107" s="4">
        <f>ABS(SMA1MSFT[[#This Row],[Erorr 1]])</f>
        <v>0.34519999999999929</v>
      </c>
      <c r="H107" s="27">
        <f>SMA1MSFT[[#This Row],[Abs Erorr 1]]/SMA1MSFT[[#This Row],[Adj Close]]</f>
        <v>4.7019723221096127E-2</v>
      </c>
      <c r="I107" s="25">
        <f t="shared" si="8"/>
        <v>6.9309333333333329</v>
      </c>
      <c r="J107" s="28">
        <f>(SMA1MSFT[[#This Row],[Adj Close]]-SMA1MSFT[[#This Row],[3-MA]])</f>
        <v>0.41066666666666674</v>
      </c>
      <c r="K107" s="29">
        <f t="shared" si="7"/>
        <v>0.16864711111111116</v>
      </c>
      <c r="L107" s="29">
        <f>ABS(SMA1MSFT[[#This Row],[Erorr 2]])</f>
        <v>0.41066666666666674</v>
      </c>
      <c r="M107" s="27">
        <f>SMA1MSFT[[#This Row],[Abs Erorr 2]]/SMA1MSFT[[#This Row],[Adj Close]]</f>
        <v>5.5936943808797365E-2</v>
      </c>
      <c r="N107" s="25">
        <f t="shared" si="9"/>
        <v>6.7411333333333339</v>
      </c>
      <c r="O107" s="30">
        <f>SMA1MSFT[[#This Row],[Adj Close]]-SMA1MSFT[[#This Row],[6-MA]]</f>
        <v>0.60046666666666582</v>
      </c>
      <c r="P107" s="29">
        <f>(SMA1MSFT[[#This Row],[Adj Close]]-N107)^2</f>
        <v>0.36056021777777675</v>
      </c>
      <c r="Q107" s="29">
        <f>ABS(SMA1MSFT[[#This Row],[Erorr 3]])</f>
        <v>0.60046666666666582</v>
      </c>
      <c r="R107" s="31">
        <f>SMA1MSFT[[#This Row],[Abs Erorr 3]]/SMA1MSFT[[#This Row],[Adj Close]]</f>
        <v>8.1789618974973555E-2</v>
      </c>
    </row>
    <row r="108" spans="2:18">
      <c r="B108" s="20">
        <v>43938.291666666664</v>
      </c>
      <c r="C108" s="4">
        <v>7.2823000000000002</v>
      </c>
      <c r="D108" s="25">
        <f t="shared" si="6"/>
        <v>7.3415999999999997</v>
      </c>
      <c r="E108" s="26">
        <f>SMA1MSFT[[#This Row],[Adj Close]]-SMA1MSFT[[#This Row],[Naive Trend ]]</f>
        <v>-5.9299999999999464E-2</v>
      </c>
      <c r="F108" s="4">
        <f t="shared" si="5"/>
        <v>3.5164899999999364E-3</v>
      </c>
      <c r="G108" s="4">
        <f>ABS(SMA1MSFT[[#This Row],[Erorr 1]])</f>
        <v>5.9299999999999464E-2</v>
      </c>
      <c r="H108" s="27">
        <f>SMA1MSFT[[#This Row],[Abs Erorr 1]]/SMA1MSFT[[#This Row],[Adj Close]]</f>
        <v>8.1430317344794168E-3</v>
      </c>
      <c r="I108" s="25">
        <f t="shared" si="8"/>
        <v>7.1372666666666662</v>
      </c>
      <c r="J108" s="28">
        <f>(SMA1MSFT[[#This Row],[Adj Close]]-SMA1MSFT[[#This Row],[3-MA]])</f>
        <v>0.14503333333333401</v>
      </c>
      <c r="K108" s="29">
        <f t="shared" si="7"/>
        <v>2.1034667777777974E-2</v>
      </c>
      <c r="L108" s="29">
        <f>ABS(SMA1MSFT[[#This Row],[Erorr 2]])</f>
        <v>0.14503333333333401</v>
      </c>
      <c r="M108" s="27">
        <f>SMA1MSFT[[#This Row],[Abs Erorr 2]]/SMA1MSFT[[#This Row],[Adj Close]]</f>
        <v>1.9915869070669157E-2</v>
      </c>
      <c r="N108" s="25">
        <f t="shared" si="9"/>
        <v>6.8892333333333333</v>
      </c>
      <c r="O108" s="30">
        <f>SMA1MSFT[[#This Row],[Adj Close]]-SMA1MSFT[[#This Row],[6-MA]]</f>
        <v>0.3930666666666669</v>
      </c>
      <c r="P108" s="29">
        <f>(SMA1MSFT[[#This Row],[Adj Close]]-N108)^2</f>
        <v>0.15450140444444463</v>
      </c>
      <c r="Q108" s="29">
        <f>ABS(SMA1MSFT[[#This Row],[Erorr 3]])</f>
        <v>0.3930666666666669</v>
      </c>
      <c r="R108" s="31">
        <f>SMA1MSFT[[#This Row],[Abs Erorr 3]]/SMA1MSFT[[#This Row],[Adj Close]]</f>
        <v>5.3975621255189551E-2</v>
      </c>
    </row>
    <row r="109" spans="2:18">
      <c r="B109" s="20">
        <v>43941.291666666664</v>
      </c>
      <c r="C109" s="4">
        <v>7.1510999999999996</v>
      </c>
      <c r="D109" s="25">
        <f t="shared" si="6"/>
        <v>7.2823000000000002</v>
      </c>
      <c r="E109" s="26">
        <f>SMA1MSFT[[#This Row],[Adj Close]]-SMA1MSFT[[#This Row],[Naive Trend ]]</f>
        <v>-0.13120000000000065</v>
      </c>
      <c r="F109" s="4">
        <f t="shared" si="5"/>
        <v>1.721344000000017E-2</v>
      </c>
      <c r="G109" s="4">
        <f>ABS(SMA1MSFT[[#This Row],[Erorr 1]])</f>
        <v>0.13120000000000065</v>
      </c>
      <c r="H109" s="27">
        <f>SMA1MSFT[[#This Row],[Abs Erorr 1]]/SMA1MSFT[[#This Row],[Adj Close]]</f>
        <v>1.834682776076417E-2</v>
      </c>
      <c r="I109" s="25">
        <f t="shared" si="8"/>
        <v>7.2067666666666668</v>
      </c>
      <c r="J109" s="28">
        <f>(SMA1MSFT[[#This Row],[Adj Close]]-SMA1MSFT[[#This Row],[3-MA]])</f>
        <v>-5.5666666666667197E-2</v>
      </c>
      <c r="K109" s="29">
        <f t="shared" si="7"/>
        <v>3.098777777777837E-3</v>
      </c>
      <c r="L109" s="29">
        <f>ABS(SMA1MSFT[[#This Row],[Erorr 2]])</f>
        <v>5.5666666666667197E-2</v>
      </c>
      <c r="M109" s="27">
        <f>SMA1MSFT[[#This Row],[Abs Erorr 2]]/SMA1MSFT[[#This Row],[Adj Close]]</f>
        <v>7.7843501932104431E-3</v>
      </c>
      <c r="N109" s="25">
        <f t="shared" si="9"/>
        <v>6.9945666666666666</v>
      </c>
      <c r="O109" s="30">
        <f>SMA1MSFT[[#This Row],[Adj Close]]-SMA1MSFT[[#This Row],[6-MA]]</f>
        <v>0.15653333333333297</v>
      </c>
      <c r="P109" s="29">
        <f>(SMA1MSFT[[#This Row],[Adj Close]]-N109)^2</f>
        <v>2.4502684444444329E-2</v>
      </c>
      <c r="Q109" s="29">
        <f>ABS(SMA1MSFT[[#This Row],[Erorr 3]])</f>
        <v>0.15653333333333297</v>
      </c>
      <c r="R109" s="31">
        <f>SMA1MSFT[[#This Row],[Abs Erorr 3]]/SMA1MSFT[[#This Row],[Adj Close]]</f>
        <v>2.1889406291805875E-2</v>
      </c>
    </row>
    <row r="110" spans="2:18">
      <c r="B110" s="20">
        <v>43942.291666666664</v>
      </c>
      <c r="C110" s="4">
        <v>6.7141000000000002</v>
      </c>
      <c r="D110" s="25">
        <f t="shared" si="6"/>
        <v>7.1510999999999996</v>
      </c>
      <c r="E110" s="26">
        <f>SMA1MSFT[[#This Row],[Adj Close]]-SMA1MSFT[[#This Row],[Naive Trend ]]</f>
        <v>-0.43699999999999939</v>
      </c>
      <c r="F110" s="4">
        <f t="shared" si="5"/>
        <v>0.19096899999999947</v>
      </c>
      <c r="G110" s="4">
        <f>ABS(SMA1MSFT[[#This Row],[Erorr 1]])</f>
        <v>0.43699999999999939</v>
      </c>
      <c r="H110" s="27">
        <f>SMA1MSFT[[#This Row],[Abs Erorr 1]]/SMA1MSFT[[#This Row],[Adj Close]]</f>
        <v>6.5086906659120272E-2</v>
      </c>
      <c r="I110" s="25">
        <f t="shared" si="8"/>
        <v>7.2583333333333329</v>
      </c>
      <c r="J110" s="28">
        <f>(SMA1MSFT[[#This Row],[Adj Close]]-SMA1MSFT[[#This Row],[3-MA]])</f>
        <v>-0.54423333333333268</v>
      </c>
      <c r="K110" s="29">
        <f t="shared" si="7"/>
        <v>0.29618992111111042</v>
      </c>
      <c r="L110" s="29">
        <f>ABS(SMA1MSFT[[#This Row],[Erorr 2]])</f>
        <v>0.54423333333333268</v>
      </c>
      <c r="M110" s="27">
        <f>SMA1MSFT[[#This Row],[Abs Erorr 2]]/SMA1MSFT[[#This Row],[Adj Close]]</f>
        <v>8.1058270406060784E-2</v>
      </c>
      <c r="N110" s="25">
        <f t="shared" si="9"/>
        <v>7.0946333333333333</v>
      </c>
      <c r="O110" s="30">
        <f>SMA1MSFT[[#This Row],[Adj Close]]-SMA1MSFT[[#This Row],[6-MA]]</f>
        <v>-0.38053333333333317</v>
      </c>
      <c r="P110" s="29">
        <f>(SMA1MSFT[[#This Row],[Adj Close]]-N110)^2</f>
        <v>0.14480561777777765</v>
      </c>
      <c r="Q110" s="29">
        <f>ABS(SMA1MSFT[[#This Row],[Erorr 3]])</f>
        <v>0.38053333333333317</v>
      </c>
      <c r="R110" s="31">
        <f>SMA1MSFT[[#This Row],[Abs Erorr 3]]/SMA1MSFT[[#This Row],[Adj Close]]</f>
        <v>5.6676744959612335E-2</v>
      </c>
    </row>
    <row r="111" spans="2:18">
      <c r="B111" s="20">
        <v>43943.291666666664</v>
      </c>
      <c r="C111" s="4">
        <v>7.1285999999999996</v>
      </c>
      <c r="D111" s="25">
        <f t="shared" si="6"/>
        <v>6.7141000000000002</v>
      </c>
      <c r="E111" s="26">
        <f>SMA1MSFT[[#This Row],[Adj Close]]-SMA1MSFT[[#This Row],[Naive Trend ]]</f>
        <v>0.41449999999999942</v>
      </c>
      <c r="F111" s="4">
        <f t="shared" si="5"/>
        <v>0.17181024999999953</v>
      </c>
      <c r="G111" s="4">
        <f>ABS(SMA1MSFT[[#This Row],[Erorr 1]])</f>
        <v>0.41449999999999942</v>
      </c>
      <c r="H111" s="27">
        <f>SMA1MSFT[[#This Row],[Abs Erorr 1]]/SMA1MSFT[[#This Row],[Adj Close]]</f>
        <v>5.8146059534831443E-2</v>
      </c>
      <c r="I111" s="25">
        <f t="shared" si="8"/>
        <v>7.0491666666666672</v>
      </c>
      <c r="J111" s="28">
        <f>(SMA1MSFT[[#This Row],[Adj Close]]-SMA1MSFT[[#This Row],[3-MA]])</f>
        <v>7.9433333333332357E-2</v>
      </c>
      <c r="K111" s="29">
        <f t="shared" si="7"/>
        <v>6.3096544444442891E-3</v>
      </c>
      <c r="L111" s="29">
        <f>ABS(SMA1MSFT[[#This Row],[Erorr 2]])</f>
        <v>7.9433333333332357E-2</v>
      </c>
      <c r="M111" s="27">
        <f>SMA1MSFT[[#This Row],[Abs Erorr 2]]/SMA1MSFT[[#This Row],[Adj Close]]</f>
        <v>1.1142907910856601E-2</v>
      </c>
      <c r="N111" s="25">
        <f t="shared" si="9"/>
        <v>7.0932166666666667</v>
      </c>
      <c r="O111" s="30">
        <f>SMA1MSFT[[#This Row],[Adj Close]]-SMA1MSFT[[#This Row],[6-MA]]</f>
        <v>3.5383333333332878E-2</v>
      </c>
      <c r="P111" s="29">
        <f>(SMA1MSFT[[#This Row],[Adj Close]]-N111)^2</f>
        <v>1.2519802777777457E-3</v>
      </c>
      <c r="Q111" s="29">
        <f>ABS(SMA1MSFT[[#This Row],[Erorr 3]])</f>
        <v>3.5383333333332878E-2</v>
      </c>
      <c r="R111" s="31">
        <f>SMA1MSFT[[#This Row],[Abs Erorr 3]]/SMA1MSFT[[#This Row],[Adj Close]]</f>
        <v>4.9635739602913445E-3</v>
      </c>
    </row>
    <row r="112" spans="2:18">
      <c r="B112" s="20">
        <v>43944.291666666664</v>
      </c>
      <c r="C112" s="4">
        <v>7.0753000000000004</v>
      </c>
      <c r="D112" s="25">
        <f t="shared" si="6"/>
        <v>7.1285999999999996</v>
      </c>
      <c r="E112" s="26">
        <f>SMA1MSFT[[#This Row],[Adj Close]]-SMA1MSFT[[#This Row],[Naive Trend ]]</f>
        <v>-5.3299999999999237E-2</v>
      </c>
      <c r="F112" s="4">
        <f t="shared" si="5"/>
        <v>2.8408899999999185E-3</v>
      </c>
      <c r="G112" s="4">
        <f>ABS(SMA1MSFT[[#This Row],[Erorr 1]])</f>
        <v>5.3299999999999237E-2</v>
      </c>
      <c r="H112" s="27">
        <f>SMA1MSFT[[#This Row],[Abs Erorr 1]]/SMA1MSFT[[#This Row],[Adj Close]]</f>
        <v>7.5332494735204491E-3</v>
      </c>
      <c r="I112" s="25">
        <f t="shared" si="8"/>
        <v>6.9979333333333331</v>
      </c>
      <c r="J112" s="28">
        <f>(SMA1MSFT[[#This Row],[Adj Close]]-SMA1MSFT[[#This Row],[3-MA]])</f>
        <v>7.736666666666725E-2</v>
      </c>
      <c r="K112" s="29">
        <f t="shared" si="7"/>
        <v>5.9856011111112011E-3</v>
      </c>
      <c r="L112" s="29">
        <f>ABS(SMA1MSFT[[#This Row],[Erorr 2]])</f>
        <v>7.736666666666725E-2</v>
      </c>
      <c r="M112" s="27">
        <f>SMA1MSFT[[#This Row],[Abs Erorr 2]]/SMA1MSFT[[#This Row],[Adj Close]]</f>
        <v>1.0934754238925169E-2</v>
      </c>
      <c r="N112" s="25">
        <f t="shared" si="9"/>
        <v>7.1023500000000004</v>
      </c>
      <c r="O112" s="30">
        <f>SMA1MSFT[[#This Row],[Adj Close]]-SMA1MSFT[[#This Row],[6-MA]]</f>
        <v>-2.7050000000000018E-2</v>
      </c>
      <c r="P112" s="29">
        <f>(SMA1MSFT[[#This Row],[Adj Close]]-N112)^2</f>
        <v>7.3170250000000102E-4</v>
      </c>
      <c r="Q112" s="29">
        <f>ABS(SMA1MSFT[[#This Row],[Erorr 3]])</f>
        <v>2.7050000000000018E-2</v>
      </c>
      <c r="R112" s="31">
        <f>SMA1MSFT[[#This Row],[Abs Erorr 3]]/SMA1MSFT[[#This Row],[Adj Close]]</f>
        <v>3.8231594420024616E-3</v>
      </c>
    </row>
    <row r="113" spans="2:18">
      <c r="B113" s="20">
        <v>43945.291666666664</v>
      </c>
      <c r="C113" s="4">
        <v>7.2142999999999997</v>
      </c>
      <c r="D113" s="25">
        <f t="shared" si="6"/>
        <v>7.0753000000000004</v>
      </c>
      <c r="E113" s="26">
        <f>SMA1MSFT[[#This Row],[Adj Close]]-SMA1MSFT[[#This Row],[Naive Trend ]]</f>
        <v>0.13899999999999935</v>
      </c>
      <c r="F113" s="4">
        <f t="shared" si="5"/>
        <v>1.9320999999999817E-2</v>
      </c>
      <c r="G113" s="4">
        <f>ABS(SMA1MSFT[[#This Row],[Erorr 1]])</f>
        <v>0.13899999999999935</v>
      </c>
      <c r="H113" s="27">
        <f>SMA1MSFT[[#This Row],[Abs Erorr 1]]/SMA1MSFT[[#This Row],[Adj Close]]</f>
        <v>1.9267288579626486E-2</v>
      </c>
      <c r="I113" s="25">
        <f t="shared" si="8"/>
        <v>6.9726666666666661</v>
      </c>
      <c r="J113" s="28">
        <f>(SMA1MSFT[[#This Row],[Adj Close]]-SMA1MSFT[[#This Row],[3-MA]])</f>
        <v>0.24163333333333359</v>
      </c>
      <c r="K113" s="29">
        <f t="shared" si="7"/>
        <v>5.8386667777777901E-2</v>
      </c>
      <c r="L113" s="29">
        <f>ABS(SMA1MSFT[[#This Row],[Erorr 2]])</f>
        <v>0.24163333333333359</v>
      </c>
      <c r="M113" s="27">
        <f>SMA1MSFT[[#This Row],[Abs Erorr 2]]/SMA1MSFT[[#This Row],[Adj Close]]</f>
        <v>3.3493663048852082E-2</v>
      </c>
      <c r="N113" s="25">
        <f t="shared" si="9"/>
        <v>7.1154999999999999</v>
      </c>
      <c r="O113" s="30">
        <f>SMA1MSFT[[#This Row],[Adj Close]]-SMA1MSFT[[#This Row],[6-MA]]</f>
        <v>9.8799999999999777E-2</v>
      </c>
      <c r="P113" s="29">
        <f>(SMA1MSFT[[#This Row],[Adj Close]]-N113)^2</f>
        <v>9.7614399999999563E-3</v>
      </c>
      <c r="Q113" s="29">
        <f>ABS(SMA1MSFT[[#This Row],[Erorr 3]])</f>
        <v>9.8799999999999777E-2</v>
      </c>
      <c r="R113" s="31">
        <f>SMA1MSFT[[#This Row],[Abs Erorr 3]]/SMA1MSFT[[#This Row],[Adj Close]]</f>
        <v>1.3695022386094255E-2</v>
      </c>
    </row>
    <row r="114" spans="2:18">
      <c r="B114" s="20">
        <v>43948.291666666664</v>
      </c>
      <c r="C114" s="4">
        <v>7.4009</v>
      </c>
      <c r="D114" s="25">
        <f t="shared" si="6"/>
        <v>7.2142999999999997</v>
      </c>
      <c r="E114" s="26">
        <f>SMA1MSFT[[#This Row],[Adj Close]]-SMA1MSFT[[#This Row],[Naive Trend ]]</f>
        <v>0.18660000000000032</v>
      </c>
      <c r="F114" s="4">
        <f t="shared" si="5"/>
        <v>3.4819560000000117E-2</v>
      </c>
      <c r="G114" s="4">
        <f>ABS(SMA1MSFT[[#This Row],[Erorr 1]])</f>
        <v>0.18660000000000032</v>
      </c>
      <c r="H114" s="27">
        <f>SMA1MSFT[[#This Row],[Abs Erorr 1]]/SMA1MSFT[[#This Row],[Adj Close]]</f>
        <v>2.5213149752057226E-2</v>
      </c>
      <c r="I114" s="25">
        <f t="shared" si="8"/>
        <v>7.1393999999999993</v>
      </c>
      <c r="J114" s="28">
        <f>(SMA1MSFT[[#This Row],[Adj Close]]-SMA1MSFT[[#This Row],[3-MA]])</f>
        <v>0.26150000000000073</v>
      </c>
      <c r="K114" s="29">
        <f t="shared" si="7"/>
        <v>6.838225000000038E-2</v>
      </c>
      <c r="L114" s="29">
        <f>ABS(SMA1MSFT[[#This Row],[Erorr 2]])</f>
        <v>0.26150000000000073</v>
      </c>
      <c r="M114" s="27">
        <f>SMA1MSFT[[#This Row],[Abs Erorr 2]]/SMA1MSFT[[#This Row],[Adj Close]]</f>
        <v>3.5333540515342828E-2</v>
      </c>
      <c r="N114" s="25">
        <f t="shared" si="9"/>
        <v>7.0942833333333333</v>
      </c>
      <c r="O114" s="30">
        <f>SMA1MSFT[[#This Row],[Adj Close]]-SMA1MSFT[[#This Row],[6-MA]]</f>
        <v>0.30661666666666676</v>
      </c>
      <c r="P114" s="29">
        <f>(SMA1MSFT[[#This Row],[Adj Close]]-N114)^2</f>
        <v>9.4013780277777834E-2</v>
      </c>
      <c r="Q114" s="29">
        <f>ABS(SMA1MSFT[[#This Row],[Erorr 3]])</f>
        <v>0.30661666666666676</v>
      </c>
      <c r="R114" s="31">
        <f>SMA1MSFT[[#This Row],[Abs Erorr 3]]/SMA1MSFT[[#This Row],[Adj Close]]</f>
        <v>4.1429645943961785E-2</v>
      </c>
    </row>
    <row r="115" spans="2:18">
      <c r="B115" s="20">
        <v>43949.291666666664</v>
      </c>
      <c r="C115" s="4">
        <v>7.2584</v>
      </c>
      <c r="D115" s="25">
        <f t="shared" si="6"/>
        <v>7.4009</v>
      </c>
      <c r="E115" s="26">
        <f>SMA1MSFT[[#This Row],[Adj Close]]-SMA1MSFT[[#This Row],[Naive Trend ]]</f>
        <v>-0.14250000000000007</v>
      </c>
      <c r="F115" s="4">
        <f t="shared" si="5"/>
        <v>2.0306250000000019E-2</v>
      </c>
      <c r="G115" s="4">
        <f>ABS(SMA1MSFT[[#This Row],[Erorr 1]])</f>
        <v>0.14250000000000007</v>
      </c>
      <c r="H115" s="27">
        <f>SMA1MSFT[[#This Row],[Abs Erorr 1]]/SMA1MSFT[[#This Row],[Adj Close]]</f>
        <v>1.9632425878981605E-2</v>
      </c>
      <c r="I115" s="25">
        <f t="shared" si="8"/>
        <v>7.2301666666666664</v>
      </c>
      <c r="J115" s="28">
        <f>(SMA1MSFT[[#This Row],[Adj Close]]-SMA1MSFT[[#This Row],[3-MA]])</f>
        <v>2.8233333333333555E-2</v>
      </c>
      <c r="K115" s="29">
        <f t="shared" si="7"/>
        <v>7.9712111111112358E-4</v>
      </c>
      <c r="L115" s="29">
        <f>ABS(SMA1MSFT[[#This Row],[Erorr 2]])</f>
        <v>2.8233333333333555E-2</v>
      </c>
      <c r="M115" s="27">
        <f>SMA1MSFT[[#This Row],[Abs Erorr 2]]/SMA1MSFT[[#This Row],[Adj Close]]</f>
        <v>3.889746133215799E-3</v>
      </c>
      <c r="N115" s="25">
        <f t="shared" si="9"/>
        <v>7.1140499999999998</v>
      </c>
      <c r="O115" s="30">
        <f>SMA1MSFT[[#This Row],[Adj Close]]-SMA1MSFT[[#This Row],[6-MA]]</f>
        <v>0.1443500000000002</v>
      </c>
      <c r="P115" s="29">
        <f>(SMA1MSFT[[#This Row],[Adj Close]]-N115)^2</f>
        <v>2.0836922500000059E-2</v>
      </c>
      <c r="Q115" s="29">
        <f>ABS(SMA1MSFT[[#This Row],[Erorr 3]])</f>
        <v>0.1443500000000002</v>
      </c>
      <c r="R115" s="31">
        <f>SMA1MSFT[[#This Row],[Abs Erorr 3]]/SMA1MSFT[[#This Row],[Adj Close]]</f>
        <v>1.9887302986884188E-2</v>
      </c>
    </row>
    <row r="116" spans="2:18">
      <c r="B116" s="20">
        <v>43950.291666666664</v>
      </c>
      <c r="C116" s="4">
        <v>7.4352999999999998</v>
      </c>
      <c r="D116" s="25">
        <f t="shared" si="6"/>
        <v>7.2584</v>
      </c>
      <c r="E116" s="26">
        <f>SMA1MSFT[[#This Row],[Adj Close]]-SMA1MSFT[[#This Row],[Naive Trend ]]</f>
        <v>0.17689999999999984</v>
      </c>
      <c r="F116" s="4">
        <f t="shared" si="5"/>
        <v>3.1293609999999944E-2</v>
      </c>
      <c r="G116" s="4">
        <f>ABS(SMA1MSFT[[#This Row],[Erorr 1]])</f>
        <v>0.17689999999999984</v>
      </c>
      <c r="H116" s="27">
        <f>SMA1MSFT[[#This Row],[Abs Erorr 1]]/SMA1MSFT[[#This Row],[Adj Close]]</f>
        <v>2.3791911557031975E-2</v>
      </c>
      <c r="I116" s="25">
        <f t="shared" si="8"/>
        <v>7.2911999999999999</v>
      </c>
      <c r="J116" s="28">
        <f>(SMA1MSFT[[#This Row],[Adj Close]]-SMA1MSFT[[#This Row],[3-MA]])</f>
        <v>0.14409999999999989</v>
      </c>
      <c r="K116" s="29">
        <f t="shared" si="7"/>
        <v>2.076480999999997E-2</v>
      </c>
      <c r="L116" s="29">
        <f>ABS(SMA1MSFT[[#This Row],[Erorr 2]])</f>
        <v>0.14409999999999989</v>
      </c>
      <c r="M116" s="27">
        <f>SMA1MSFT[[#This Row],[Abs Erorr 2]]/SMA1MSFT[[#This Row],[Adj Close]]</f>
        <v>1.9380522641991568E-2</v>
      </c>
      <c r="N116" s="25">
        <f t="shared" si="9"/>
        <v>7.1319333333333335</v>
      </c>
      <c r="O116" s="30">
        <f>SMA1MSFT[[#This Row],[Adj Close]]-SMA1MSFT[[#This Row],[6-MA]]</f>
        <v>0.30336666666666634</v>
      </c>
      <c r="P116" s="29">
        <f>(SMA1MSFT[[#This Row],[Adj Close]]-N116)^2</f>
        <v>9.2031334444444252E-2</v>
      </c>
      <c r="Q116" s="29">
        <f>ABS(SMA1MSFT[[#This Row],[Erorr 3]])</f>
        <v>0.30336666666666634</v>
      </c>
      <c r="R116" s="31">
        <f>SMA1MSFT[[#This Row],[Abs Erorr 3]]/SMA1MSFT[[#This Row],[Adj Close]]</f>
        <v>4.0800864345307698E-2</v>
      </c>
    </row>
    <row r="117" spans="2:18">
      <c r="B117" s="20">
        <v>43951.291666666664</v>
      </c>
      <c r="C117" s="4">
        <v>7.2813999999999997</v>
      </c>
      <c r="D117" s="25">
        <f t="shared" si="6"/>
        <v>7.4352999999999998</v>
      </c>
      <c r="E117" s="26">
        <f>SMA1MSFT[[#This Row],[Adj Close]]-SMA1MSFT[[#This Row],[Naive Trend ]]</f>
        <v>-0.15390000000000015</v>
      </c>
      <c r="F117" s="4">
        <f t="shared" si="5"/>
        <v>2.3685210000000047E-2</v>
      </c>
      <c r="G117" s="4">
        <f>ABS(SMA1MSFT[[#This Row],[Erorr 1]])</f>
        <v>0.15390000000000015</v>
      </c>
      <c r="H117" s="27">
        <f>SMA1MSFT[[#This Row],[Abs Erorr 1]]/SMA1MSFT[[#This Row],[Adj Close]]</f>
        <v>2.1136045266020292E-2</v>
      </c>
      <c r="I117" s="25">
        <f t="shared" si="8"/>
        <v>7.3648666666666669</v>
      </c>
      <c r="J117" s="28">
        <f>(SMA1MSFT[[#This Row],[Adj Close]]-SMA1MSFT[[#This Row],[3-MA]])</f>
        <v>-8.3466666666667244E-2</v>
      </c>
      <c r="K117" s="29">
        <f t="shared" si="7"/>
        <v>6.966684444444541E-3</v>
      </c>
      <c r="L117" s="29">
        <f>ABS(SMA1MSFT[[#This Row],[Erorr 2]])</f>
        <v>8.3466666666667244E-2</v>
      </c>
      <c r="M117" s="27">
        <f>SMA1MSFT[[#This Row],[Abs Erorr 2]]/SMA1MSFT[[#This Row],[Adj Close]]</f>
        <v>1.1462997042693334E-2</v>
      </c>
      <c r="N117" s="25">
        <f t="shared" si="9"/>
        <v>7.2521333333333331</v>
      </c>
      <c r="O117" s="30">
        <f>SMA1MSFT[[#This Row],[Adj Close]]-SMA1MSFT[[#This Row],[6-MA]]</f>
        <v>2.9266666666666552E-2</v>
      </c>
      <c r="P117" s="29">
        <f>(SMA1MSFT[[#This Row],[Adj Close]]-N117)^2</f>
        <v>8.565377777777711E-4</v>
      </c>
      <c r="Q117" s="29">
        <f>ABS(SMA1MSFT[[#This Row],[Erorr 3]])</f>
        <v>2.9266666666666552E-2</v>
      </c>
      <c r="R117" s="31">
        <f>SMA1MSFT[[#This Row],[Abs Erorr 3]]/SMA1MSFT[[#This Row],[Adj Close]]</f>
        <v>4.0193735636919487E-3</v>
      </c>
    </row>
    <row r="118" spans="2:18">
      <c r="B118" s="20">
        <v>43952.291666666664</v>
      </c>
      <c r="C118" s="4">
        <v>7.0446999999999997</v>
      </c>
      <c r="D118" s="25">
        <f t="shared" si="6"/>
        <v>7.2813999999999997</v>
      </c>
      <c r="E118" s="26">
        <f>SMA1MSFT[[#This Row],[Adj Close]]-SMA1MSFT[[#This Row],[Naive Trend ]]</f>
        <v>-0.23669999999999991</v>
      </c>
      <c r="F118" s="4">
        <f t="shared" si="5"/>
        <v>5.6026889999999954E-2</v>
      </c>
      <c r="G118" s="4">
        <f>ABS(SMA1MSFT[[#This Row],[Erorr 1]])</f>
        <v>0.23669999999999991</v>
      </c>
      <c r="H118" s="27">
        <f>SMA1MSFT[[#This Row],[Abs Erorr 1]]/SMA1MSFT[[#This Row],[Adj Close]]</f>
        <v>3.3599727454682232E-2</v>
      </c>
      <c r="I118" s="25">
        <f t="shared" si="8"/>
        <v>7.3250333333333328</v>
      </c>
      <c r="J118" s="28">
        <f>(SMA1MSFT[[#This Row],[Adj Close]]-SMA1MSFT[[#This Row],[3-MA]])</f>
        <v>-0.2803333333333331</v>
      </c>
      <c r="K118" s="29">
        <f t="shared" si="7"/>
        <v>7.8586777777777644E-2</v>
      </c>
      <c r="L118" s="29">
        <f>ABS(SMA1MSFT[[#This Row],[Erorr 2]])</f>
        <v>0.2803333333333331</v>
      </c>
      <c r="M118" s="27">
        <f>SMA1MSFT[[#This Row],[Abs Erorr 2]]/SMA1MSFT[[#This Row],[Adj Close]]</f>
        <v>3.9793509068282981E-2</v>
      </c>
      <c r="N118" s="25">
        <f t="shared" si="9"/>
        <v>7.2775999999999996</v>
      </c>
      <c r="O118" s="30">
        <f>SMA1MSFT[[#This Row],[Adj Close]]-SMA1MSFT[[#This Row],[6-MA]]</f>
        <v>-0.23289999999999988</v>
      </c>
      <c r="P118" s="29">
        <f>(SMA1MSFT[[#This Row],[Adj Close]]-N118)^2</f>
        <v>5.4242409999999949E-2</v>
      </c>
      <c r="Q118" s="29">
        <f>ABS(SMA1MSFT[[#This Row],[Erorr 3]])</f>
        <v>0.23289999999999988</v>
      </c>
      <c r="R118" s="31">
        <f>SMA1MSFT[[#This Row],[Abs Erorr 3]]/SMA1MSFT[[#This Row],[Adj Close]]</f>
        <v>3.3060314846622266E-2</v>
      </c>
    </row>
    <row r="119" spans="2:18">
      <c r="B119" s="20">
        <v>43955.291666666664</v>
      </c>
      <c r="C119" s="4">
        <v>7.2567000000000004</v>
      </c>
      <c r="D119" s="25">
        <f t="shared" si="6"/>
        <v>7.0446999999999997</v>
      </c>
      <c r="E119" s="26">
        <f>SMA1MSFT[[#This Row],[Adj Close]]-SMA1MSFT[[#This Row],[Naive Trend ]]</f>
        <v>0.21200000000000063</v>
      </c>
      <c r="F119" s="4">
        <f t="shared" si="5"/>
        <v>4.4944000000000268E-2</v>
      </c>
      <c r="G119" s="4">
        <f>ABS(SMA1MSFT[[#This Row],[Erorr 1]])</f>
        <v>0.21200000000000063</v>
      </c>
      <c r="H119" s="27">
        <f>SMA1MSFT[[#This Row],[Abs Erorr 1]]/SMA1MSFT[[#This Row],[Adj Close]]</f>
        <v>2.9214381192553176E-2</v>
      </c>
      <c r="I119" s="25">
        <f t="shared" si="8"/>
        <v>7.2537999999999991</v>
      </c>
      <c r="J119" s="28">
        <f>(SMA1MSFT[[#This Row],[Adj Close]]-SMA1MSFT[[#This Row],[3-MA]])</f>
        <v>2.9000000000012349E-3</v>
      </c>
      <c r="K119" s="29">
        <f t="shared" si="7"/>
        <v>8.4100000000071633E-6</v>
      </c>
      <c r="L119" s="29">
        <f>ABS(SMA1MSFT[[#This Row],[Erorr 2]])</f>
        <v>2.9000000000012349E-3</v>
      </c>
      <c r="M119" s="27">
        <f>SMA1MSFT[[#This Row],[Abs Erorr 2]]/SMA1MSFT[[#This Row],[Adj Close]]</f>
        <v>3.9963068612471715E-4</v>
      </c>
      <c r="N119" s="25">
        <f t="shared" si="9"/>
        <v>7.2725</v>
      </c>
      <c r="O119" s="30">
        <f>SMA1MSFT[[#This Row],[Adj Close]]-SMA1MSFT[[#This Row],[6-MA]]</f>
        <v>-1.5799999999999592E-2</v>
      </c>
      <c r="P119" s="29">
        <f>(SMA1MSFT[[#This Row],[Adj Close]]-N119)^2</f>
        <v>2.4963999999998713E-4</v>
      </c>
      <c r="Q119" s="29">
        <f>ABS(SMA1MSFT[[#This Row],[Erorr 3]])</f>
        <v>1.5799999999999592E-2</v>
      </c>
      <c r="R119" s="31">
        <f>SMA1MSFT[[#This Row],[Abs Erorr 3]]/SMA1MSFT[[#This Row],[Adj Close]]</f>
        <v>2.1772982209543718E-3</v>
      </c>
    </row>
    <row r="120" spans="2:18">
      <c r="B120" s="20">
        <v>43956.291666666664</v>
      </c>
      <c r="C120" s="4">
        <v>7.3177000000000003</v>
      </c>
      <c r="D120" s="25">
        <f t="shared" si="6"/>
        <v>7.2567000000000004</v>
      </c>
      <c r="E120" s="26">
        <f>SMA1MSFT[[#This Row],[Adj Close]]-SMA1MSFT[[#This Row],[Naive Trend ]]</f>
        <v>6.0999999999999943E-2</v>
      </c>
      <c r="F120" s="4">
        <f t="shared" si="5"/>
        <v>3.720999999999993E-3</v>
      </c>
      <c r="G120" s="4">
        <f>ABS(SMA1MSFT[[#This Row],[Erorr 1]])</f>
        <v>6.0999999999999943E-2</v>
      </c>
      <c r="H120" s="27">
        <f>SMA1MSFT[[#This Row],[Abs Erorr 1]]/SMA1MSFT[[#This Row],[Adj Close]]</f>
        <v>8.3359525533979167E-3</v>
      </c>
      <c r="I120" s="25">
        <f t="shared" si="8"/>
        <v>7.1942666666666666</v>
      </c>
      <c r="J120" s="28">
        <f>(SMA1MSFT[[#This Row],[Adj Close]]-SMA1MSFT[[#This Row],[3-MA]])</f>
        <v>0.12343333333333373</v>
      </c>
      <c r="K120" s="29">
        <f t="shared" si="7"/>
        <v>1.5235787777777876E-2</v>
      </c>
      <c r="L120" s="29">
        <f>ABS(SMA1MSFT[[#This Row],[Erorr 2]])</f>
        <v>0.12343333333333373</v>
      </c>
      <c r="M120" s="27">
        <f>SMA1MSFT[[#This Row],[Abs Erorr 2]]/SMA1MSFT[[#This Row],[Adj Close]]</f>
        <v>1.6867777215974107E-2</v>
      </c>
      <c r="N120" s="25">
        <f t="shared" si="9"/>
        <v>7.2795666666666667</v>
      </c>
      <c r="O120" s="30">
        <f>SMA1MSFT[[#This Row],[Adj Close]]-SMA1MSFT[[#This Row],[6-MA]]</f>
        <v>3.8133333333333574E-2</v>
      </c>
      <c r="P120" s="29">
        <f>(SMA1MSFT[[#This Row],[Adj Close]]-N120)^2</f>
        <v>1.4541511111111295E-3</v>
      </c>
      <c r="Q120" s="29">
        <f>ABS(SMA1MSFT[[#This Row],[Erorr 3]])</f>
        <v>3.8133333333333574E-2</v>
      </c>
      <c r="R120" s="31">
        <f>SMA1MSFT[[#This Row],[Abs Erorr 3]]/SMA1MSFT[[#This Row],[Adj Close]]</f>
        <v>5.2111091372061677E-3</v>
      </c>
    </row>
    <row r="121" spans="2:18">
      <c r="B121" s="20">
        <v>43957.291666666664</v>
      </c>
      <c r="C121" s="4">
        <v>7.4185999999999996</v>
      </c>
      <c r="D121" s="25">
        <f t="shared" si="6"/>
        <v>7.3177000000000003</v>
      </c>
      <c r="E121" s="26">
        <f>SMA1MSFT[[#This Row],[Adj Close]]-SMA1MSFT[[#This Row],[Naive Trend ]]</f>
        <v>0.10089999999999932</v>
      </c>
      <c r="F121" s="4">
        <f t="shared" si="5"/>
        <v>1.0180809999999863E-2</v>
      </c>
      <c r="G121" s="4">
        <f>ABS(SMA1MSFT[[#This Row],[Erorr 1]])</f>
        <v>0.10089999999999932</v>
      </c>
      <c r="H121" s="27">
        <f>SMA1MSFT[[#This Row],[Abs Erorr 1]]/SMA1MSFT[[#This Row],[Adj Close]]</f>
        <v>1.3600948966112114E-2</v>
      </c>
      <c r="I121" s="25">
        <f t="shared" si="8"/>
        <v>7.2063666666666677</v>
      </c>
      <c r="J121" s="28">
        <f>(SMA1MSFT[[#This Row],[Adj Close]]-SMA1MSFT[[#This Row],[3-MA]])</f>
        <v>0.21223333333333194</v>
      </c>
      <c r="K121" s="29">
        <f t="shared" si="7"/>
        <v>4.5042987777777189E-2</v>
      </c>
      <c r="L121" s="29">
        <f>ABS(SMA1MSFT[[#This Row],[Erorr 2]])</f>
        <v>0.21223333333333194</v>
      </c>
      <c r="M121" s="27">
        <f>SMA1MSFT[[#This Row],[Abs Erorr 2]]/SMA1MSFT[[#This Row],[Adj Close]]</f>
        <v>2.8608272899648443E-2</v>
      </c>
      <c r="N121" s="25">
        <f t="shared" si="9"/>
        <v>7.2656999999999998</v>
      </c>
      <c r="O121" s="30">
        <f>SMA1MSFT[[#This Row],[Adj Close]]-SMA1MSFT[[#This Row],[6-MA]]</f>
        <v>0.15289999999999981</v>
      </c>
      <c r="P121" s="29">
        <f>(SMA1MSFT[[#This Row],[Adj Close]]-N121)^2</f>
        <v>2.3378409999999943E-2</v>
      </c>
      <c r="Q121" s="29">
        <f>ABS(SMA1MSFT[[#This Row],[Erorr 3]])</f>
        <v>0.15289999999999981</v>
      </c>
      <c r="R121" s="31">
        <f>SMA1MSFT[[#This Row],[Abs Erorr 3]]/SMA1MSFT[[#This Row],[Adj Close]]</f>
        <v>2.0610357749440571E-2</v>
      </c>
    </row>
    <row r="122" spans="2:18">
      <c r="B122" s="20">
        <v>43958.291666666664</v>
      </c>
      <c r="C122" s="4">
        <v>7.5949999999999998</v>
      </c>
      <c r="D122" s="25">
        <f t="shared" si="6"/>
        <v>7.4185999999999996</v>
      </c>
      <c r="E122" s="26">
        <f>SMA1MSFT[[#This Row],[Adj Close]]-SMA1MSFT[[#This Row],[Naive Trend ]]</f>
        <v>0.17640000000000011</v>
      </c>
      <c r="F122" s="4">
        <f t="shared" si="5"/>
        <v>3.1116960000000041E-2</v>
      </c>
      <c r="G122" s="4">
        <f>ABS(SMA1MSFT[[#This Row],[Erorr 1]])</f>
        <v>0.17640000000000011</v>
      </c>
      <c r="H122" s="27">
        <f>SMA1MSFT[[#This Row],[Abs Erorr 1]]/SMA1MSFT[[#This Row],[Adj Close]]</f>
        <v>2.3225806451612919E-2</v>
      </c>
      <c r="I122" s="25">
        <f t="shared" si="8"/>
        <v>7.3310000000000004</v>
      </c>
      <c r="J122" s="28">
        <f>(SMA1MSFT[[#This Row],[Adj Close]]-SMA1MSFT[[#This Row],[3-MA]])</f>
        <v>0.26399999999999935</v>
      </c>
      <c r="K122" s="29">
        <f t="shared" si="7"/>
        <v>6.9695999999999661E-2</v>
      </c>
      <c r="L122" s="29">
        <f>ABS(SMA1MSFT[[#This Row],[Erorr 2]])</f>
        <v>0.26399999999999935</v>
      </c>
      <c r="M122" s="27">
        <f>SMA1MSFT[[#This Row],[Abs Erorr 2]]/SMA1MSFT[[#This Row],[Adj Close]]</f>
        <v>3.4759710335747117E-2</v>
      </c>
      <c r="N122" s="25">
        <f t="shared" si="9"/>
        <v>7.2923999999999998</v>
      </c>
      <c r="O122" s="30">
        <f>SMA1MSFT[[#This Row],[Adj Close]]-SMA1MSFT[[#This Row],[6-MA]]</f>
        <v>0.30259999999999998</v>
      </c>
      <c r="P122" s="29">
        <f>(SMA1MSFT[[#This Row],[Adj Close]]-N122)^2</f>
        <v>9.1566759999999983E-2</v>
      </c>
      <c r="Q122" s="29">
        <f>ABS(SMA1MSFT[[#This Row],[Erorr 3]])</f>
        <v>0.30259999999999998</v>
      </c>
      <c r="R122" s="31">
        <f>SMA1MSFT[[#This Row],[Abs Erorr 3]]/SMA1MSFT[[#This Row],[Adj Close]]</f>
        <v>3.9842001316655697E-2</v>
      </c>
    </row>
    <row r="123" spans="2:18">
      <c r="B123" s="20">
        <v>43959.291666666664</v>
      </c>
      <c r="C123" s="4">
        <v>7.7850999999999999</v>
      </c>
      <c r="D123" s="25">
        <f t="shared" si="6"/>
        <v>7.5949999999999998</v>
      </c>
      <c r="E123" s="26">
        <f>SMA1MSFT[[#This Row],[Adj Close]]-SMA1MSFT[[#This Row],[Naive Trend ]]</f>
        <v>0.19010000000000016</v>
      </c>
      <c r="F123" s="4">
        <f t="shared" si="5"/>
        <v>3.6138010000000061E-2</v>
      </c>
      <c r="G123" s="4">
        <f>ABS(SMA1MSFT[[#This Row],[Erorr 1]])</f>
        <v>0.19010000000000016</v>
      </c>
      <c r="H123" s="27">
        <f>SMA1MSFT[[#This Row],[Abs Erorr 1]]/SMA1MSFT[[#This Row],[Adj Close]]</f>
        <v>2.4418440354009602E-2</v>
      </c>
      <c r="I123" s="25">
        <f t="shared" si="8"/>
        <v>7.443766666666666</v>
      </c>
      <c r="J123" s="28">
        <f>(SMA1MSFT[[#This Row],[Adj Close]]-SMA1MSFT[[#This Row],[3-MA]])</f>
        <v>0.34133333333333393</v>
      </c>
      <c r="K123" s="29">
        <f t="shared" si="7"/>
        <v>0.11650844444444486</v>
      </c>
      <c r="L123" s="29">
        <f>ABS(SMA1MSFT[[#This Row],[Erorr 2]])</f>
        <v>0.34133333333333393</v>
      </c>
      <c r="M123" s="27">
        <f>SMA1MSFT[[#This Row],[Abs Erorr 2]]/SMA1MSFT[[#This Row],[Adj Close]]</f>
        <v>4.384443787919666E-2</v>
      </c>
      <c r="N123" s="25">
        <f t="shared" si="9"/>
        <v>7.3190166666666663</v>
      </c>
      <c r="O123" s="30">
        <f>SMA1MSFT[[#This Row],[Adj Close]]-SMA1MSFT[[#This Row],[6-MA]]</f>
        <v>0.46608333333333363</v>
      </c>
      <c r="P123" s="29">
        <f>(SMA1MSFT[[#This Row],[Adj Close]]-N123)^2</f>
        <v>0.21723367361111137</v>
      </c>
      <c r="Q123" s="29">
        <f>ABS(SMA1MSFT[[#This Row],[Erorr 3]])</f>
        <v>0.46608333333333363</v>
      </c>
      <c r="R123" s="31">
        <f>SMA1MSFT[[#This Row],[Abs Erorr 3]]/SMA1MSFT[[#This Row],[Adj Close]]</f>
        <v>5.9868637953697915E-2</v>
      </c>
    </row>
    <row r="124" spans="2:18">
      <c r="B124" s="20">
        <v>43962.291666666664</v>
      </c>
      <c r="C124" s="4">
        <v>8.0372000000000003</v>
      </c>
      <c r="D124" s="25">
        <f t="shared" si="6"/>
        <v>7.7850999999999999</v>
      </c>
      <c r="E124" s="26">
        <f>SMA1MSFT[[#This Row],[Adj Close]]-SMA1MSFT[[#This Row],[Naive Trend ]]</f>
        <v>0.25210000000000043</v>
      </c>
      <c r="F124" s="4">
        <f t="shared" si="5"/>
        <v>6.3554410000000214E-2</v>
      </c>
      <c r="G124" s="4">
        <f>ABS(SMA1MSFT[[#This Row],[Erorr 1]])</f>
        <v>0.25210000000000043</v>
      </c>
      <c r="H124" s="27">
        <f>SMA1MSFT[[#This Row],[Abs Erorr 1]]/SMA1MSFT[[#This Row],[Adj Close]]</f>
        <v>3.1366645100283731E-2</v>
      </c>
      <c r="I124" s="25">
        <f t="shared" si="8"/>
        <v>7.599566666666667</v>
      </c>
      <c r="J124" s="28">
        <f>(SMA1MSFT[[#This Row],[Adj Close]]-SMA1MSFT[[#This Row],[3-MA]])</f>
        <v>0.43763333333333332</v>
      </c>
      <c r="K124" s="29">
        <f t="shared" si="7"/>
        <v>0.19152293444444443</v>
      </c>
      <c r="L124" s="29">
        <f>ABS(SMA1MSFT[[#This Row],[Erorr 2]])</f>
        <v>0.43763333333333332</v>
      </c>
      <c r="M124" s="27">
        <f>SMA1MSFT[[#This Row],[Abs Erorr 2]]/SMA1MSFT[[#This Row],[Adj Close]]</f>
        <v>5.4450969657758086E-2</v>
      </c>
      <c r="N124" s="25">
        <f t="shared" si="9"/>
        <v>7.4029666666666669</v>
      </c>
      <c r="O124" s="30">
        <f>SMA1MSFT[[#This Row],[Adj Close]]-SMA1MSFT[[#This Row],[6-MA]]</f>
        <v>0.63423333333333343</v>
      </c>
      <c r="P124" s="29">
        <f>(SMA1MSFT[[#This Row],[Adj Close]]-N124)^2</f>
        <v>0.40225192111111124</v>
      </c>
      <c r="Q124" s="29">
        <f>ABS(SMA1MSFT[[#This Row],[Erorr 3]])</f>
        <v>0.63423333333333343</v>
      </c>
      <c r="R124" s="31">
        <f>SMA1MSFT[[#This Row],[Abs Erorr 3]]/SMA1MSFT[[#This Row],[Adj Close]]</f>
        <v>7.8912224821247878E-2</v>
      </c>
    </row>
    <row r="125" spans="2:18">
      <c r="B125" s="20">
        <v>43963.291666666664</v>
      </c>
      <c r="C125" s="4">
        <v>7.7751000000000001</v>
      </c>
      <c r="D125" s="25">
        <f t="shared" si="6"/>
        <v>8.0372000000000003</v>
      </c>
      <c r="E125" s="26">
        <f>SMA1MSFT[[#This Row],[Adj Close]]-SMA1MSFT[[#This Row],[Naive Trend ]]</f>
        <v>-0.26210000000000022</v>
      </c>
      <c r="F125" s="4">
        <f t="shared" si="5"/>
        <v>6.869641000000011E-2</v>
      </c>
      <c r="G125" s="4">
        <f>ABS(SMA1MSFT[[#This Row],[Erorr 1]])</f>
        <v>0.26210000000000022</v>
      </c>
      <c r="H125" s="27">
        <f>SMA1MSFT[[#This Row],[Abs Erorr 1]]/SMA1MSFT[[#This Row],[Adj Close]]</f>
        <v>3.371017736106291E-2</v>
      </c>
      <c r="I125" s="25">
        <f t="shared" si="8"/>
        <v>7.8057666666666661</v>
      </c>
      <c r="J125" s="28">
        <f>(SMA1MSFT[[#This Row],[Adj Close]]-SMA1MSFT[[#This Row],[3-MA]])</f>
        <v>-3.0666666666665954E-2</v>
      </c>
      <c r="K125" s="29">
        <f t="shared" si="7"/>
        <v>9.4044444444440069E-4</v>
      </c>
      <c r="L125" s="29">
        <f>ABS(SMA1MSFT[[#This Row],[Erorr 2]])</f>
        <v>3.0666666666665954E-2</v>
      </c>
      <c r="M125" s="27">
        <f>SMA1MSFT[[#This Row],[Abs Erorr 2]]/SMA1MSFT[[#This Row],[Adj Close]]</f>
        <v>3.9442150797630842E-3</v>
      </c>
      <c r="N125" s="25">
        <f t="shared" si="9"/>
        <v>7.5683833333333332</v>
      </c>
      <c r="O125" s="30">
        <f>SMA1MSFT[[#This Row],[Adj Close]]-SMA1MSFT[[#This Row],[6-MA]]</f>
        <v>0.20671666666666688</v>
      </c>
      <c r="P125" s="29">
        <f>(SMA1MSFT[[#This Row],[Adj Close]]-N125)^2</f>
        <v>4.2731780277777867E-2</v>
      </c>
      <c r="Q125" s="29">
        <f>ABS(SMA1MSFT[[#This Row],[Erorr 3]])</f>
        <v>0.20671666666666688</v>
      </c>
      <c r="R125" s="31">
        <f>SMA1MSFT[[#This Row],[Abs Erorr 3]]/SMA1MSFT[[#This Row],[Adj Close]]</f>
        <v>2.6587010670816695E-2</v>
      </c>
    </row>
    <row r="126" spans="2:18">
      <c r="B126" s="20">
        <v>43964.291666666664</v>
      </c>
      <c r="C126" s="4">
        <v>7.7526999999999999</v>
      </c>
      <c r="D126" s="25">
        <f t="shared" si="6"/>
        <v>7.7751000000000001</v>
      </c>
      <c r="E126" s="26">
        <f>SMA1MSFT[[#This Row],[Adj Close]]-SMA1MSFT[[#This Row],[Naive Trend ]]</f>
        <v>-2.2400000000000198E-2</v>
      </c>
      <c r="F126" s="4">
        <f t="shared" si="5"/>
        <v>5.0176000000000886E-4</v>
      </c>
      <c r="G126" s="4">
        <f>ABS(SMA1MSFT[[#This Row],[Erorr 1]])</f>
        <v>2.2400000000000198E-2</v>
      </c>
      <c r="H126" s="27">
        <f>SMA1MSFT[[#This Row],[Abs Erorr 1]]/SMA1MSFT[[#This Row],[Adj Close]]</f>
        <v>2.889315980239168E-3</v>
      </c>
      <c r="I126" s="25">
        <f t="shared" si="8"/>
        <v>7.8658000000000001</v>
      </c>
      <c r="J126" s="28">
        <f>(SMA1MSFT[[#This Row],[Adj Close]]-SMA1MSFT[[#This Row],[3-MA]])</f>
        <v>-0.1131000000000002</v>
      </c>
      <c r="K126" s="29">
        <f t="shared" si="7"/>
        <v>1.2791610000000045E-2</v>
      </c>
      <c r="L126" s="29">
        <f>ABS(SMA1MSFT[[#This Row],[Erorr 2]])</f>
        <v>0.1131000000000002</v>
      </c>
      <c r="M126" s="27">
        <f>SMA1MSFT[[#This Row],[Abs Erorr 2]]/SMA1MSFT[[#This Row],[Adj Close]]</f>
        <v>1.4588465953796767E-2</v>
      </c>
      <c r="N126" s="25">
        <f t="shared" si="9"/>
        <v>7.6547833333333335</v>
      </c>
      <c r="O126" s="30">
        <f>SMA1MSFT[[#This Row],[Adj Close]]-SMA1MSFT[[#This Row],[6-MA]]</f>
        <v>9.791666666666643E-2</v>
      </c>
      <c r="P126" s="29">
        <f>(SMA1MSFT[[#This Row],[Adj Close]]-N126)^2</f>
        <v>9.5876736111110642E-3</v>
      </c>
      <c r="Q126" s="29">
        <f>ABS(SMA1MSFT[[#This Row],[Erorr 3]])</f>
        <v>9.791666666666643E-2</v>
      </c>
      <c r="R126" s="31">
        <f>SMA1MSFT[[#This Row],[Abs Erorr 3]]/SMA1MSFT[[#This Row],[Adj Close]]</f>
        <v>1.2630008470167353E-2</v>
      </c>
    </row>
    <row r="127" spans="2:18">
      <c r="B127" s="20">
        <v>43965.291666666664</v>
      </c>
      <c r="C127" s="4">
        <v>8.0023</v>
      </c>
      <c r="D127" s="25">
        <f t="shared" si="6"/>
        <v>7.7526999999999999</v>
      </c>
      <c r="E127" s="26">
        <f>SMA1MSFT[[#This Row],[Adj Close]]-SMA1MSFT[[#This Row],[Naive Trend ]]</f>
        <v>0.24960000000000004</v>
      </c>
      <c r="F127" s="4">
        <f t="shared" si="5"/>
        <v>6.2300160000000021E-2</v>
      </c>
      <c r="G127" s="4">
        <f>ABS(SMA1MSFT[[#This Row],[Erorr 1]])</f>
        <v>0.24960000000000004</v>
      </c>
      <c r="H127" s="27">
        <f>SMA1MSFT[[#This Row],[Abs Erorr 1]]/SMA1MSFT[[#This Row],[Adj Close]]</f>
        <v>3.1191032578133791E-2</v>
      </c>
      <c r="I127" s="25">
        <f t="shared" si="8"/>
        <v>7.8550000000000004</v>
      </c>
      <c r="J127" s="28">
        <f>(SMA1MSFT[[#This Row],[Adj Close]]-SMA1MSFT[[#This Row],[3-MA]])</f>
        <v>0.14729999999999954</v>
      </c>
      <c r="K127" s="29">
        <f t="shared" si="7"/>
        <v>2.1697289999999866E-2</v>
      </c>
      <c r="L127" s="29">
        <f>ABS(SMA1MSFT[[#This Row],[Erorr 2]])</f>
        <v>0.14729999999999954</v>
      </c>
      <c r="M127" s="27">
        <f>SMA1MSFT[[#This Row],[Abs Erorr 2]]/SMA1MSFT[[#This Row],[Adj Close]]</f>
        <v>1.8407207927720722E-2</v>
      </c>
      <c r="N127" s="25">
        <f t="shared" si="9"/>
        <v>7.7272833333333333</v>
      </c>
      <c r="O127" s="30">
        <f>SMA1MSFT[[#This Row],[Adj Close]]-SMA1MSFT[[#This Row],[6-MA]]</f>
        <v>0.27501666666666669</v>
      </c>
      <c r="P127" s="29">
        <f>(SMA1MSFT[[#This Row],[Adj Close]]-N127)^2</f>
        <v>7.5634166944444456E-2</v>
      </c>
      <c r="Q127" s="29">
        <f>ABS(SMA1MSFT[[#This Row],[Erorr 3]])</f>
        <v>0.27501666666666669</v>
      </c>
      <c r="R127" s="31">
        <f>SMA1MSFT[[#This Row],[Abs Erorr 3]]/SMA1MSFT[[#This Row],[Adj Close]]</f>
        <v>3.4367202762539108E-2</v>
      </c>
    </row>
    <row r="128" spans="2:18">
      <c r="B128" s="20">
        <v>43966.291666666664</v>
      </c>
      <c r="C128" s="4">
        <v>8.4609000000000005</v>
      </c>
      <c r="D128" s="25">
        <f t="shared" si="6"/>
        <v>8.0023</v>
      </c>
      <c r="E128" s="26">
        <f>SMA1MSFT[[#This Row],[Adj Close]]-SMA1MSFT[[#This Row],[Naive Trend ]]</f>
        <v>0.45860000000000056</v>
      </c>
      <c r="F128" s="4">
        <f t="shared" si="5"/>
        <v>0.21031396000000052</v>
      </c>
      <c r="G128" s="4">
        <f>ABS(SMA1MSFT[[#This Row],[Erorr 1]])</f>
        <v>0.45860000000000056</v>
      </c>
      <c r="H128" s="27">
        <f>SMA1MSFT[[#This Row],[Abs Erorr 1]]/SMA1MSFT[[#This Row],[Adj Close]]</f>
        <v>5.4202271625950024E-2</v>
      </c>
      <c r="I128" s="25">
        <f t="shared" si="8"/>
        <v>7.8433666666666655</v>
      </c>
      <c r="J128" s="28">
        <f>(SMA1MSFT[[#This Row],[Adj Close]]-SMA1MSFT[[#This Row],[3-MA]])</f>
        <v>0.61753333333333504</v>
      </c>
      <c r="K128" s="29">
        <f t="shared" si="7"/>
        <v>0.38134741777777992</v>
      </c>
      <c r="L128" s="29">
        <f>ABS(SMA1MSFT[[#This Row],[Erorr 2]])</f>
        <v>0.61753333333333504</v>
      </c>
      <c r="M128" s="27">
        <f>SMA1MSFT[[#This Row],[Abs Erorr 2]]/SMA1MSFT[[#This Row],[Adj Close]]</f>
        <v>7.2986719300941388E-2</v>
      </c>
      <c r="N128" s="25">
        <f t="shared" si="9"/>
        <v>7.8245666666666658</v>
      </c>
      <c r="O128" s="30">
        <f>SMA1MSFT[[#This Row],[Adj Close]]-SMA1MSFT[[#This Row],[6-MA]]</f>
        <v>0.63633333333333475</v>
      </c>
      <c r="P128" s="29">
        <f>(SMA1MSFT[[#This Row],[Adj Close]]-N128)^2</f>
        <v>0.40492011111111292</v>
      </c>
      <c r="Q128" s="29">
        <f>ABS(SMA1MSFT[[#This Row],[Erorr 3]])</f>
        <v>0.63633333333333475</v>
      </c>
      <c r="R128" s="31">
        <f>SMA1MSFT[[#This Row],[Abs Erorr 3]]/SMA1MSFT[[#This Row],[Adj Close]]</f>
        <v>7.520870514169116E-2</v>
      </c>
    </row>
    <row r="129" spans="2:18">
      <c r="B129" s="20">
        <v>43969.291666666664</v>
      </c>
      <c r="C129" s="4">
        <v>8.7195</v>
      </c>
      <c r="D129" s="25">
        <f t="shared" si="6"/>
        <v>8.4609000000000005</v>
      </c>
      <c r="E129" s="26">
        <f>SMA1MSFT[[#This Row],[Adj Close]]-SMA1MSFT[[#This Row],[Naive Trend ]]</f>
        <v>0.2585999999999995</v>
      </c>
      <c r="F129" s="4">
        <f t="shared" si="5"/>
        <v>6.6873959999999746E-2</v>
      </c>
      <c r="G129" s="4">
        <f>ABS(SMA1MSFT[[#This Row],[Erorr 1]])</f>
        <v>0.2585999999999995</v>
      </c>
      <c r="H129" s="27">
        <f>SMA1MSFT[[#This Row],[Abs Erorr 1]]/SMA1MSFT[[#This Row],[Adj Close]]</f>
        <v>2.965766385687247E-2</v>
      </c>
      <c r="I129" s="25">
        <f t="shared" si="8"/>
        <v>8.0719666666666665</v>
      </c>
      <c r="J129" s="28">
        <f>(SMA1MSFT[[#This Row],[Adj Close]]-SMA1MSFT[[#This Row],[3-MA]])</f>
        <v>0.64753333333333352</v>
      </c>
      <c r="K129" s="29">
        <f t="shared" si="7"/>
        <v>0.41929941777777802</v>
      </c>
      <c r="L129" s="29">
        <f>ABS(SMA1MSFT[[#This Row],[Erorr 2]])</f>
        <v>0.64753333333333352</v>
      </c>
      <c r="M129" s="27">
        <f>SMA1MSFT[[#This Row],[Abs Erorr 2]]/SMA1MSFT[[#This Row],[Adj Close]]</f>
        <v>7.4262667966435408E-2</v>
      </c>
      <c r="N129" s="25">
        <f t="shared" si="9"/>
        <v>7.9688833333333342</v>
      </c>
      <c r="O129" s="30">
        <f>SMA1MSFT[[#This Row],[Adj Close]]-SMA1MSFT[[#This Row],[6-MA]]</f>
        <v>0.75061666666666582</v>
      </c>
      <c r="P129" s="29">
        <f>(SMA1MSFT[[#This Row],[Adj Close]]-N129)^2</f>
        <v>0.56342538027777656</v>
      </c>
      <c r="Q129" s="29">
        <f>ABS(SMA1MSFT[[#This Row],[Erorr 3]])</f>
        <v>0.75061666666666582</v>
      </c>
      <c r="R129" s="31">
        <f>SMA1MSFT[[#This Row],[Abs Erorr 3]]/SMA1MSFT[[#This Row],[Adj Close]]</f>
        <v>8.6084829023070797E-2</v>
      </c>
    </row>
    <row r="130" spans="2:18">
      <c r="B130" s="20">
        <v>43970.291666666664</v>
      </c>
      <c r="C130" s="4">
        <v>8.7745999999999995</v>
      </c>
      <c r="D130" s="25">
        <f t="shared" si="6"/>
        <v>8.7195</v>
      </c>
      <c r="E130" s="26">
        <f>SMA1MSFT[[#This Row],[Adj Close]]-SMA1MSFT[[#This Row],[Naive Trend ]]</f>
        <v>5.5099999999999483E-2</v>
      </c>
      <c r="F130" s="4">
        <f t="shared" si="5"/>
        <v>3.0360099999999432E-3</v>
      </c>
      <c r="G130" s="4">
        <f>ABS(SMA1MSFT[[#This Row],[Erorr 1]])</f>
        <v>5.5099999999999483E-2</v>
      </c>
      <c r="H130" s="27">
        <f>SMA1MSFT[[#This Row],[Abs Erorr 1]]/SMA1MSFT[[#This Row],[Adj Close]]</f>
        <v>6.2794885236933289E-3</v>
      </c>
      <c r="I130" s="25">
        <f t="shared" si="8"/>
        <v>8.3942333333333341</v>
      </c>
      <c r="J130" s="28">
        <f>(SMA1MSFT[[#This Row],[Adj Close]]-SMA1MSFT[[#This Row],[3-MA]])</f>
        <v>0.38036666666666541</v>
      </c>
      <c r="K130" s="29">
        <f t="shared" si="7"/>
        <v>0.14467880111111014</v>
      </c>
      <c r="L130" s="29">
        <f>ABS(SMA1MSFT[[#This Row],[Erorr 2]])</f>
        <v>0.38036666666666541</v>
      </c>
      <c r="M130" s="27">
        <f>SMA1MSFT[[#This Row],[Abs Erorr 2]]/SMA1MSFT[[#This Row],[Adj Close]]</f>
        <v>4.3348604684733824E-2</v>
      </c>
      <c r="N130" s="25">
        <f t="shared" si="9"/>
        <v>8.1246166666666682</v>
      </c>
      <c r="O130" s="30">
        <f>SMA1MSFT[[#This Row],[Adj Close]]-SMA1MSFT[[#This Row],[6-MA]]</f>
        <v>0.64998333333333136</v>
      </c>
      <c r="P130" s="29">
        <f>(SMA1MSFT[[#This Row],[Adj Close]]-N130)^2</f>
        <v>0.42247833361110854</v>
      </c>
      <c r="Q130" s="29">
        <f>ABS(SMA1MSFT[[#This Row],[Erorr 3]])</f>
        <v>0.64998333333333136</v>
      </c>
      <c r="R130" s="31">
        <f>SMA1MSFT[[#This Row],[Abs Erorr 3]]/SMA1MSFT[[#This Row],[Adj Close]]</f>
        <v>7.4075551402152967E-2</v>
      </c>
    </row>
    <row r="131" spans="2:18">
      <c r="B131" s="20">
        <v>43971.291666666664</v>
      </c>
      <c r="C131" s="4">
        <v>8.9384999999999994</v>
      </c>
      <c r="D131" s="25">
        <f t="shared" si="6"/>
        <v>8.7745999999999995</v>
      </c>
      <c r="E131" s="26">
        <f>SMA1MSFT[[#This Row],[Adj Close]]-SMA1MSFT[[#This Row],[Naive Trend ]]</f>
        <v>0.16389999999999993</v>
      </c>
      <c r="F131" s="4">
        <f t="shared" si="5"/>
        <v>2.6863209999999978E-2</v>
      </c>
      <c r="G131" s="4">
        <f>ABS(SMA1MSFT[[#This Row],[Erorr 1]])</f>
        <v>0.16389999999999993</v>
      </c>
      <c r="H131" s="27">
        <f>SMA1MSFT[[#This Row],[Abs Erorr 1]]/SMA1MSFT[[#This Row],[Adj Close]]</f>
        <v>1.8336409912177651E-2</v>
      </c>
      <c r="I131" s="25">
        <f t="shared" si="8"/>
        <v>8.6516666666666655</v>
      </c>
      <c r="J131" s="28">
        <f>(SMA1MSFT[[#This Row],[Adj Close]]-SMA1MSFT[[#This Row],[3-MA]])</f>
        <v>0.28683333333333394</v>
      </c>
      <c r="K131" s="29">
        <f t="shared" si="7"/>
        <v>8.2273361111111457E-2</v>
      </c>
      <c r="L131" s="29">
        <f>ABS(SMA1MSFT[[#This Row],[Erorr 2]])</f>
        <v>0.28683333333333394</v>
      </c>
      <c r="M131" s="27">
        <f>SMA1MSFT[[#This Row],[Abs Erorr 2]]/SMA1MSFT[[#This Row],[Adj Close]]</f>
        <v>3.2089649642930464E-2</v>
      </c>
      <c r="N131" s="25">
        <f t="shared" si="9"/>
        <v>8.2475166666666659</v>
      </c>
      <c r="O131" s="30">
        <f>SMA1MSFT[[#This Row],[Adj Close]]-SMA1MSFT[[#This Row],[6-MA]]</f>
        <v>0.6909833333333335</v>
      </c>
      <c r="P131" s="29">
        <f>(SMA1MSFT[[#This Row],[Adj Close]]-N131)^2</f>
        <v>0.4774579669444447</v>
      </c>
      <c r="Q131" s="29">
        <f>ABS(SMA1MSFT[[#This Row],[Erorr 3]])</f>
        <v>0.6909833333333335</v>
      </c>
      <c r="R131" s="31">
        <f>SMA1MSFT[[#This Row],[Abs Erorr 3]]/SMA1MSFT[[#This Row],[Adj Close]]</f>
        <v>7.7304171095075633E-2</v>
      </c>
    </row>
    <row r="132" spans="2:18">
      <c r="B132" s="20">
        <v>43972.291666666664</v>
      </c>
      <c r="C132" s="4">
        <v>8.7444000000000006</v>
      </c>
      <c r="D132" s="25">
        <f t="shared" si="6"/>
        <v>8.9384999999999994</v>
      </c>
      <c r="E132" s="26">
        <f>SMA1MSFT[[#This Row],[Adj Close]]-SMA1MSFT[[#This Row],[Naive Trend ]]</f>
        <v>-0.19409999999999883</v>
      </c>
      <c r="F132" s="4">
        <f t="shared" ref="F132:F195" si="10">(C132-D132)^2</f>
        <v>3.7674809999999545E-2</v>
      </c>
      <c r="G132" s="4">
        <f>ABS(SMA1MSFT[[#This Row],[Erorr 1]])</f>
        <v>0.19409999999999883</v>
      </c>
      <c r="H132" s="27">
        <f>SMA1MSFT[[#This Row],[Abs Erorr 1]]/SMA1MSFT[[#This Row],[Adj Close]]</f>
        <v>2.219706326334555E-2</v>
      </c>
      <c r="I132" s="25">
        <f t="shared" si="8"/>
        <v>8.8108666666666675</v>
      </c>
      <c r="J132" s="28">
        <f>(SMA1MSFT[[#This Row],[Adj Close]]-SMA1MSFT[[#This Row],[3-MA]])</f>
        <v>-6.6466666666666896E-2</v>
      </c>
      <c r="K132" s="29">
        <f t="shared" si="7"/>
        <v>4.4178177777778084E-3</v>
      </c>
      <c r="L132" s="29">
        <f>ABS(SMA1MSFT[[#This Row],[Erorr 2]])</f>
        <v>6.6466666666666896E-2</v>
      </c>
      <c r="M132" s="27">
        <f>SMA1MSFT[[#This Row],[Abs Erorr 2]]/SMA1MSFT[[#This Row],[Adj Close]]</f>
        <v>7.6010551514874534E-3</v>
      </c>
      <c r="N132" s="25">
        <f t="shared" si="9"/>
        <v>8.441416666666667</v>
      </c>
      <c r="O132" s="30">
        <f>SMA1MSFT[[#This Row],[Adj Close]]-SMA1MSFT[[#This Row],[6-MA]]</f>
        <v>0.3029833333333336</v>
      </c>
      <c r="P132" s="29">
        <f>(SMA1MSFT[[#This Row],[Adj Close]]-N132)^2</f>
        <v>9.1798900277777942E-2</v>
      </c>
      <c r="Q132" s="29">
        <f>ABS(SMA1MSFT[[#This Row],[Erorr 3]])</f>
        <v>0.3029833333333336</v>
      </c>
      <c r="R132" s="31">
        <f>SMA1MSFT[[#This Row],[Abs Erorr 3]]/SMA1MSFT[[#This Row],[Adj Close]]</f>
        <v>3.4648841925499017E-2</v>
      </c>
    </row>
    <row r="133" spans="2:18">
      <c r="B133" s="20">
        <v>43973.291666666664</v>
      </c>
      <c r="C133" s="4">
        <v>8.9946000000000002</v>
      </c>
      <c r="D133" s="25">
        <f t="shared" ref="D133:D196" si="11">C132</f>
        <v>8.7444000000000006</v>
      </c>
      <c r="E133" s="26">
        <f>SMA1MSFT[[#This Row],[Adj Close]]-SMA1MSFT[[#This Row],[Naive Trend ]]</f>
        <v>0.25019999999999953</v>
      </c>
      <c r="F133" s="4">
        <f t="shared" si="10"/>
        <v>6.2600039999999774E-2</v>
      </c>
      <c r="G133" s="4">
        <f>ABS(SMA1MSFT[[#This Row],[Erorr 1]])</f>
        <v>0.25019999999999953</v>
      </c>
      <c r="H133" s="27">
        <f>SMA1MSFT[[#This Row],[Abs Erorr 1]]/SMA1MSFT[[#This Row],[Adj Close]]</f>
        <v>2.7816690014008352E-2</v>
      </c>
      <c r="I133" s="25">
        <f t="shared" si="8"/>
        <v>8.8191666666666659</v>
      </c>
      <c r="J133" s="28">
        <f>(SMA1MSFT[[#This Row],[Adj Close]]-SMA1MSFT[[#This Row],[3-MA]])</f>
        <v>0.17543333333333422</v>
      </c>
      <c r="K133" s="29">
        <f t="shared" si="7"/>
        <v>3.0776854444444755E-2</v>
      </c>
      <c r="L133" s="29">
        <f>ABS(SMA1MSFT[[#This Row],[Erorr 2]])</f>
        <v>0.17543333333333422</v>
      </c>
      <c r="M133" s="27">
        <f>SMA1MSFT[[#This Row],[Abs Erorr 2]]/SMA1MSFT[[#This Row],[Adj Close]]</f>
        <v>1.9504295169694506E-2</v>
      </c>
      <c r="N133" s="25">
        <f t="shared" si="9"/>
        <v>8.6067</v>
      </c>
      <c r="O133" s="30">
        <f>SMA1MSFT[[#This Row],[Adj Close]]-SMA1MSFT[[#This Row],[6-MA]]</f>
        <v>0.38790000000000013</v>
      </c>
      <c r="P133" s="29">
        <f>(SMA1MSFT[[#This Row],[Adj Close]]-N133)^2</f>
        <v>0.15046641000000011</v>
      </c>
      <c r="Q133" s="29">
        <f>ABS(SMA1MSFT[[#This Row],[Erorr 3]])</f>
        <v>0.38790000000000013</v>
      </c>
      <c r="R133" s="31">
        <f>SMA1MSFT[[#This Row],[Abs Erorr 3]]/SMA1MSFT[[#This Row],[Adj Close]]</f>
        <v>4.3125875525315202E-2</v>
      </c>
    </row>
    <row r="134" spans="2:18">
      <c r="B134" s="20">
        <v>43977.291666666664</v>
      </c>
      <c r="C134" s="4">
        <v>8.6870999999999992</v>
      </c>
      <c r="D134" s="25">
        <f t="shared" si="11"/>
        <v>8.9946000000000002</v>
      </c>
      <c r="E134" s="26">
        <f>SMA1MSFT[[#This Row],[Adj Close]]-SMA1MSFT[[#This Row],[Naive Trend ]]</f>
        <v>-0.30750000000000099</v>
      </c>
      <c r="F134" s="4">
        <f t="shared" si="10"/>
        <v>9.4556250000000605E-2</v>
      </c>
      <c r="G134" s="4">
        <f>ABS(SMA1MSFT[[#This Row],[Erorr 1]])</f>
        <v>0.30750000000000099</v>
      </c>
      <c r="H134" s="27">
        <f>SMA1MSFT[[#This Row],[Abs Erorr 1]]/SMA1MSFT[[#This Row],[Adj Close]]</f>
        <v>3.5397313257588957E-2</v>
      </c>
      <c r="I134" s="25">
        <f t="shared" si="8"/>
        <v>8.8925000000000001</v>
      </c>
      <c r="J134" s="28">
        <f>(SMA1MSFT[[#This Row],[Adj Close]]-SMA1MSFT[[#This Row],[3-MA]])</f>
        <v>-0.20540000000000092</v>
      </c>
      <c r="K134" s="29">
        <f t="shared" ref="K134:K197" si="12">(C134-I134)^2</f>
        <v>4.2189160000000378E-2</v>
      </c>
      <c r="L134" s="29">
        <f>ABS(SMA1MSFT[[#This Row],[Erorr 2]])</f>
        <v>0.20540000000000092</v>
      </c>
      <c r="M134" s="27">
        <f>SMA1MSFT[[#This Row],[Abs Erorr 2]]/SMA1MSFT[[#This Row],[Adj Close]]</f>
        <v>2.3644254123930994E-2</v>
      </c>
      <c r="N134" s="25">
        <f t="shared" si="9"/>
        <v>8.7720833333333328</v>
      </c>
      <c r="O134" s="30">
        <f>SMA1MSFT[[#This Row],[Adj Close]]-SMA1MSFT[[#This Row],[6-MA]]</f>
        <v>-8.4983333333333633E-2</v>
      </c>
      <c r="P134" s="29">
        <f>(SMA1MSFT[[#This Row],[Adj Close]]-N134)^2</f>
        <v>7.2221669444444952E-3</v>
      </c>
      <c r="Q134" s="29">
        <f>ABS(SMA1MSFT[[#This Row],[Erorr 3]])</f>
        <v>8.4983333333333633E-2</v>
      </c>
      <c r="R134" s="31">
        <f>SMA1MSFT[[#This Row],[Abs Erorr 3]]/SMA1MSFT[[#This Row],[Adj Close]]</f>
        <v>9.7827046233304148E-3</v>
      </c>
    </row>
    <row r="135" spans="2:18">
      <c r="B135" s="20">
        <v>43978.291666666664</v>
      </c>
      <c r="C135" s="4">
        <v>8.4953000000000003</v>
      </c>
      <c r="D135" s="25">
        <f t="shared" si="11"/>
        <v>8.6870999999999992</v>
      </c>
      <c r="E135" s="26">
        <f>SMA1MSFT[[#This Row],[Adj Close]]-SMA1MSFT[[#This Row],[Naive Trend ]]</f>
        <v>-0.19179999999999886</v>
      </c>
      <c r="F135" s="4">
        <f t="shared" si="10"/>
        <v>3.6787239999999562E-2</v>
      </c>
      <c r="G135" s="4">
        <f>ABS(SMA1MSFT[[#This Row],[Erorr 1]])</f>
        <v>0.19179999999999886</v>
      </c>
      <c r="H135" s="27">
        <f>SMA1MSFT[[#This Row],[Abs Erorr 1]]/SMA1MSFT[[#This Row],[Adj Close]]</f>
        <v>2.2577189740209159E-2</v>
      </c>
      <c r="I135" s="25">
        <f t="shared" ref="I135:I198" si="13">AVERAGE(C132:C134)</f>
        <v>8.8087</v>
      </c>
      <c r="J135" s="28">
        <f>(SMA1MSFT[[#This Row],[Adj Close]]-SMA1MSFT[[#This Row],[3-MA]])</f>
        <v>-0.31339999999999968</v>
      </c>
      <c r="K135" s="29">
        <f t="shared" si="12"/>
        <v>9.8219559999999803E-2</v>
      </c>
      <c r="L135" s="29">
        <f>ABS(SMA1MSFT[[#This Row],[Erorr 2]])</f>
        <v>0.31339999999999968</v>
      </c>
      <c r="M135" s="27">
        <f>SMA1MSFT[[#This Row],[Abs Erorr 2]]/SMA1MSFT[[#This Row],[Adj Close]]</f>
        <v>3.6890986780925887E-2</v>
      </c>
      <c r="N135" s="25">
        <f t="shared" si="9"/>
        <v>8.8097833333333337</v>
      </c>
      <c r="O135" s="30">
        <f>SMA1MSFT[[#This Row],[Adj Close]]-SMA1MSFT[[#This Row],[6-MA]]</f>
        <v>-0.31448333333333345</v>
      </c>
      <c r="P135" s="29">
        <f>(SMA1MSFT[[#This Row],[Adj Close]]-N135)^2</f>
        <v>9.8899766944444523E-2</v>
      </c>
      <c r="Q135" s="29">
        <f>ABS(SMA1MSFT[[#This Row],[Erorr 3]])</f>
        <v>0.31448333333333345</v>
      </c>
      <c r="R135" s="31">
        <f>SMA1MSFT[[#This Row],[Abs Erorr 3]]/SMA1MSFT[[#This Row],[Adj Close]]</f>
        <v>3.7018508273202057E-2</v>
      </c>
    </row>
    <row r="136" spans="2:18">
      <c r="B136" s="20">
        <v>43979.291666666664</v>
      </c>
      <c r="C136" s="4">
        <v>8.4572000000000003</v>
      </c>
      <c r="D136" s="25">
        <f t="shared" si="11"/>
        <v>8.4953000000000003</v>
      </c>
      <c r="E136" s="26">
        <f>SMA1MSFT[[#This Row],[Adj Close]]-SMA1MSFT[[#This Row],[Naive Trend ]]</f>
        <v>-3.8100000000000023E-2</v>
      </c>
      <c r="F136" s="4">
        <f t="shared" si="10"/>
        <v>1.4516100000000018E-3</v>
      </c>
      <c r="G136" s="4">
        <f>ABS(SMA1MSFT[[#This Row],[Erorr 1]])</f>
        <v>3.8100000000000023E-2</v>
      </c>
      <c r="H136" s="27">
        <f>SMA1MSFT[[#This Row],[Abs Erorr 1]]/SMA1MSFT[[#This Row],[Adj Close]]</f>
        <v>4.5050371281275155E-3</v>
      </c>
      <c r="I136" s="25">
        <f t="shared" si="13"/>
        <v>8.7256666666666671</v>
      </c>
      <c r="J136" s="28">
        <f>(SMA1MSFT[[#This Row],[Adj Close]]-SMA1MSFT[[#This Row],[3-MA]])</f>
        <v>-0.26846666666666685</v>
      </c>
      <c r="K136" s="29">
        <f t="shared" si="12"/>
        <v>7.2074351111111212E-2</v>
      </c>
      <c r="L136" s="29">
        <f>ABS(SMA1MSFT[[#This Row],[Erorr 2]])</f>
        <v>0.26846666666666685</v>
      </c>
      <c r="M136" s="27">
        <f>SMA1MSFT[[#This Row],[Abs Erorr 2]]/SMA1MSFT[[#This Row],[Adj Close]]</f>
        <v>3.1744154881836406E-2</v>
      </c>
      <c r="N136" s="25">
        <f t="shared" si="9"/>
        <v>8.7724166666666665</v>
      </c>
      <c r="O136" s="30">
        <f>SMA1MSFT[[#This Row],[Adj Close]]-SMA1MSFT[[#This Row],[6-MA]]</f>
        <v>-0.31521666666666626</v>
      </c>
      <c r="P136" s="29">
        <f>(SMA1MSFT[[#This Row],[Adj Close]]-N136)^2</f>
        <v>9.9361546944444185E-2</v>
      </c>
      <c r="Q136" s="29">
        <f>ABS(SMA1MSFT[[#This Row],[Erorr 3]])</f>
        <v>0.31521666666666626</v>
      </c>
      <c r="R136" s="31">
        <f>SMA1MSFT[[#This Row],[Abs Erorr 3]]/SMA1MSFT[[#This Row],[Adj Close]]</f>
        <v>3.7271989153226395E-2</v>
      </c>
    </row>
    <row r="137" spans="2:18">
      <c r="B137" s="20">
        <v>43980.291666666664</v>
      </c>
      <c r="C137" s="4">
        <v>8.8443000000000005</v>
      </c>
      <c r="D137" s="25">
        <f t="shared" si="11"/>
        <v>8.4572000000000003</v>
      </c>
      <c r="E137" s="26">
        <f>SMA1MSFT[[#This Row],[Adj Close]]-SMA1MSFT[[#This Row],[Naive Trend ]]</f>
        <v>0.38710000000000022</v>
      </c>
      <c r="F137" s="4">
        <f t="shared" si="10"/>
        <v>0.14984641000000018</v>
      </c>
      <c r="G137" s="4">
        <f>ABS(SMA1MSFT[[#This Row],[Erorr 1]])</f>
        <v>0.38710000000000022</v>
      </c>
      <c r="H137" s="27">
        <f>SMA1MSFT[[#This Row],[Abs Erorr 1]]/SMA1MSFT[[#This Row],[Adj Close]]</f>
        <v>4.3768302748663002E-2</v>
      </c>
      <c r="I137" s="25">
        <f t="shared" si="13"/>
        <v>8.5465333333333344</v>
      </c>
      <c r="J137" s="28">
        <f>(SMA1MSFT[[#This Row],[Adj Close]]-SMA1MSFT[[#This Row],[3-MA]])</f>
        <v>0.29776666666666607</v>
      </c>
      <c r="K137" s="29">
        <f t="shared" si="12"/>
        <v>8.8664987777777426E-2</v>
      </c>
      <c r="L137" s="29">
        <f>ABS(SMA1MSFT[[#This Row],[Erorr 2]])</f>
        <v>0.29776666666666607</v>
      </c>
      <c r="M137" s="27">
        <f>SMA1MSFT[[#This Row],[Abs Erorr 2]]/SMA1MSFT[[#This Row],[Adj Close]]</f>
        <v>3.3667635275450407E-2</v>
      </c>
      <c r="N137" s="25">
        <f t="shared" si="9"/>
        <v>8.7195166666666672</v>
      </c>
      <c r="O137" s="30">
        <f>SMA1MSFT[[#This Row],[Adj Close]]-SMA1MSFT[[#This Row],[6-MA]]</f>
        <v>0.12478333333333325</v>
      </c>
      <c r="P137" s="29">
        <f>(SMA1MSFT[[#This Row],[Adj Close]]-N137)^2</f>
        <v>1.5570880277777756E-2</v>
      </c>
      <c r="Q137" s="29">
        <f>ABS(SMA1MSFT[[#This Row],[Erorr 3]])</f>
        <v>0.12478333333333325</v>
      </c>
      <c r="R137" s="31">
        <f>SMA1MSFT[[#This Row],[Abs Erorr 3]]/SMA1MSFT[[#This Row],[Adj Close]]</f>
        <v>1.4108898763422004E-2</v>
      </c>
    </row>
    <row r="138" spans="2:18">
      <c r="B138" s="20">
        <v>43983.291666666664</v>
      </c>
      <c r="C138" s="4">
        <v>8.7752999999999997</v>
      </c>
      <c r="D138" s="25">
        <f t="shared" si="11"/>
        <v>8.8443000000000005</v>
      </c>
      <c r="E138" s="26">
        <f>SMA1MSFT[[#This Row],[Adj Close]]-SMA1MSFT[[#This Row],[Naive Trend ]]</f>
        <v>-6.9000000000000838E-2</v>
      </c>
      <c r="F138" s="4">
        <f t="shared" si="10"/>
        <v>4.7610000000001158E-3</v>
      </c>
      <c r="G138" s="4">
        <f>ABS(SMA1MSFT[[#This Row],[Erorr 1]])</f>
        <v>6.9000000000000838E-2</v>
      </c>
      <c r="H138" s="27">
        <f>SMA1MSFT[[#This Row],[Abs Erorr 1]]/SMA1MSFT[[#This Row],[Adj Close]]</f>
        <v>7.8629790434516025E-3</v>
      </c>
      <c r="I138" s="25">
        <f t="shared" si="13"/>
        <v>8.5989333333333331</v>
      </c>
      <c r="J138" s="28">
        <f>(SMA1MSFT[[#This Row],[Adj Close]]-SMA1MSFT[[#This Row],[3-MA]])</f>
        <v>0.17636666666666656</v>
      </c>
      <c r="K138" s="29">
        <f t="shared" si="12"/>
        <v>3.1105201111111074E-2</v>
      </c>
      <c r="L138" s="29">
        <f>ABS(SMA1MSFT[[#This Row],[Erorr 2]])</f>
        <v>0.17636666666666656</v>
      </c>
      <c r="M138" s="27">
        <f>SMA1MSFT[[#This Row],[Abs Erorr 2]]/SMA1MSFT[[#This Row],[Adj Close]]</f>
        <v>2.0098078318310095E-2</v>
      </c>
      <c r="N138" s="25">
        <f t="shared" ref="N138:N201" si="14">AVERAGE(C132:C137)</f>
        <v>8.7038166666666665</v>
      </c>
      <c r="O138" s="30">
        <f>SMA1MSFT[[#This Row],[Adj Close]]-SMA1MSFT[[#This Row],[6-MA]]</f>
        <v>7.1483333333333121E-2</v>
      </c>
      <c r="P138" s="29">
        <f>(SMA1MSFT[[#This Row],[Adj Close]]-N138)^2</f>
        <v>5.1098669444444144E-3</v>
      </c>
      <c r="Q138" s="29">
        <f>ABS(SMA1MSFT[[#This Row],[Erorr 3]])</f>
        <v>7.1483333333333121E-2</v>
      </c>
      <c r="R138" s="31">
        <f>SMA1MSFT[[#This Row],[Abs Erorr 3]]/SMA1MSFT[[#This Row],[Adj Close]]</f>
        <v>8.1459703182037227E-3</v>
      </c>
    </row>
    <row r="139" spans="2:18">
      <c r="B139" s="20">
        <v>43984.291666666664</v>
      </c>
      <c r="C139" s="4">
        <v>8.7942999999999998</v>
      </c>
      <c r="D139" s="25">
        <f t="shared" si="11"/>
        <v>8.7752999999999997</v>
      </c>
      <c r="E139" s="26">
        <f>SMA1MSFT[[#This Row],[Adj Close]]-SMA1MSFT[[#This Row],[Naive Trend ]]</f>
        <v>1.9000000000000128E-2</v>
      </c>
      <c r="F139" s="4">
        <f t="shared" si="10"/>
        <v>3.6100000000000487E-4</v>
      </c>
      <c r="G139" s="4">
        <f>ABS(SMA1MSFT[[#This Row],[Erorr 1]])</f>
        <v>1.9000000000000128E-2</v>
      </c>
      <c r="H139" s="27">
        <f>SMA1MSFT[[#This Row],[Abs Erorr 1]]/SMA1MSFT[[#This Row],[Adj Close]]</f>
        <v>2.1604903175920912E-3</v>
      </c>
      <c r="I139" s="25">
        <f t="shared" si="13"/>
        <v>8.6922666666666668</v>
      </c>
      <c r="J139" s="28">
        <f>(SMA1MSFT[[#This Row],[Adj Close]]-SMA1MSFT[[#This Row],[3-MA]])</f>
        <v>0.10203333333333298</v>
      </c>
      <c r="K139" s="29">
        <f t="shared" si="12"/>
        <v>1.0410801111111038E-2</v>
      </c>
      <c r="L139" s="29">
        <f>ABS(SMA1MSFT[[#This Row],[Erorr 2]])</f>
        <v>0.10203333333333298</v>
      </c>
      <c r="M139" s="27">
        <f>SMA1MSFT[[#This Row],[Abs Erorr 2]]/SMA1MSFT[[#This Row],[Adj Close]]</f>
        <v>1.1602212038858462E-2</v>
      </c>
      <c r="N139" s="25">
        <f t="shared" si="14"/>
        <v>8.708966666666667</v>
      </c>
      <c r="O139" s="30">
        <f>SMA1MSFT[[#This Row],[Adj Close]]-SMA1MSFT[[#This Row],[6-MA]]</f>
        <v>8.5333333333332817E-2</v>
      </c>
      <c r="P139" s="29">
        <f>(SMA1MSFT[[#This Row],[Adj Close]]-N139)^2</f>
        <v>7.28177777777769E-3</v>
      </c>
      <c r="Q139" s="29">
        <f>ABS(SMA1MSFT[[#This Row],[Erorr 3]])</f>
        <v>8.5333333333332817E-2</v>
      </c>
      <c r="R139" s="31">
        <f>SMA1MSFT[[#This Row],[Abs Erorr 3]]/SMA1MSFT[[#This Row],[Adj Close]]</f>
        <v>9.7032547597117238E-3</v>
      </c>
    </row>
    <row r="140" spans="2:18">
      <c r="B140" s="20">
        <v>43985.291666666664</v>
      </c>
      <c r="C140" s="4">
        <v>8.7386999999999997</v>
      </c>
      <c r="D140" s="25">
        <f t="shared" si="11"/>
        <v>8.7942999999999998</v>
      </c>
      <c r="E140" s="26">
        <f>SMA1MSFT[[#This Row],[Adj Close]]-SMA1MSFT[[#This Row],[Naive Trend ]]</f>
        <v>-5.5600000000000094E-2</v>
      </c>
      <c r="F140" s="4">
        <f t="shared" si="10"/>
        <v>3.0913600000000104E-3</v>
      </c>
      <c r="G140" s="4">
        <f>ABS(SMA1MSFT[[#This Row],[Erorr 1]])</f>
        <v>5.5600000000000094E-2</v>
      </c>
      <c r="H140" s="27">
        <f>SMA1MSFT[[#This Row],[Abs Erorr 1]]/SMA1MSFT[[#This Row],[Adj Close]]</f>
        <v>6.3625024317118216E-3</v>
      </c>
      <c r="I140" s="25">
        <f t="shared" si="13"/>
        <v>8.8046333333333333</v>
      </c>
      <c r="J140" s="28">
        <f>(SMA1MSFT[[#This Row],[Adj Close]]-SMA1MSFT[[#This Row],[3-MA]])</f>
        <v>-6.5933333333333621E-2</v>
      </c>
      <c r="K140" s="29">
        <f t="shared" si="12"/>
        <v>4.3472044444444824E-3</v>
      </c>
      <c r="L140" s="29">
        <f>ABS(SMA1MSFT[[#This Row],[Erorr 2]])</f>
        <v>6.5933333333333621E-2</v>
      </c>
      <c r="M140" s="27">
        <f>SMA1MSFT[[#This Row],[Abs Erorr 2]]/SMA1MSFT[[#This Row],[Adj Close]]</f>
        <v>7.544981900435262E-3</v>
      </c>
      <c r="N140" s="25">
        <f t="shared" si="14"/>
        <v>8.6755833333333339</v>
      </c>
      <c r="O140" s="30">
        <f>SMA1MSFT[[#This Row],[Adj Close]]-SMA1MSFT[[#This Row],[6-MA]]</f>
        <v>6.3116666666665822E-2</v>
      </c>
      <c r="P140" s="29">
        <f>(SMA1MSFT[[#This Row],[Adj Close]]-N140)^2</f>
        <v>3.9837136111110045E-3</v>
      </c>
      <c r="Q140" s="29">
        <f>ABS(SMA1MSFT[[#This Row],[Erorr 3]])</f>
        <v>6.3116666666665822E-2</v>
      </c>
      <c r="R140" s="31">
        <f>SMA1MSFT[[#This Row],[Abs Erorr 3]]/SMA1MSFT[[#This Row],[Adj Close]]</f>
        <v>7.2226608839605234E-3</v>
      </c>
    </row>
    <row r="141" spans="2:18">
      <c r="B141" s="20">
        <v>43986.291666666664</v>
      </c>
      <c r="C141" s="4">
        <v>8.7396999999999991</v>
      </c>
      <c r="D141" s="25">
        <f t="shared" si="11"/>
        <v>8.7386999999999997</v>
      </c>
      <c r="E141" s="26">
        <f>SMA1MSFT[[#This Row],[Adj Close]]-SMA1MSFT[[#This Row],[Naive Trend ]]</f>
        <v>9.9999999999944578E-4</v>
      </c>
      <c r="F141" s="4">
        <f t="shared" si="10"/>
        <v>9.9999999999889161E-7</v>
      </c>
      <c r="G141" s="4">
        <f>ABS(SMA1MSFT[[#This Row],[Erorr 1]])</f>
        <v>9.9999999999944578E-4</v>
      </c>
      <c r="H141" s="27">
        <f>SMA1MSFT[[#This Row],[Abs Erorr 1]]/SMA1MSFT[[#This Row],[Adj Close]]</f>
        <v>1.1442040344627914E-4</v>
      </c>
      <c r="I141" s="25">
        <f t="shared" si="13"/>
        <v>8.7694333333333336</v>
      </c>
      <c r="J141" s="28">
        <f>(SMA1MSFT[[#This Row],[Adj Close]]-SMA1MSFT[[#This Row],[3-MA]])</f>
        <v>-2.97333333333345E-2</v>
      </c>
      <c r="K141" s="29">
        <f t="shared" si="12"/>
        <v>8.8407111111118042E-4</v>
      </c>
      <c r="L141" s="29">
        <f>ABS(SMA1MSFT[[#This Row],[Erorr 2]])</f>
        <v>2.97333333333345E-2</v>
      </c>
      <c r="M141" s="27">
        <f>SMA1MSFT[[#This Row],[Abs Erorr 2]]/SMA1MSFT[[#This Row],[Adj Close]]</f>
        <v>3.4020999958047191E-3</v>
      </c>
      <c r="N141" s="25">
        <f t="shared" si="14"/>
        <v>8.6841833333333334</v>
      </c>
      <c r="O141" s="30">
        <f>SMA1MSFT[[#This Row],[Adj Close]]-SMA1MSFT[[#This Row],[6-MA]]</f>
        <v>5.551666666666577E-2</v>
      </c>
      <c r="P141" s="29">
        <f>(SMA1MSFT[[#This Row],[Adj Close]]-N141)^2</f>
        <v>3.0821002777776784E-3</v>
      </c>
      <c r="Q141" s="29">
        <f>ABS(SMA1MSFT[[#This Row],[Erorr 3]])</f>
        <v>5.551666666666577E-2</v>
      </c>
      <c r="R141" s="31">
        <f>SMA1MSFT[[#This Row],[Abs Erorr 3]]/SMA1MSFT[[#This Row],[Adj Close]]</f>
        <v>6.3522393979960155E-3</v>
      </c>
    </row>
    <row r="142" spans="2:18">
      <c r="B142" s="20">
        <v>43987.291666666664</v>
      </c>
      <c r="C142" s="4">
        <v>8.8926999999999996</v>
      </c>
      <c r="D142" s="25">
        <f t="shared" si="11"/>
        <v>8.7396999999999991</v>
      </c>
      <c r="E142" s="26">
        <f>SMA1MSFT[[#This Row],[Adj Close]]-SMA1MSFT[[#This Row],[Naive Trend ]]</f>
        <v>0.15300000000000047</v>
      </c>
      <c r="F142" s="4">
        <f t="shared" si="10"/>
        <v>2.3409000000000145E-2</v>
      </c>
      <c r="G142" s="4">
        <f>ABS(SMA1MSFT[[#This Row],[Erorr 1]])</f>
        <v>0.15300000000000047</v>
      </c>
      <c r="H142" s="27">
        <f>SMA1MSFT[[#This Row],[Abs Erorr 1]]/SMA1MSFT[[#This Row],[Adj Close]]</f>
        <v>1.7205123303383727E-2</v>
      </c>
      <c r="I142" s="25">
        <f t="shared" si="13"/>
        <v>8.7575666666666674</v>
      </c>
      <c r="J142" s="28">
        <f>(SMA1MSFT[[#This Row],[Adj Close]]-SMA1MSFT[[#This Row],[3-MA]])</f>
        <v>0.13513333333333222</v>
      </c>
      <c r="K142" s="29">
        <f t="shared" si="12"/>
        <v>1.8261017777777475E-2</v>
      </c>
      <c r="L142" s="29">
        <f>ABS(SMA1MSFT[[#This Row],[Erorr 2]])</f>
        <v>0.13513333333333222</v>
      </c>
      <c r="M142" s="27">
        <f>SMA1MSFT[[#This Row],[Abs Erorr 2]]/SMA1MSFT[[#This Row],[Adj Close]]</f>
        <v>1.5195984721550509E-2</v>
      </c>
      <c r="N142" s="25">
        <f t="shared" si="14"/>
        <v>8.7249166666666671</v>
      </c>
      <c r="O142" s="30">
        <f>SMA1MSFT[[#This Row],[Adj Close]]-SMA1MSFT[[#This Row],[6-MA]]</f>
        <v>0.16778333333333251</v>
      </c>
      <c r="P142" s="29">
        <f>(SMA1MSFT[[#This Row],[Adj Close]]-N142)^2</f>
        <v>2.8151246944444167E-2</v>
      </c>
      <c r="Q142" s="29">
        <f>ABS(SMA1MSFT[[#This Row],[Erorr 3]])</f>
        <v>0.16778333333333251</v>
      </c>
      <c r="R142" s="31">
        <f>SMA1MSFT[[#This Row],[Abs Erorr 3]]/SMA1MSFT[[#This Row],[Adj Close]]</f>
        <v>1.886753554413536E-2</v>
      </c>
    </row>
    <row r="143" spans="2:18">
      <c r="B143" s="20">
        <v>43990.291666666664</v>
      </c>
      <c r="C143" s="4">
        <v>8.7781000000000002</v>
      </c>
      <c r="D143" s="25">
        <f t="shared" si="11"/>
        <v>8.8926999999999996</v>
      </c>
      <c r="E143" s="26">
        <f>SMA1MSFT[[#This Row],[Adj Close]]-SMA1MSFT[[#This Row],[Naive Trend ]]</f>
        <v>-0.11459999999999937</v>
      </c>
      <c r="F143" s="4">
        <f t="shared" si="10"/>
        <v>1.3133159999999856E-2</v>
      </c>
      <c r="G143" s="4">
        <f>ABS(SMA1MSFT[[#This Row],[Erorr 1]])</f>
        <v>0.11459999999999937</v>
      </c>
      <c r="H143" s="27">
        <f>SMA1MSFT[[#This Row],[Abs Erorr 1]]/SMA1MSFT[[#This Row],[Adj Close]]</f>
        <v>1.3055216960389989E-2</v>
      </c>
      <c r="I143" s="25">
        <f t="shared" si="13"/>
        <v>8.7903666666666656</v>
      </c>
      <c r="J143" s="28">
        <f>(SMA1MSFT[[#This Row],[Adj Close]]-SMA1MSFT[[#This Row],[3-MA]])</f>
        <v>-1.2266666666665316E-2</v>
      </c>
      <c r="K143" s="29">
        <f t="shared" si="12"/>
        <v>1.5047111111107797E-4</v>
      </c>
      <c r="L143" s="29">
        <f>ABS(SMA1MSFT[[#This Row],[Erorr 2]])</f>
        <v>1.2266666666665316E-2</v>
      </c>
      <c r="M143" s="27">
        <f>SMA1MSFT[[#This Row],[Abs Erorr 2]]/SMA1MSFT[[#This Row],[Adj Close]]</f>
        <v>1.3974170568420631E-3</v>
      </c>
      <c r="N143" s="25">
        <f t="shared" si="14"/>
        <v>8.7974999999999994</v>
      </c>
      <c r="O143" s="30">
        <f>SMA1MSFT[[#This Row],[Adj Close]]-SMA1MSFT[[#This Row],[6-MA]]</f>
        <v>-1.9399999999999196E-2</v>
      </c>
      <c r="P143" s="29">
        <f>(SMA1MSFT[[#This Row],[Adj Close]]-N143)^2</f>
        <v>3.7635999999996878E-4</v>
      </c>
      <c r="Q143" s="29">
        <f>ABS(SMA1MSFT[[#This Row],[Erorr 3]])</f>
        <v>1.9399999999999196E-2</v>
      </c>
      <c r="R143" s="31">
        <f>SMA1MSFT[[#This Row],[Abs Erorr 3]]/SMA1MSFT[[#This Row],[Adj Close]]</f>
        <v>2.2100454540275455E-3</v>
      </c>
    </row>
    <row r="144" spans="2:18">
      <c r="B144" s="20">
        <v>43991.291666666664</v>
      </c>
      <c r="C144" s="4">
        <v>9.0183999999999997</v>
      </c>
      <c r="D144" s="25">
        <f t="shared" si="11"/>
        <v>8.7781000000000002</v>
      </c>
      <c r="E144" s="26">
        <f>SMA1MSFT[[#This Row],[Adj Close]]-SMA1MSFT[[#This Row],[Naive Trend ]]</f>
        <v>0.24029999999999951</v>
      </c>
      <c r="F144" s="4">
        <f t="shared" si="10"/>
        <v>5.7744089999999769E-2</v>
      </c>
      <c r="G144" s="4">
        <f>ABS(SMA1MSFT[[#This Row],[Erorr 1]])</f>
        <v>0.24029999999999951</v>
      </c>
      <c r="H144" s="27">
        <f>SMA1MSFT[[#This Row],[Abs Erorr 1]]/SMA1MSFT[[#This Row],[Adj Close]]</f>
        <v>2.6645524705047406E-2</v>
      </c>
      <c r="I144" s="25">
        <f t="shared" si="13"/>
        <v>8.8034999999999997</v>
      </c>
      <c r="J144" s="28">
        <f>(SMA1MSFT[[#This Row],[Adj Close]]-SMA1MSFT[[#This Row],[3-MA]])</f>
        <v>0.21490000000000009</v>
      </c>
      <c r="K144" s="29">
        <f t="shared" si="12"/>
        <v>4.6182010000000037E-2</v>
      </c>
      <c r="L144" s="29">
        <f>ABS(SMA1MSFT[[#This Row],[Erorr 2]])</f>
        <v>0.21490000000000009</v>
      </c>
      <c r="M144" s="27">
        <f>SMA1MSFT[[#This Row],[Abs Erorr 2]]/SMA1MSFT[[#This Row],[Adj Close]]</f>
        <v>2.3829060587243867E-2</v>
      </c>
      <c r="N144" s="25">
        <f t="shared" si="14"/>
        <v>8.7864666666666675</v>
      </c>
      <c r="O144" s="30">
        <f>SMA1MSFT[[#This Row],[Adj Close]]-SMA1MSFT[[#This Row],[6-MA]]</f>
        <v>0.23193333333333221</v>
      </c>
      <c r="P144" s="29">
        <f>(SMA1MSFT[[#This Row],[Adj Close]]-N144)^2</f>
        <v>5.3793071111110591E-2</v>
      </c>
      <c r="Q144" s="29">
        <f>ABS(SMA1MSFT[[#This Row],[Erorr 3]])</f>
        <v>0.23193333333333221</v>
      </c>
      <c r="R144" s="31">
        <f>SMA1MSFT[[#This Row],[Abs Erorr 3]]/SMA1MSFT[[#This Row],[Adj Close]]</f>
        <v>2.571779177385481E-2</v>
      </c>
    </row>
    <row r="145" spans="2:18">
      <c r="B145" s="20">
        <v>43992.291666666664</v>
      </c>
      <c r="C145" s="4">
        <v>9.3381000000000007</v>
      </c>
      <c r="D145" s="25">
        <f t="shared" si="11"/>
        <v>9.0183999999999997</v>
      </c>
      <c r="E145" s="26">
        <f>SMA1MSFT[[#This Row],[Adj Close]]-SMA1MSFT[[#This Row],[Naive Trend ]]</f>
        <v>0.31970000000000098</v>
      </c>
      <c r="F145" s="4">
        <f t="shared" si="10"/>
        <v>0.10220809000000063</v>
      </c>
      <c r="G145" s="4">
        <f>ABS(SMA1MSFT[[#This Row],[Erorr 1]])</f>
        <v>0.31970000000000098</v>
      </c>
      <c r="H145" s="27">
        <f>SMA1MSFT[[#This Row],[Abs Erorr 1]]/SMA1MSFT[[#This Row],[Adj Close]]</f>
        <v>3.4236086570073244E-2</v>
      </c>
      <c r="I145" s="25">
        <f t="shared" si="13"/>
        <v>8.8963999999999999</v>
      </c>
      <c r="J145" s="28">
        <f>(SMA1MSFT[[#This Row],[Adj Close]]-SMA1MSFT[[#This Row],[3-MA]])</f>
        <v>0.44170000000000087</v>
      </c>
      <c r="K145" s="29">
        <f t="shared" si="12"/>
        <v>0.19509889000000077</v>
      </c>
      <c r="L145" s="29">
        <f>ABS(SMA1MSFT[[#This Row],[Erorr 2]])</f>
        <v>0.44170000000000087</v>
      </c>
      <c r="M145" s="27">
        <f>SMA1MSFT[[#This Row],[Abs Erorr 2]]/SMA1MSFT[[#This Row],[Adj Close]]</f>
        <v>4.7300842783864046E-2</v>
      </c>
      <c r="N145" s="25">
        <f t="shared" si="14"/>
        <v>8.8269833333333327</v>
      </c>
      <c r="O145" s="30">
        <f>SMA1MSFT[[#This Row],[Adj Close]]-SMA1MSFT[[#This Row],[6-MA]]</f>
        <v>0.511116666666668</v>
      </c>
      <c r="P145" s="29">
        <f>(SMA1MSFT[[#This Row],[Adj Close]]-N145)^2</f>
        <v>0.26124024694444581</v>
      </c>
      <c r="Q145" s="29">
        <f>ABS(SMA1MSFT[[#This Row],[Erorr 3]])</f>
        <v>0.511116666666668</v>
      </c>
      <c r="R145" s="31">
        <f>SMA1MSFT[[#This Row],[Abs Erorr 3]]/SMA1MSFT[[#This Row],[Adj Close]]</f>
        <v>5.4734546285290148E-2</v>
      </c>
    </row>
    <row r="146" spans="2:18">
      <c r="B146" s="20">
        <v>43993.291666666664</v>
      </c>
      <c r="C146" s="4">
        <v>8.7693999999999992</v>
      </c>
      <c r="D146" s="25">
        <f t="shared" si="11"/>
        <v>9.3381000000000007</v>
      </c>
      <c r="E146" s="26">
        <f>SMA1MSFT[[#This Row],[Adj Close]]-SMA1MSFT[[#This Row],[Naive Trend ]]</f>
        <v>-0.56870000000000154</v>
      </c>
      <c r="F146" s="4">
        <f t="shared" si="10"/>
        <v>0.32341969000000176</v>
      </c>
      <c r="G146" s="4">
        <f>ABS(SMA1MSFT[[#This Row],[Erorr 1]])</f>
        <v>0.56870000000000154</v>
      </c>
      <c r="H146" s="27">
        <f>SMA1MSFT[[#This Row],[Abs Erorr 1]]/SMA1MSFT[[#This Row],[Adj Close]]</f>
        <v>6.4850502885032218E-2</v>
      </c>
      <c r="I146" s="25">
        <f t="shared" si="13"/>
        <v>9.0448666666666675</v>
      </c>
      <c r="J146" s="28">
        <f>(SMA1MSFT[[#This Row],[Adj Close]]-SMA1MSFT[[#This Row],[3-MA]])</f>
        <v>-0.2754666666666683</v>
      </c>
      <c r="K146" s="29">
        <f t="shared" si="12"/>
        <v>7.5881884444445352E-2</v>
      </c>
      <c r="L146" s="29">
        <f>ABS(SMA1MSFT[[#This Row],[Erorr 2]])</f>
        <v>0.2754666666666683</v>
      </c>
      <c r="M146" s="27">
        <f>SMA1MSFT[[#This Row],[Abs Erorr 2]]/SMA1MSFT[[#This Row],[Adj Close]]</f>
        <v>3.1412259295581037E-2</v>
      </c>
      <c r="N146" s="25">
        <f t="shared" si="14"/>
        <v>8.9176166666666674</v>
      </c>
      <c r="O146" s="30">
        <f>SMA1MSFT[[#This Row],[Adj Close]]-SMA1MSFT[[#This Row],[6-MA]]</f>
        <v>-0.14821666666666822</v>
      </c>
      <c r="P146" s="29">
        <f>(SMA1MSFT[[#This Row],[Adj Close]]-N146)^2</f>
        <v>2.1968180277778238E-2</v>
      </c>
      <c r="Q146" s="29">
        <f>ABS(SMA1MSFT[[#This Row],[Erorr 3]])</f>
        <v>0.14821666666666822</v>
      </c>
      <c r="R146" s="31">
        <f>SMA1MSFT[[#This Row],[Abs Erorr 3]]/SMA1MSFT[[#This Row],[Adj Close]]</f>
        <v>1.6901574414061194E-2</v>
      </c>
    </row>
    <row r="147" spans="2:18">
      <c r="B147" s="20">
        <v>43994.291666666664</v>
      </c>
      <c r="C147" s="4">
        <v>8.9052000000000007</v>
      </c>
      <c r="D147" s="25">
        <f t="shared" si="11"/>
        <v>8.7693999999999992</v>
      </c>
      <c r="E147" s="26">
        <f>SMA1MSFT[[#This Row],[Adj Close]]-SMA1MSFT[[#This Row],[Naive Trend ]]</f>
        <v>0.13580000000000148</v>
      </c>
      <c r="F147" s="4">
        <f t="shared" si="10"/>
        <v>1.8441640000000401E-2</v>
      </c>
      <c r="G147" s="4">
        <f>ABS(SMA1MSFT[[#This Row],[Erorr 1]])</f>
        <v>0.13580000000000148</v>
      </c>
      <c r="H147" s="27">
        <f>SMA1MSFT[[#This Row],[Abs Erorr 1]]/SMA1MSFT[[#This Row],[Adj Close]]</f>
        <v>1.5249517136055503E-2</v>
      </c>
      <c r="I147" s="25">
        <f t="shared" si="13"/>
        <v>9.0419666666666672</v>
      </c>
      <c r="J147" s="28">
        <f>(SMA1MSFT[[#This Row],[Adj Close]]-SMA1MSFT[[#This Row],[3-MA]])</f>
        <v>-0.13676666666666648</v>
      </c>
      <c r="K147" s="29">
        <f t="shared" si="12"/>
        <v>1.8705121111111059E-2</v>
      </c>
      <c r="L147" s="29">
        <f>ABS(SMA1MSFT[[#This Row],[Erorr 2]])</f>
        <v>0.13676666666666648</v>
      </c>
      <c r="M147" s="27">
        <f>SMA1MSFT[[#This Row],[Abs Erorr 2]]/SMA1MSFT[[#This Row],[Adj Close]]</f>
        <v>1.5358067945320315E-2</v>
      </c>
      <c r="N147" s="25">
        <f t="shared" si="14"/>
        <v>8.9227333333333316</v>
      </c>
      <c r="O147" s="30">
        <f>SMA1MSFT[[#This Row],[Adj Close]]-SMA1MSFT[[#This Row],[6-MA]]</f>
        <v>-1.7533333333330958E-2</v>
      </c>
      <c r="P147" s="29">
        <f>(SMA1MSFT[[#This Row],[Adj Close]]-N147)^2</f>
        <v>3.074177777776945E-4</v>
      </c>
      <c r="Q147" s="29">
        <f>ABS(SMA1MSFT[[#This Row],[Erorr 3]])</f>
        <v>1.7533333333330958E-2</v>
      </c>
      <c r="R147" s="31">
        <f>SMA1MSFT[[#This Row],[Abs Erorr 3]]/SMA1MSFT[[#This Row],[Adj Close]]</f>
        <v>1.968887092185572E-3</v>
      </c>
    </row>
    <row r="148" spans="2:18">
      <c r="B148" s="20">
        <v>43997.291666666664</v>
      </c>
      <c r="C148" s="4">
        <v>9.1456999999999997</v>
      </c>
      <c r="D148" s="25">
        <f t="shared" si="11"/>
        <v>8.9052000000000007</v>
      </c>
      <c r="E148" s="26">
        <f>SMA1MSFT[[#This Row],[Adj Close]]-SMA1MSFT[[#This Row],[Naive Trend ]]</f>
        <v>0.24049999999999905</v>
      </c>
      <c r="F148" s="4">
        <f t="shared" si="10"/>
        <v>5.7840249999999545E-2</v>
      </c>
      <c r="G148" s="4">
        <f>ABS(SMA1MSFT[[#This Row],[Erorr 1]])</f>
        <v>0.24049999999999905</v>
      </c>
      <c r="H148" s="27">
        <f>SMA1MSFT[[#This Row],[Abs Erorr 1]]/SMA1MSFT[[#This Row],[Adj Close]]</f>
        <v>2.6296510928633023E-2</v>
      </c>
      <c r="I148" s="25">
        <f t="shared" si="13"/>
        <v>9.0042333333333335</v>
      </c>
      <c r="J148" s="28">
        <f>(SMA1MSFT[[#This Row],[Adj Close]]-SMA1MSFT[[#This Row],[3-MA]])</f>
        <v>0.14146666666666619</v>
      </c>
      <c r="K148" s="29">
        <f t="shared" si="12"/>
        <v>2.0012817777777643E-2</v>
      </c>
      <c r="L148" s="29">
        <f>ABS(SMA1MSFT[[#This Row],[Erorr 2]])</f>
        <v>0.14146666666666619</v>
      </c>
      <c r="M148" s="27">
        <f>SMA1MSFT[[#This Row],[Abs Erorr 2]]/SMA1MSFT[[#This Row],[Adj Close]]</f>
        <v>1.5468107052130092E-2</v>
      </c>
      <c r="N148" s="25">
        <f t="shared" si="14"/>
        <v>8.9503166666666658</v>
      </c>
      <c r="O148" s="30">
        <f>SMA1MSFT[[#This Row],[Adj Close]]-SMA1MSFT[[#This Row],[6-MA]]</f>
        <v>0.19538333333333391</v>
      </c>
      <c r="P148" s="29">
        <f>(SMA1MSFT[[#This Row],[Adj Close]]-N148)^2</f>
        <v>3.8174646944444668E-2</v>
      </c>
      <c r="Q148" s="29">
        <f>ABS(SMA1MSFT[[#This Row],[Erorr 3]])</f>
        <v>0.19538333333333391</v>
      </c>
      <c r="R148" s="31">
        <f>SMA1MSFT[[#This Row],[Abs Erorr 3]]/SMA1MSFT[[#This Row],[Adj Close]]</f>
        <v>2.1363409398223638E-2</v>
      </c>
    </row>
    <row r="149" spans="2:18">
      <c r="B149" s="20">
        <v>43998.291666666664</v>
      </c>
      <c r="C149" s="4">
        <v>9.0408000000000008</v>
      </c>
      <c r="D149" s="25">
        <f t="shared" si="11"/>
        <v>9.1456999999999997</v>
      </c>
      <c r="E149" s="26">
        <f>SMA1MSFT[[#This Row],[Adj Close]]-SMA1MSFT[[#This Row],[Naive Trend ]]</f>
        <v>-0.10489999999999888</v>
      </c>
      <c r="F149" s="4">
        <f t="shared" si="10"/>
        <v>1.1004009999999766E-2</v>
      </c>
      <c r="G149" s="4">
        <f>ABS(SMA1MSFT[[#This Row],[Erorr 1]])</f>
        <v>0.10489999999999888</v>
      </c>
      <c r="H149" s="27">
        <f>SMA1MSFT[[#This Row],[Abs Erorr 1]]/SMA1MSFT[[#This Row],[Adj Close]]</f>
        <v>1.1602955490664419E-2</v>
      </c>
      <c r="I149" s="25">
        <f t="shared" si="13"/>
        <v>8.9400999999999993</v>
      </c>
      <c r="J149" s="28">
        <f>(SMA1MSFT[[#This Row],[Adj Close]]-SMA1MSFT[[#This Row],[3-MA]])</f>
        <v>0.10070000000000157</v>
      </c>
      <c r="K149" s="29">
        <f t="shared" si="12"/>
        <v>1.0140490000000316E-2</v>
      </c>
      <c r="L149" s="29">
        <f>ABS(SMA1MSFT[[#This Row],[Erorr 2]])</f>
        <v>0.10070000000000157</v>
      </c>
      <c r="M149" s="27">
        <f>SMA1MSFT[[#This Row],[Abs Erorr 2]]/SMA1MSFT[[#This Row],[Adj Close]]</f>
        <v>1.1138394832315896E-2</v>
      </c>
      <c r="N149" s="25">
        <f t="shared" si="14"/>
        <v>8.9924833333333343</v>
      </c>
      <c r="O149" s="30">
        <f>SMA1MSFT[[#This Row],[Adj Close]]-SMA1MSFT[[#This Row],[6-MA]]</f>
        <v>4.8316666666666563E-2</v>
      </c>
      <c r="P149" s="29">
        <f>(SMA1MSFT[[#This Row],[Adj Close]]-N149)^2</f>
        <v>2.334500277777768E-3</v>
      </c>
      <c r="Q149" s="29">
        <f>ABS(SMA1MSFT[[#This Row],[Erorr 3]])</f>
        <v>4.8316666666666563E-2</v>
      </c>
      <c r="R149" s="31">
        <f>SMA1MSFT[[#This Row],[Abs Erorr 3]]/SMA1MSFT[[#This Row],[Adj Close]]</f>
        <v>5.3442910656873906E-3</v>
      </c>
    </row>
    <row r="150" spans="2:18">
      <c r="B150" s="20">
        <v>43999.291666666664</v>
      </c>
      <c r="C150" s="4">
        <v>9.2078000000000007</v>
      </c>
      <c r="D150" s="25">
        <f t="shared" si="11"/>
        <v>9.0408000000000008</v>
      </c>
      <c r="E150" s="26">
        <f>SMA1MSFT[[#This Row],[Adj Close]]-SMA1MSFT[[#This Row],[Naive Trend ]]</f>
        <v>0.16699999999999982</v>
      </c>
      <c r="F150" s="4">
        <f t="shared" si="10"/>
        <v>2.7888999999999938E-2</v>
      </c>
      <c r="G150" s="4">
        <f>ABS(SMA1MSFT[[#This Row],[Erorr 1]])</f>
        <v>0.16699999999999982</v>
      </c>
      <c r="H150" s="27">
        <f>SMA1MSFT[[#This Row],[Abs Erorr 1]]/SMA1MSFT[[#This Row],[Adj Close]]</f>
        <v>1.8136797063359304E-2</v>
      </c>
      <c r="I150" s="25">
        <f t="shared" si="13"/>
        <v>9.0305666666666671</v>
      </c>
      <c r="J150" s="28">
        <f>(SMA1MSFT[[#This Row],[Adj Close]]-SMA1MSFT[[#This Row],[3-MA]])</f>
        <v>0.17723333333333358</v>
      </c>
      <c r="K150" s="29">
        <f t="shared" si="12"/>
        <v>3.1411654444444527E-2</v>
      </c>
      <c r="L150" s="29">
        <f>ABS(SMA1MSFT[[#This Row],[Erorr 2]])</f>
        <v>0.17723333333333358</v>
      </c>
      <c r="M150" s="27">
        <f>SMA1MSFT[[#This Row],[Abs Erorr 2]]/SMA1MSFT[[#This Row],[Adj Close]]</f>
        <v>1.924817364987658E-2</v>
      </c>
      <c r="N150" s="25">
        <f t="shared" si="14"/>
        <v>9.036266666666668</v>
      </c>
      <c r="O150" s="30">
        <f>SMA1MSFT[[#This Row],[Adj Close]]-SMA1MSFT[[#This Row],[6-MA]]</f>
        <v>0.17153333333333265</v>
      </c>
      <c r="P150" s="29">
        <f>(SMA1MSFT[[#This Row],[Adj Close]]-N150)^2</f>
        <v>2.9423684444444209E-2</v>
      </c>
      <c r="Q150" s="29">
        <f>ABS(SMA1MSFT[[#This Row],[Erorr 3]])</f>
        <v>0.17153333333333265</v>
      </c>
      <c r="R150" s="31">
        <f>SMA1MSFT[[#This Row],[Abs Erorr 3]]/SMA1MSFT[[#This Row],[Adj Close]]</f>
        <v>1.8629133271067209E-2</v>
      </c>
    </row>
    <row r="151" spans="2:18">
      <c r="B151" s="20">
        <v>44000.291666666664</v>
      </c>
      <c r="C151" s="4">
        <v>9.1898</v>
      </c>
      <c r="D151" s="25">
        <f t="shared" si="11"/>
        <v>9.2078000000000007</v>
      </c>
      <c r="E151" s="26">
        <f>SMA1MSFT[[#This Row],[Adj Close]]-SMA1MSFT[[#This Row],[Naive Trend ]]</f>
        <v>-1.8000000000000682E-2</v>
      </c>
      <c r="F151" s="4">
        <f t="shared" si="10"/>
        <v>3.2400000000002457E-4</v>
      </c>
      <c r="G151" s="4">
        <f>ABS(SMA1MSFT[[#This Row],[Erorr 1]])</f>
        <v>1.8000000000000682E-2</v>
      </c>
      <c r="H151" s="27">
        <f>SMA1MSFT[[#This Row],[Abs Erorr 1]]/SMA1MSFT[[#This Row],[Adj Close]]</f>
        <v>1.9586933339137613E-3</v>
      </c>
      <c r="I151" s="25">
        <f t="shared" si="13"/>
        <v>9.1314333333333337</v>
      </c>
      <c r="J151" s="28">
        <f>(SMA1MSFT[[#This Row],[Adj Close]]-SMA1MSFT[[#This Row],[3-MA]])</f>
        <v>5.8366666666666234E-2</v>
      </c>
      <c r="K151" s="29">
        <f t="shared" si="12"/>
        <v>3.4066677777777271E-3</v>
      </c>
      <c r="L151" s="29">
        <f>ABS(SMA1MSFT[[#This Row],[Erorr 2]])</f>
        <v>5.8366666666666234E-2</v>
      </c>
      <c r="M151" s="27">
        <f>SMA1MSFT[[#This Row],[Abs Erorr 2]]/SMA1MSFT[[#This Row],[Adj Close]]</f>
        <v>6.3512444957089633E-3</v>
      </c>
      <c r="N151" s="25">
        <f t="shared" si="14"/>
        <v>9.0678333333333345</v>
      </c>
      <c r="O151" s="30">
        <f>SMA1MSFT[[#This Row],[Adj Close]]-SMA1MSFT[[#This Row],[6-MA]]</f>
        <v>0.12196666666666545</v>
      </c>
      <c r="P151" s="29">
        <f>(SMA1MSFT[[#This Row],[Adj Close]]-N151)^2</f>
        <v>1.4875867777777481E-2</v>
      </c>
      <c r="Q151" s="29">
        <f>ABS(SMA1MSFT[[#This Row],[Erorr 3]])</f>
        <v>0.12196666666666545</v>
      </c>
      <c r="R151" s="31">
        <f>SMA1MSFT[[#This Row],[Abs Erorr 3]]/SMA1MSFT[[#This Row],[Adj Close]]</f>
        <v>1.3271960942203904E-2</v>
      </c>
    </row>
    <row r="152" spans="2:18">
      <c r="B152" s="20">
        <v>44001.291666666664</v>
      </c>
      <c r="C152" s="4">
        <v>9.2330000000000005</v>
      </c>
      <c r="D152" s="25">
        <f t="shared" si="11"/>
        <v>9.1898</v>
      </c>
      <c r="E152" s="26">
        <f>SMA1MSFT[[#This Row],[Adj Close]]-SMA1MSFT[[#This Row],[Naive Trend ]]</f>
        <v>4.3200000000000571E-2</v>
      </c>
      <c r="F152" s="4">
        <f t="shared" si="10"/>
        <v>1.8662400000000494E-3</v>
      </c>
      <c r="G152" s="4">
        <f>ABS(SMA1MSFT[[#This Row],[Erorr 1]])</f>
        <v>4.3200000000000571E-2</v>
      </c>
      <c r="H152" s="27">
        <f>SMA1MSFT[[#This Row],[Abs Erorr 1]]/SMA1MSFT[[#This Row],[Adj Close]]</f>
        <v>4.6788692732590243E-3</v>
      </c>
      <c r="I152" s="25">
        <f t="shared" si="13"/>
        <v>9.1461333333333332</v>
      </c>
      <c r="J152" s="28">
        <f>(SMA1MSFT[[#This Row],[Adj Close]]-SMA1MSFT[[#This Row],[3-MA]])</f>
        <v>8.6866666666667314E-2</v>
      </c>
      <c r="K152" s="29">
        <f t="shared" si="12"/>
        <v>7.5458177777778905E-3</v>
      </c>
      <c r="L152" s="29">
        <f>ABS(SMA1MSFT[[#This Row],[Erorr 2]])</f>
        <v>8.6866666666667314E-2</v>
      </c>
      <c r="M152" s="27">
        <f>SMA1MSFT[[#This Row],[Abs Erorr 2]]/SMA1MSFT[[#This Row],[Adj Close]]</f>
        <v>9.4082818874328296E-3</v>
      </c>
      <c r="N152" s="25">
        <f t="shared" si="14"/>
        <v>9.0431166666666645</v>
      </c>
      <c r="O152" s="30">
        <f>SMA1MSFT[[#This Row],[Adj Close]]-SMA1MSFT[[#This Row],[6-MA]]</f>
        <v>0.18988333333333607</v>
      </c>
      <c r="P152" s="29">
        <f>(SMA1MSFT[[#This Row],[Adj Close]]-N152)^2</f>
        <v>3.6055680277778814E-2</v>
      </c>
      <c r="Q152" s="29">
        <f>ABS(SMA1MSFT[[#This Row],[Erorr 3]])</f>
        <v>0.18988333333333607</v>
      </c>
      <c r="R152" s="31">
        <f>SMA1MSFT[[#This Row],[Abs Erorr 3]]/SMA1MSFT[[#This Row],[Adj Close]]</f>
        <v>2.0565724394382763E-2</v>
      </c>
    </row>
    <row r="153" spans="2:18">
      <c r="B153" s="20">
        <v>44004.291666666664</v>
      </c>
      <c r="C153" s="4">
        <v>9.4976000000000003</v>
      </c>
      <c r="D153" s="25">
        <f t="shared" si="11"/>
        <v>9.2330000000000005</v>
      </c>
      <c r="E153" s="26">
        <f>SMA1MSFT[[#This Row],[Adj Close]]-SMA1MSFT[[#This Row],[Naive Trend ]]</f>
        <v>0.26459999999999972</v>
      </c>
      <c r="F153" s="4">
        <f t="shared" si="10"/>
        <v>7.0013159999999852E-2</v>
      </c>
      <c r="G153" s="4">
        <f>ABS(SMA1MSFT[[#This Row],[Erorr 1]])</f>
        <v>0.26459999999999972</v>
      </c>
      <c r="H153" s="27">
        <f>SMA1MSFT[[#This Row],[Abs Erorr 1]]/SMA1MSFT[[#This Row],[Adj Close]]</f>
        <v>2.7859669811320726E-2</v>
      </c>
      <c r="I153" s="25">
        <f t="shared" si="13"/>
        <v>9.2102000000000004</v>
      </c>
      <c r="J153" s="28">
        <f>(SMA1MSFT[[#This Row],[Adj Close]]-SMA1MSFT[[#This Row],[3-MA]])</f>
        <v>0.28739999999999988</v>
      </c>
      <c r="K153" s="29">
        <f t="shared" si="12"/>
        <v>8.2598759999999924E-2</v>
      </c>
      <c r="L153" s="29">
        <f>ABS(SMA1MSFT[[#This Row],[Erorr 2]])</f>
        <v>0.28739999999999988</v>
      </c>
      <c r="M153" s="27">
        <f>SMA1MSFT[[#This Row],[Abs Erorr 2]]/SMA1MSFT[[#This Row],[Adj Close]]</f>
        <v>3.0260276280323437E-2</v>
      </c>
      <c r="N153" s="25">
        <f t="shared" si="14"/>
        <v>9.1203833333333346</v>
      </c>
      <c r="O153" s="30">
        <f>SMA1MSFT[[#This Row],[Adj Close]]-SMA1MSFT[[#This Row],[6-MA]]</f>
        <v>0.37721666666666565</v>
      </c>
      <c r="P153" s="29">
        <f>(SMA1MSFT[[#This Row],[Adj Close]]-N153)^2</f>
        <v>0.14229241361111034</v>
      </c>
      <c r="Q153" s="29">
        <f>ABS(SMA1MSFT[[#This Row],[Erorr 3]])</f>
        <v>0.37721666666666565</v>
      </c>
      <c r="R153" s="31">
        <f>SMA1MSFT[[#This Row],[Abs Erorr 3]]/SMA1MSFT[[#This Row],[Adj Close]]</f>
        <v>3.9717051325246971E-2</v>
      </c>
    </row>
    <row r="154" spans="2:18">
      <c r="B154" s="20">
        <v>44005.291666666664</v>
      </c>
      <c r="C154" s="4">
        <v>9.4210999999999991</v>
      </c>
      <c r="D154" s="25">
        <f t="shared" si="11"/>
        <v>9.4976000000000003</v>
      </c>
      <c r="E154" s="26">
        <f>SMA1MSFT[[#This Row],[Adj Close]]-SMA1MSFT[[#This Row],[Naive Trend ]]</f>
        <v>-7.6500000000001123E-2</v>
      </c>
      <c r="F154" s="4">
        <f t="shared" si="10"/>
        <v>5.8522500000001716E-3</v>
      </c>
      <c r="G154" s="4">
        <f>ABS(SMA1MSFT[[#This Row],[Erorr 1]])</f>
        <v>7.6500000000001123E-2</v>
      </c>
      <c r="H154" s="27">
        <f>SMA1MSFT[[#This Row],[Abs Erorr 1]]/SMA1MSFT[[#This Row],[Adj Close]]</f>
        <v>8.1200709046715495E-3</v>
      </c>
      <c r="I154" s="25">
        <f t="shared" si="13"/>
        <v>9.3068000000000008</v>
      </c>
      <c r="J154" s="28">
        <f>(SMA1MSFT[[#This Row],[Adj Close]]-SMA1MSFT[[#This Row],[3-MA]])</f>
        <v>0.11429999999999829</v>
      </c>
      <c r="K154" s="29">
        <f t="shared" si="12"/>
        <v>1.3064489999999609E-2</v>
      </c>
      <c r="L154" s="29">
        <f>ABS(SMA1MSFT[[#This Row],[Erorr 2]])</f>
        <v>0.11429999999999829</v>
      </c>
      <c r="M154" s="27">
        <f>SMA1MSFT[[#This Row],[Abs Erorr 2]]/SMA1MSFT[[#This Row],[Adj Close]]</f>
        <v>1.2132341234038307E-2</v>
      </c>
      <c r="N154" s="25">
        <f t="shared" si="14"/>
        <v>9.2191166666666664</v>
      </c>
      <c r="O154" s="30">
        <f>SMA1MSFT[[#This Row],[Adj Close]]-SMA1MSFT[[#This Row],[6-MA]]</f>
        <v>0.20198333333333274</v>
      </c>
      <c r="P154" s="29">
        <f>(SMA1MSFT[[#This Row],[Adj Close]]-N154)^2</f>
        <v>4.0797266944444202E-2</v>
      </c>
      <c r="Q154" s="29">
        <f>ABS(SMA1MSFT[[#This Row],[Erorr 3]])</f>
        <v>0.20198333333333274</v>
      </c>
      <c r="R154" s="31">
        <f>SMA1MSFT[[#This Row],[Abs Erorr 3]]/SMA1MSFT[[#This Row],[Adj Close]]</f>
        <v>2.1439463898412368E-2</v>
      </c>
    </row>
    <row r="155" spans="2:18">
      <c r="B155" s="20">
        <v>44006.291666666664</v>
      </c>
      <c r="C155" s="4">
        <v>9.2073</v>
      </c>
      <c r="D155" s="25">
        <f t="shared" si="11"/>
        <v>9.4210999999999991</v>
      </c>
      <c r="E155" s="26">
        <f>SMA1MSFT[[#This Row],[Adj Close]]-SMA1MSFT[[#This Row],[Naive Trend ]]</f>
        <v>-0.2137999999999991</v>
      </c>
      <c r="F155" s="4">
        <f t="shared" si="10"/>
        <v>4.5710439999999616E-2</v>
      </c>
      <c r="G155" s="4">
        <f>ABS(SMA1MSFT[[#This Row],[Erorr 1]])</f>
        <v>0.2137999999999991</v>
      </c>
      <c r="H155" s="27">
        <f>SMA1MSFT[[#This Row],[Abs Erorr 1]]/SMA1MSFT[[#This Row],[Adj Close]]</f>
        <v>2.3220705309917034E-2</v>
      </c>
      <c r="I155" s="25">
        <f t="shared" si="13"/>
        <v>9.3839000000000006</v>
      </c>
      <c r="J155" s="28">
        <f>(SMA1MSFT[[#This Row],[Adj Close]]-SMA1MSFT[[#This Row],[3-MA]])</f>
        <v>-0.17660000000000053</v>
      </c>
      <c r="K155" s="29">
        <f t="shared" si="12"/>
        <v>3.118756000000019E-2</v>
      </c>
      <c r="L155" s="29">
        <f>ABS(SMA1MSFT[[#This Row],[Erorr 2]])</f>
        <v>0.17660000000000053</v>
      </c>
      <c r="M155" s="27">
        <f>SMA1MSFT[[#This Row],[Abs Erorr 2]]/SMA1MSFT[[#This Row],[Adj Close]]</f>
        <v>1.918043291735911E-2</v>
      </c>
      <c r="N155" s="25">
        <f t="shared" si="14"/>
        <v>9.2650166666666678</v>
      </c>
      <c r="O155" s="30">
        <f>SMA1MSFT[[#This Row],[Adj Close]]-SMA1MSFT[[#This Row],[6-MA]]</f>
        <v>-5.7716666666667749E-2</v>
      </c>
      <c r="P155" s="29">
        <f>(SMA1MSFT[[#This Row],[Adj Close]]-N155)^2</f>
        <v>3.3312136111112358E-3</v>
      </c>
      <c r="Q155" s="29">
        <f>ABS(SMA1MSFT[[#This Row],[Erorr 3]])</f>
        <v>5.7716666666667749E-2</v>
      </c>
      <c r="R155" s="31">
        <f>SMA1MSFT[[#This Row],[Abs Erorr 3]]/SMA1MSFT[[#This Row],[Adj Close]]</f>
        <v>6.268576745263839E-3</v>
      </c>
    </row>
    <row r="156" spans="2:18">
      <c r="B156" s="20">
        <v>44007.291666666664</v>
      </c>
      <c r="C156" s="4">
        <v>9.4610000000000003</v>
      </c>
      <c r="D156" s="25">
        <f t="shared" si="11"/>
        <v>9.2073</v>
      </c>
      <c r="E156" s="26">
        <f>SMA1MSFT[[#This Row],[Adj Close]]-SMA1MSFT[[#This Row],[Naive Trend ]]</f>
        <v>0.25370000000000026</v>
      </c>
      <c r="F156" s="4">
        <f t="shared" si="10"/>
        <v>6.4363690000000126E-2</v>
      </c>
      <c r="G156" s="4">
        <f>ABS(SMA1MSFT[[#This Row],[Erorr 1]])</f>
        <v>0.25370000000000026</v>
      </c>
      <c r="H156" s="27">
        <f>SMA1MSFT[[#This Row],[Abs Erorr 1]]/SMA1MSFT[[#This Row],[Adj Close]]</f>
        <v>2.6815347214882174E-2</v>
      </c>
      <c r="I156" s="25">
        <f t="shared" si="13"/>
        <v>9.3753333333333337</v>
      </c>
      <c r="J156" s="28">
        <f>(SMA1MSFT[[#This Row],[Adj Close]]-SMA1MSFT[[#This Row],[3-MA]])</f>
        <v>8.5666666666666558E-2</v>
      </c>
      <c r="K156" s="29">
        <f t="shared" si="12"/>
        <v>7.3387777777777592E-3</v>
      </c>
      <c r="L156" s="29">
        <f>ABS(SMA1MSFT[[#This Row],[Erorr 2]])</f>
        <v>8.5666666666666558E-2</v>
      </c>
      <c r="M156" s="27">
        <f>SMA1MSFT[[#This Row],[Abs Erorr 2]]/SMA1MSFT[[#This Row],[Adj Close]]</f>
        <v>9.0547158510375803E-3</v>
      </c>
      <c r="N156" s="25">
        <f t="shared" si="14"/>
        <v>9.2927666666666671</v>
      </c>
      <c r="O156" s="30">
        <f>SMA1MSFT[[#This Row],[Adj Close]]-SMA1MSFT[[#This Row],[6-MA]]</f>
        <v>0.16823333333333323</v>
      </c>
      <c r="P156" s="29">
        <f>(SMA1MSFT[[#This Row],[Adj Close]]-N156)^2</f>
        <v>2.8302454444444413E-2</v>
      </c>
      <c r="Q156" s="29">
        <f>ABS(SMA1MSFT[[#This Row],[Erorr 3]])</f>
        <v>0.16823333333333323</v>
      </c>
      <c r="R156" s="31">
        <f>SMA1MSFT[[#This Row],[Abs Erorr 3]]/SMA1MSFT[[#This Row],[Adj Close]]</f>
        <v>1.7781770778282763E-2</v>
      </c>
    </row>
    <row r="157" spans="2:18">
      <c r="B157" s="20">
        <v>44008.291666666664</v>
      </c>
      <c r="C157" s="4">
        <v>9.1270000000000007</v>
      </c>
      <c r="D157" s="25">
        <f t="shared" si="11"/>
        <v>9.4610000000000003</v>
      </c>
      <c r="E157" s="26">
        <f>SMA1MSFT[[#This Row],[Adj Close]]-SMA1MSFT[[#This Row],[Naive Trend ]]</f>
        <v>-0.33399999999999963</v>
      </c>
      <c r="F157" s="4">
        <f t="shared" si="10"/>
        <v>0.11155599999999975</v>
      </c>
      <c r="G157" s="4">
        <f>ABS(SMA1MSFT[[#This Row],[Erorr 1]])</f>
        <v>0.33399999999999963</v>
      </c>
      <c r="H157" s="27">
        <f>SMA1MSFT[[#This Row],[Abs Erorr 1]]/SMA1MSFT[[#This Row],[Adj Close]]</f>
        <v>3.6594718965706104E-2</v>
      </c>
      <c r="I157" s="25">
        <f t="shared" si="13"/>
        <v>9.363133333333332</v>
      </c>
      <c r="J157" s="28">
        <f>(SMA1MSFT[[#This Row],[Adj Close]]-SMA1MSFT[[#This Row],[3-MA]])</f>
        <v>-0.23613333333333131</v>
      </c>
      <c r="K157" s="29">
        <f t="shared" si="12"/>
        <v>5.5758951111110157E-2</v>
      </c>
      <c r="L157" s="29">
        <f>ABS(SMA1MSFT[[#This Row],[Erorr 2]])</f>
        <v>0.23613333333333131</v>
      </c>
      <c r="M157" s="27">
        <f>SMA1MSFT[[#This Row],[Abs Erorr 2]]/SMA1MSFT[[#This Row],[Adj Close]]</f>
        <v>2.5871955005295419E-2</v>
      </c>
      <c r="N157" s="25">
        <f t="shared" si="14"/>
        <v>9.3349666666666664</v>
      </c>
      <c r="O157" s="30">
        <f>SMA1MSFT[[#This Row],[Adj Close]]-SMA1MSFT[[#This Row],[6-MA]]</f>
        <v>-0.20796666666666574</v>
      </c>
      <c r="P157" s="29">
        <f>(SMA1MSFT[[#This Row],[Adj Close]]-N157)^2</f>
        <v>4.3250134444444061E-2</v>
      </c>
      <c r="Q157" s="29">
        <f>ABS(SMA1MSFT[[#This Row],[Erorr 3]])</f>
        <v>0.20796666666666574</v>
      </c>
      <c r="R157" s="31">
        <f>SMA1MSFT[[#This Row],[Abs Erorr 3]]/SMA1MSFT[[#This Row],[Adj Close]]</f>
        <v>2.2785873415872217E-2</v>
      </c>
    </row>
    <row r="158" spans="2:18">
      <c r="B158" s="20">
        <v>44011.291666666664</v>
      </c>
      <c r="C158" s="4">
        <v>9.1719000000000008</v>
      </c>
      <c r="D158" s="25">
        <f t="shared" si="11"/>
        <v>9.1270000000000007</v>
      </c>
      <c r="E158" s="26">
        <f>SMA1MSFT[[#This Row],[Adj Close]]-SMA1MSFT[[#This Row],[Naive Trend ]]</f>
        <v>4.4900000000000162E-2</v>
      </c>
      <c r="F158" s="4">
        <f t="shared" si="10"/>
        <v>2.0160100000000147E-3</v>
      </c>
      <c r="G158" s="4">
        <f>ABS(SMA1MSFT[[#This Row],[Erorr 1]])</f>
        <v>4.4900000000000162E-2</v>
      </c>
      <c r="H158" s="27">
        <f>SMA1MSFT[[#This Row],[Abs Erorr 1]]/SMA1MSFT[[#This Row],[Adj Close]]</f>
        <v>4.8953869972415921E-3</v>
      </c>
      <c r="I158" s="25">
        <f t="shared" si="13"/>
        <v>9.2651000000000021</v>
      </c>
      <c r="J158" s="28">
        <f>(SMA1MSFT[[#This Row],[Adj Close]]-SMA1MSFT[[#This Row],[3-MA]])</f>
        <v>-9.3200000000001282E-2</v>
      </c>
      <c r="K158" s="29">
        <f t="shared" si="12"/>
        <v>8.686240000000239E-3</v>
      </c>
      <c r="L158" s="29">
        <f>ABS(SMA1MSFT[[#This Row],[Erorr 2]])</f>
        <v>9.3200000000001282E-2</v>
      </c>
      <c r="M158" s="27">
        <f>SMA1MSFT[[#This Row],[Abs Erorr 2]]/SMA1MSFT[[#This Row],[Adj Close]]</f>
        <v>1.0161471450844567E-2</v>
      </c>
      <c r="N158" s="25">
        <f t="shared" si="14"/>
        <v>9.3245000000000005</v>
      </c>
      <c r="O158" s="30">
        <f>SMA1MSFT[[#This Row],[Adj Close]]-SMA1MSFT[[#This Row],[6-MA]]</f>
        <v>-0.15259999999999962</v>
      </c>
      <c r="P158" s="29">
        <f>(SMA1MSFT[[#This Row],[Adj Close]]-N158)^2</f>
        <v>2.3286759999999886E-2</v>
      </c>
      <c r="Q158" s="29">
        <f>ABS(SMA1MSFT[[#This Row],[Erorr 3]])</f>
        <v>0.15259999999999962</v>
      </c>
      <c r="R158" s="31">
        <f>SMA1MSFT[[#This Row],[Abs Erorr 3]]/SMA1MSFT[[#This Row],[Adj Close]]</f>
        <v>1.6637774070803173E-2</v>
      </c>
    </row>
    <row r="159" spans="2:18">
      <c r="B159" s="20">
        <v>44012.291666666664</v>
      </c>
      <c r="C159" s="4">
        <v>9.4687000000000001</v>
      </c>
      <c r="D159" s="25">
        <f t="shared" si="11"/>
        <v>9.1719000000000008</v>
      </c>
      <c r="E159" s="26">
        <f>SMA1MSFT[[#This Row],[Adj Close]]-SMA1MSFT[[#This Row],[Naive Trend ]]</f>
        <v>0.29679999999999929</v>
      </c>
      <c r="F159" s="4">
        <f t="shared" si="10"/>
        <v>8.809023999999957E-2</v>
      </c>
      <c r="G159" s="4">
        <f>ABS(SMA1MSFT[[#This Row],[Erorr 1]])</f>
        <v>0.29679999999999929</v>
      </c>
      <c r="H159" s="27">
        <f>SMA1MSFT[[#This Row],[Abs Erorr 1]]/SMA1MSFT[[#This Row],[Adj Close]]</f>
        <v>3.1345380041610707E-2</v>
      </c>
      <c r="I159" s="25">
        <f t="shared" si="13"/>
        <v>9.2533000000000012</v>
      </c>
      <c r="J159" s="28">
        <f>(SMA1MSFT[[#This Row],[Adj Close]]-SMA1MSFT[[#This Row],[3-MA]])</f>
        <v>0.21539999999999893</v>
      </c>
      <c r="K159" s="29">
        <f t="shared" si="12"/>
        <v>4.6397159999999535E-2</v>
      </c>
      <c r="L159" s="29">
        <f>ABS(SMA1MSFT[[#This Row],[Erorr 2]])</f>
        <v>0.21539999999999893</v>
      </c>
      <c r="M159" s="27">
        <f>SMA1MSFT[[#This Row],[Abs Erorr 2]]/SMA1MSFT[[#This Row],[Adj Close]]</f>
        <v>2.2748634976290191E-2</v>
      </c>
      <c r="N159" s="25">
        <f t="shared" si="14"/>
        <v>9.3143166666666684</v>
      </c>
      <c r="O159" s="30">
        <f>SMA1MSFT[[#This Row],[Adj Close]]-SMA1MSFT[[#This Row],[6-MA]]</f>
        <v>0.15438333333333176</v>
      </c>
      <c r="P159" s="29">
        <f>(SMA1MSFT[[#This Row],[Adj Close]]-N159)^2</f>
        <v>2.3834213611110627E-2</v>
      </c>
      <c r="Q159" s="29">
        <f>ABS(SMA1MSFT[[#This Row],[Erorr 3]])</f>
        <v>0.15438333333333176</v>
      </c>
      <c r="R159" s="31">
        <f>SMA1MSFT[[#This Row],[Abs Erorr 3]]/SMA1MSFT[[#This Row],[Adj Close]]</f>
        <v>1.6304596547924398E-2</v>
      </c>
    </row>
    <row r="160" spans="2:18">
      <c r="B160" s="20">
        <v>44013.291666666664</v>
      </c>
      <c r="C160" s="4">
        <v>9.5008999999999997</v>
      </c>
      <c r="D160" s="25">
        <f t="shared" si="11"/>
        <v>9.4687000000000001</v>
      </c>
      <c r="E160" s="26">
        <f>SMA1MSFT[[#This Row],[Adj Close]]-SMA1MSFT[[#This Row],[Naive Trend ]]</f>
        <v>3.2199999999999562E-2</v>
      </c>
      <c r="F160" s="4">
        <f t="shared" si="10"/>
        <v>1.0368399999999718E-3</v>
      </c>
      <c r="G160" s="4">
        <f>ABS(SMA1MSFT[[#This Row],[Erorr 1]])</f>
        <v>3.2199999999999562E-2</v>
      </c>
      <c r="H160" s="27">
        <f>SMA1MSFT[[#This Row],[Abs Erorr 1]]/SMA1MSFT[[#This Row],[Adj Close]]</f>
        <v>3.3891526065951186E-3</v>
      </c>
      <c r="I160" s="25">
        <f t="shared" si="13"/>
        <v>9.2558666666666678</v>
      </c>
      <c r="J160" s="28">
        <f>(SMA1MSFT[[#This Row],[Adj Close]]-SMA1MSFT[[#This Row],[3-MA]])</f>
        <v>0.24503333333333188</v>
      </c>
      <c r="K160" s="29">
        <f t="shared" si="12"/>
        <v>6.0041334444443734E-2</v>
      </c>
      <c r="L160" s="29">
        <f>ABS(SMA1MSFT[[#This Row],[Erorr 2]])</f>
        <v>0.24503333333333188</v>
      </c>
      <c r="M160" s="27">
        <f>SMA1MSFT[[#This Row],[Abs Erorr 2]]/SMA1MSFT[[#This Row],[Adj Close]]</f>
        <v>2.5790539141905704E-2</v>
      </c>
      <c r="N160" s="25">
        <f t="shared" si="14"/>
        <v>9.3094999999999999</v>
      </c>
      <c r="O160" s="30">
        <f>SMA1MSFT[[#This Row],[Adj Close]]-SMA1MSFT[[#This Row],[6-MA]]</f>
        <v>0.19139999999999979</v>
      </c>
      <c r="P160" s="29">
        <f>(SMA1MSFT[[#This Row],[Adj Close]]-N160)^2</f>
        <v>3.6633959999999924E-2</v>
      </c>
      <c r="Q160" s="29">
        <f>ABS(SMA1MSFT[[#This Row],[Erorr 3]])</f>
        <v>0.19139999999999979</v>
      </c>
      <c r="R160" s="31">
        <f>SMA1MSFT[[#This Row],[Abs Erorr 3]]/SMA1MSFT[[#This Row],[Adj Close]]</f>
        <v>2.0145459903798565E-2</v>
      </c>
    </row>
    <row r="161" spans="2:18">
      <c r="B161" s="20">
        <v>44014.291666666664</v>
      </c>
      <c r="C161" s="4">
        <v>9.5829000000000004</v>
      </c>
      <c r="D161" s="25">
        <f t="shared" si="11"/>
        <v>9.5008999999999997</v>
      </c>
      <c r="E161" s="26">
        <f>SMA1MSFT[[#This Row],[Adj Close]]-SMA1MSFT[[#This Row],[Naive Trend ]]</f>
        <v>8.2000000000000739E-2</v>
      </c>
      <c r="F161" s="4">
        <f t="shared" si="10"/>
        <v>6.7240000000001214E-3</v>
      </c>
      <c r="G161" s="4">
        <f>ABS(SMA1MSFT[[#This Row],[Erorr 1]])</f>
        <v>8.2000000000000739E-2</v>
      </c>
      <c r="H161" s="27">
        <f>SMA1MSFT[[#This Row],[Abs Erorr 1]]/SMA1MSFT[[#This Row],[Adj Close]]</f>
        <v>8.5569086602177557E-3</v>
      </c>
      <c r="I161" s="25">
        <f t="shared" si="13"/>
        <v>9.3804999999999996</v>
      </c>
      <c r="J161" s="28">
        <f>(SMA1MSFT[[#This Row],[Adj Close]]-SMA1MSFT[[#This Row],[3-MA]])</f>
        <v>0.2024000000000008</v>
      </c>
      <c r="K161" s="29">
        <f t="shared" si="12"/>
        <v>4.0965760000000323E-2</v>
      </c>
      <c r="L161" s="29">
        <f>ABS(SMA1MSFT[[#This Row],[Erorr 2]])</f>
        <v>0.2024000000000008</v>
      </c>
      <c r="M161" s="27">
        <f>SMA1MSFT[[#This Row],[Abs Erorr 2]]/SMA1MSFT[[#This Row],[Adj Close]]</f>
        <v>2.11209550344886E-2</v>
      </c>
      <c r="N161" s="25">
        <f t="shared" si="14"/>
        <v>9.3228000000000009</v>
      </c>
      <c r="O161" s="30">
        <f>SMA1MSFT[[#This Row],[Adj Close]]-SMA1MSFT[[#This Row],[6-MA]]</f>
        <v>0.26009999999999955</v>
      </c>
      <c r="P161" s="29">
        <f>(SMA1MSFT[[#This Row],[Adj Close]]-N161)^2</f>
        <v>6.7652009999999763E-2</v>
      </c>
      <c r="Q161" s="29">
        <f>ABS(SMA1MSFT[[#This Row],[Erorr 3]])</f>
        <v>0.26009999999999955</v>
      </c>
      <c r="R161" s="31">
        <f>SMA1MSFT[[#This Row],[Abs Erorr 3]]/SMA1MSFT[[#This Row],[Adj Close]]</f>
        <v>2.7142096860031883E-2</v>
      </c>
    </row>
    <row r="162" spans="2:18">
      <c r="B162" s="20">
        <v>44018.291666666664</v>
      </c>
      <c r="C162" s="4">
        <v>9.8092000000000006</v>
      </c>
      <c r="D162" s="25">
        <f t="shared" si="11"/>
        <v>9.5829000000000004</v>
      </c>
      <c r="E162" s="26">
        <f>SMA1MSFT[[#This Row],[Adj Close]]-SMA1MSFT[[#This Row],[Naive Trend ]]</f>
        <v>0.22630000000000017</v>
      </c>
      <c r="F162" s="4">
        <f t="shared" si="10"/>
        <v>5.1211690000000074E-2</v>
      </c>
      <c r="G162" s="4">
        <f>ABS(SMA1MSFT[[#This Row],[Erorr 1]])</f>
        <v>0.22630000000000017</v>
      </c>
      <c r="H162" s="27">
        <f>SMA1MSFT[[#This Row],[Abs Erorr 1]]/SMA1MSFT[[#This Row],[Adj Close]]</f>
        <v>2.3070179015618007E-2</v>
      </c>
      <c r="I162" s="25">
        <f t="shared" si="13"/>
        <v>9.5175000000000001</v>
      </c>
      <c r="J162" s="28">
        <f>(SMA1MSFT[[#This Row],[Adj Close]]-SMA1MSFT[[#This Row],[3-MA]])</f>
        <v>0.29170000000000051</v>
      </c>
      <c r="K162" s="29">
        <f t="shared" si="12"/>
        <v>8.5088890000000306E-2</v>
      </c>
      <c r="L162" s="29">
        <f>ABS(SMA1MSFT[[#This Row],[Erorr 2]])</f>
        <v>0.29170000000000051</v>
      </c>
      <c r="M162" s="27">
        <f>SMA1MSFT[[#This Row],[Abs Erorr 2]]/SMA1MSFT[[#This Row],[Adj Close]]</f>
        <v>2.9737389389552716E-2</v>
      </c>
      <c r="N162" s="25">
        <f t="shared" si="14"/>
        <v>9.3854000000000006</v>
      </c>
      <c r="O162" s="30">
        <f>SMA1MSFT[[#This Row],[Adj Close]]-SMA1MSFT[[#This Row],[6-MA]]</f>
        <v>0.42379999999999995</v>
      </c>
      <c r="P162" s="29">
        <f>(SMA1MSFT[[#This Row],[Adj Close]]-N162)^2</f>
        <v>0.17960643999999995</v>
      </c>
      <c r="Q162" s="29">
        <f>ABS(SMA1MSFT[[#This Row],[Erorr 3]])</f>
        <v>0.42379999999999995</v>
      </c>
      <c r="R162" s="31">
        <f>SMA1MSFT[[#This Row],[Abs Erorr 3]]/SMA1MSFT[[#This Row],[Adj Close]]</f>
        <v>4.3204338783998687E-2</v>
      </c>
    </row>
    <row r="163" spans="2:18">
      <c r="B163" s="20">
        <v>44019.291666666664</v>
      </c>
      <c r="C163" s="4">
        <v>9.8415999999999997</v>
      </c>
      <c r="D163" s="25">
        <f t="shared" si="11"/>
        <v>9.8092000000000006</v>
      </c>
      <c r="E163" s="26">
        <f>SMA1MSFT[[#This Row],[Adj Close]]-SMA1MSFT[[#This Row],[Naive Trend ]]</f>
        <v>3.2399999999999096E-2</v>
      </c>
      <c r="F163" s="4">
        <f t="shared" si="10"/>
        <v>1.0497599999999415E-3</v>
      </c>
      <c r="G163" s="4">
        <f>ABS(SMA1MSFT[[#This Row],[Erorr 1]])</f>
        <v>3.2399999999999096E-2</v>
      </c>
      <c r="H163" s="27">
        <f>SMA1MSFT[[#This Row],[Abs Erorr 1]]/SMA1MSFT[[#This Row],[Adj Close]]</f>
        <v>3.2921476182733596E-3</v>
      </c>
      <c r="I163" s="25">
        <f t="shared" si="13"/>
        <v>9.6310000000000002</v>
      </c>
      <c r="J163" s="28">
        <f>(SMA1MSFT[[#This Row],[Adj Close]]-SMA1MSFT[[#This Row],[3-MA]])</f>
        <v>0.21059999999999945</v>
      </c>
      <c r="K163" s="29">
        <f t="shared" si="12"/>
        <v>4.4352359999999771E-2</v>
      </c>
      <c r="L163" s="29">
        <f>ABS(SMA1MSFT[[#This Row],[Erorr 2]])</f>
        <v>0.21059999999999945</v>
      </c>
      <c r="M163" s="27">
        <f>SMA1MSFT[[#This Row],[Abs Erorr 2]]/SMA1MSFT[[#This Row],[Adj Close]]</f>
        <v>2.1398959518777381E-2</v>
      </c>
      <c r="N163" s="25">
        <f t="shared" si="14"/>
        <v>9.4434333333333331</v>
      </c>
      <c r="O163" s="30">
        <f>SMA1MSFT[[#This Row],[Adj Close]]-SMA1MSFT[[#This Row],[6-MA]]</f>
        <v>0.39816666666666656</v>
      </c>
      <c r="P163" s="29">
        <f>(SMA1MSFT[[#This Row],[Adj Close]]-N163)^2</f>
        <v>0.15853669444444435</v>
      </c>
      <c r="Q163" s="29">
        <f>ABS(SMA1MSFT[[#This Row],[Erorr 3]])</f>
        <v>0.39816666666666656</v>
      </c>
      <c r="R163" s="31">
        <f>SMA1MSFT[[#This Row],[Abs Erorr 3]]/SMA1MSFT[[#This Row],[Adj Close]]</f>
        <v>4.0457513683411904E-2</v>
      </c>
    </row>
    <row r="164" spans="2:18">
      <c r="B164" s="20">
        <v>44020.291666666664</v>
      </c>
      <c r="C164" s="4">
        <v>10.184799999999999</v>
      </c>
      <c r="D164" s="25">
        <f t="shared" si="11"/>
        <v>9.8415999999999997</v>
      </c>
      <c r="E164" s="26">
        <f>SMA1MSFT[[#This Row],[Adj Close]]-SMA1MSFT[[#This Row],[Naive Trend ]]</f>
        <v>0.34319999999999951</v>
      </c>
      <c r="F164" s="4">
        <f t="shared" si="10"/>
        <v>0.11778623999999967</v>
      </c>
      <c r="G164" s="4">
        <f>ABS(SMA1MSFT[[#This Row],[Erorr 1]])</f>
        <v>0.34319999999999951</v>
      </c>
      <c r="H164" s="27">
        <f>SMA1MSFT[[#This Row],[Abs Erorr 1]]/SMA1MSFT[[#This Row],[Adj Close]]</f>
        <v>3.3697274369648846E-2</v>
      </c>
      <c r="I164" s="25">
        <f t="shared" si="13"/>
        <v>9.7445666666666657</v>
      </c>
      <c r="J164" s="28">
        <f>(SMA1MSFT[[#This Row],[Adj Close]]-SMA1MSFT[[#This Row],[3-MA]])</f>
        <v>0.44023333333333348</v>
      </c>
      <c r="K164" s="29">
        <f t="shared" si="12"/>
        <v>0.19380538777777789</v>
      </c>
      <c r="L164" s="29">
        <f>ABS(SMA1MSFT[[#This Row],[Erorr 2]])</f>
        <v>0.44023333333333348</v>
      </c>
      <c r="M164" s="27">
        <f>SMA1MSFT[[#This Row],[Abs Erorr 2]]/SMA1MSFT[[#This Row],[Adj Close]]</f>
        <v>4.3224543764564208E-2</v>
      </c>
      <c r="N164" s="25">
        <f t="shared" si="14"/>
        <v>9.5625333333333344</v>
      </c>
      <c r="O164" s="30">
        <f>SMA1MSFT[[#This Row],[Adj Close]]-SMA1MSFT[[#This Row],[6-MA]]</f>
        <v>0.62226666666666475</v>
      </c>
      <c r="P164" s="29">
        <f>(SMA1MSFT[[#This Row],[Adj Close]]-N164)^2</f>
        <v>0.38721580444444204</v>
      </c>
      <c r="Q164" s="29">
        <f>ABS(SMA1MSFT[[#This Row],[Erorr 3]])</f>
        <v>0.62226666666666475</v>
      </c>
      <c r="R164" s="31">
        <f>SMA1MSFT[[#This Row],[Abs Erorr 3]]/SMA1MSFT[[#This Row],[Adj Close]]</f>
        <v>6.1097583326787448E-2</v>
      </c>
    </row>
    <row r="165" spans="2:18">
      <c r="B165" s="20">
        <v>44021.291666666664</v>
      </c>
      <c r="C165" s="4">
        <v>10.476900000000001</v>
      </c>
      <c r="D165" s="25">
        <f t="shared" si="11"/>
        <v>10.184799999999999</v>
      </c>
      <c r="E165" s="26">
        <f>SMA1MSFT[[#This Row],[Adj Close]]-SMA1MSFT[[#This Row],[Naive Trend ]]</f>
        <v>0.29210000000000136</v>
      </c>
      <c r="F165" s="4">
        <f t="shared" si="10"/>
        <v>8.5322410000000792E-2</v>
      </c>
      <c r="G165" s="4">
        <f>ABS(SMA1MSFT[[#This Row],[Erorr 1]])</f>
        <v>0.29210000000000136</v>
      </c>
      <c r="H165" s="27">
        <f>SMA1MSFT[[#This Row],[Abs Erorr 1]]/SMA1MSFT[[#This Row],[Adj Close]]</f>
        <v>2.7880384464870463E-2</v>
      </c>
      <c r="I165" s="25">
        <f t="shared" si="13"/>
        <v>9.9451999999999998</v>
      </c>
      <c r="J165" s="28">
        <f>(SMA1MSFT[[#This Row],[Adj Close]]-SMA1MSFT[[#This Row],[3-MA]])</f>
        <v>0.53170000000000073</v>
      </c>
      <c r="K165" s="29">
        <f t="shared" si="12"/>
        <v>0.28270489000000076</v>
      </c>
      <c r="L165" s="29">
        <f>ABS(SMA1MSFT[[#This Row],[Erorr 2]])</f>
        <v>0.53170000000000073</v>
      </c>
      <c r="M165" s="27">
        <f>SMA1MSFT[[#This Row],[Abs Erorr 2]]/SMA1MSFT[[#This Row],[Adj Close]]</f>
        <v>5.0749744676383352E-2</v>
      </c>
      <c r="N165" s="25">
        <f t="shared" si="14"/>
        <v>9.7313499999999991</v>
      </c>
      <c r="O165" s="30">
        <f>SMA1MSFT[[#This Row],[Adj Close]]-SMA1MSFT[[#This Row],[6-MA]]</f>
        <v>0.74555000000000149</v>
      </c>
      <c r="P165" s="29">
        <f>(SMA1MSFT[[#This Row],[Adj Close]]-N165)^2</f>
        <v>0.55584480250000223</v>
      </c>
      <c r="Q165" s="29">
        <f>ABS(SMA1MSFT[[#This Row],[Erorr 3]])</f>
        <v>0.74555000000000149</v>
      </c>
      <c r="R165" s="31">
        <f>SMA1MSFT[[#This Row],[Abs Erorr 3]]/SMA1MSFT[[#This Row],[Adj Close]]</f>
        <v>7.1161316801725841E-2</v>
      </c>
    </row>
    <row r="166" spans="2:18">
      <c r="B166" s="20">
        <v>44022.291666666664</v>
      </c>
      <c r="C166" s="4">
        <v>10.4472</v>
      </c>
      <c r="D166" s="25">
        <f t="shared" si="11"/>
        <v>10.476900000000001</v>
      </c>
      <c r="E166" s="26">
        <f>SMA1MSFT[[#This Row],[Adj Close]]-SMA1MSFT[[#This Row],[Naive Trend ]]</f>
        <v>-2.970000000000006E-2</v>
      </c>
      <c r="F166" s="4">
        <f t="shared" si="10"/>
        <v>8.8209000000000356E-4</v>
      </c>
      <c r="G166" s="4">
        <f>ABS(SMA1MSFT[[#This Row],[Erorr 1]])</f>
        <v>2.970000000000006E-2</v>
      </c>
      <c r="H166" s="27">
        <f>SMA1MSFT[[#This Row],[Abs Erorr 1]]/SMA1MSFT[[#This Row],[Adj Close]]</f>
        <v>2.8428669882839476E-3</v>
      </c>
      <c r="I166" s="25">
        <f t="shared" si="13"/>
        <v>10.167766666666667</v>
      </c>
      <c r="J166" s="28">
        <f>(SMA1MSFT[[#This Row],[Adj Close]]-SMA1MSFT[[#This Row],[3-MA]])</f>
        <v>0.27943333333333342</v>
      </c>
      <c r="K166" s="29">
        <f t="shared" si="12"/>
        <v>7.8082987777777821E-2</v>
      </c>
      <c r="L166" s="29">
        <f>ABS(SMA1MSFT[[#This Row],[Erorr 2]])</f>
        <v>0.27943333333333342</v>
      </c>
      <c r="M166" s="27">
        <f>SMA1MSFT[[#This Row],[Abs Erorr 2]]/SMA1MSFT[[#This Row],[Adj Close]]</f>
        <v>2.6747198611430184E-2</v>
      </c>
      <c r="N166" s="25">
        <f t="shared" si="14"/>
        <v>9.8993833333333328</v>
      </c>
      <c r="O166" s="30">
        <f>SMA1MSFT[[#This Row],[Adj Close]]-SMA1MSFT[[#This Row],[6-MA]]</f>
        <v>0.54781666666666773</v>
      </c>
      <c r="P166" s="29">
        <f>(SMA1MSFT[[#This Row],[Adj Close]]-N166)^2</f>
        <v>0.30010310027777892</v>
      </c>
      <c r="Q166" s="29">
        <f>ABS(SMA1MSFT[[#This Row],[Erorr 3]])</f>
        <v>0.54781666666666773</v>
      </c>
      <c r="R166" s="31">
        <f>SMA1MSFT[[#This Row],[Abs Erorr 3]]/SMA1MSFT[[#This Row],[Adj Close]]</f>
        <v>5.2436697552135279E-2</v>
      </c>
    </row>
    <row r="167" spans="2:18">
      <c r="B167" s="20">
        <v>44025.291666666664</v>
      </c>
      <c r="C167" s="4">
        <v>10.0215</v>
      </c>
      <c r="D167" s="25">
        <f t="shared" si="11"/>
        <v>10.4472</v>
      </c>
      <c r="E167" s="26">
        <f>SMA1MSFT[[#This Row],[Adj Close]]-SMA1MSFT[[#This Row],[Naive Trend ]]</f>
        <v>-0.42570000000000086</v>
      </c>
      <c r="F167" s="4">
        <f t="shared" si="10"/>
        <v>0.18122049000000073</v>
      </c>
      <c r="G167" s="4">
        <f>ABS(SMA1MSFT[[#This Row],[Erorr 1]])</f>
        <v>0.42570000000000086</v>
      </c>
      <c r="H167" s="27">
        <f>SMA1MSFT[[#This Row],[Abs Erorr 1]]/SMA1MSFT[[#This Row],[Adj Close]]</f>
        <v>4.247867085765613E-2</v>
      </c>
      <c r="I167" s="25">
        <f t="shared" si="13"/>
        <v>10.369633333333333</v>
      </c>
      <c r="J167" s="28">
        <f>(SMA1MSFT[[#This Row],[Adj Close]]-SMA1MSFT[[#This Row],[3-MA]])</f>
        <v>-0.34813333333333318</v>
      </c>
      <c r="K167" s="29">
        <f t="shared" si="12"/>
        <v>0.12119681777777767</v>
      </c>
      <c r="L167" s="29">
        <f>ABS(SMA1MSFT[[#This Row],[Erorr 2]])</f>
        <v>0.34813333333333318</v>
      </c>
      <c r="M167" s="27">
        <f>SMA1MSFT[[#This Row],[Abs Erorr 2]]/SMA1MSFT[[#This Row],[Adj Close]]</f>
        <v>3.47386452460543E-2</v>
      </c>
      <c r="N167" s="25">
        <f t="shared" si="14"/>
        <v>10.0571</v>
      </c>
      <c r="O167" s="30">
        <f>SMA1MSFT[[#This Row],[Adj Close]]-SMA1MSFT[[#This Row],[6-MA]]</f>
        <v>-3.560000000000052E-2</v>
      </c>
      <c r="P167" s="29">
        <f>(SMA1MSFT[[#This Row],[Adj Close]]-N167)^2</f>
        <v>1.267360000000037E-3</v>
      </c>
      <c r="Q167" s="29">
        <f>ABS(SMA1MSFT[[#This Row],[Erorr 3]])</f>
        <v>3.560000000000052E-2</v>
      </c>
      <c r="R167" s="31">
        <f>SMA1MSFT[[#This Row],[Abs Erorr 3]]/SMA1MSFT[[#This Row],[Adj Close]]</f>
        <v>3.552362420795342E-3</v>
      </c>
    </row>
    <row r="168" spans="2:18">
      <c r="B168" s="20">
        <v>44026.291666666664</v>
      </c>
      <c r="C168" s="4">
        <v>10.3453</v>
      </c>
      <c r="D168" s="25">
        <f t="shared" si="11"/>
        <v>10.0215</v>
      </c>
      <c r="E168" s="26">
        <f>SMA1MSFT[[#This Row],[Adj Close]]-SMA1MSFT[[#This Row],[Naive Trend ]]</f>
        <v>0.32380000000000031</v>
      </c>
      <c r="F168" s="4">
        <f t="shared" si="10"/>
        <v>0.10484644000000021</v>
      </c>
      <c r="G168" s="4">
        <f>ABS(SMA1MSFT[[#This Row],[Erorr 1]])</f>
        <v>0.32380000000000031</v>
      </c>
      <c r="H168" s="27">
        <f>SMA1MSFT[[#This Row],[Abs Erorr 1]]/SMA1MSFT[[#This Row],[Adj Close]]</f>
        <v>3.1299237334828409E-2</v>
      </c>
      <c r="I168" s="25">
        <f t="shared" si="13"/>
        <v>10.315200000000001</v>
      </c>
      <c r="J168" s="28">
        <f>(SMA1MSFT[[#This Row],[Adj Close]]-SMA1MSFT[[#This Row],[3-MA]])</f>
        <v>3.0099999999999127E-2</v>
      </c>
      <c r="K168" s="29">
        <f t="shared" si="12"/>
        <v>9.0600999999994748E-4</v>
      </c>
      <c r="L168" s="29">
        <f>ABS(SMA1MSFT[[#This Row],[Erorr 2]])</f>
        <v>3.0099999999999127E-2</v>
      </c>
      <c r="M168" s="27">
        <f>SMA1MSFT[[#This Row],[Abs Erorr 2]]/SMA1MSFT[[#This Row],[Adj Close]]</f>
        <v>2.9095337979564758E-3</v>
      </c>
      <c r="N168" s="25">
        <f t="shared" si="14"/>
        <v>10.1302</v>
      </c>
      <c r="O168" s="30">
        <f>SMA1MSFT[[#This Row],[Adj Close]]-SMA1MSFT[[#This Row],[6-MA]]</f>
        <v>0.21509999999999962</v>
      </c>
      <c r="P168" s="29">
        <f>(SMA1MSFT[[#This Row],[Adj Close]]-N168)^2</f>
        <v>4.6268009999999839E-2</v>
      </c>
      <c r="Q168" s="29">
        <f>ABS(SMA1MSFT[[#This Row],[Erorr 3]])</f>
        <v>0.21509999999999962</v>
      </c>
      <c r="R168" s="31">
        <f>SMA1MSFT[[#This Row],[Abs Erorr 3]]/SMA1MSFT[[#This Row],[Adj Close]]</f>
        <v>2.0792050496360629E-2</v>
      </c>
    </row>
    <row r="169" spans="2:18">
      <c r="B169" s="20">
        <v>44027.291666666664</v>
      </c>
      <c r="C169" s="4">
        <v>10.196</v>
      </c>
      <c r="D169" s="25">
        <f t="shared" si="11"/>
        <v>10.3453</v>
      </c>
      <c r="E169" s="26">
        <f>SMA1MSFT[[#This Row],[Adj Close]]-SMA1MSFT[[#This Row],[Naive Trend ]]</f>
        <v>-0.14930000000000021</v>
      </c>
      <c r="F169" s="4">
        <f t="shared" si="10"/>
        <v>2.2290490000000062E-2</v>
      </c>
      <c r="G169" s="4">
        <f>ABS(SMA1MSFT[[#This Row],[Erorr 1]])</f>
        <v>0.14930000000000021</v>
      </c>
      <c r="H169" s="27">
        <f>SMA1MSFT[[#This Row],[Abs Erorr 1]]/SMA1MSFT[[#This Row],[Adj Close]]</f>
        <v>1.4642997253825051E-2</v>
      </c>
      <c r="I169" s="25">
        <f t="shared" si="13"/>
        <v>10.271333333333333</v>
      </c>
      <c r="J169" s="28">
        <f>(SMA1MSFT[[#This Row],[Adj Close]]-SMA1MSFT[[#This Row],[3-MA]])</f>
        <v>-7.533333333333303E-2</v>
      </c>
      <c r="K169" s="29">
        <f t="shared" si="12"/>
        <v>5.6751111111110657E-3</v>
      </c>
      <c r="L169" s="29">
        <f>ABS(SMA1MSFT[[#This Row],[Erorr 2]])</f>
        <v>7.533333333333303E-2</v>
      </c>
      <c r="M169" s="27">
        <f>SMA1MSFT[[#This Row],[Abs Erorr 2]]/SMA1MSFT[[#This Row],[Adj Close]]</f>
        <v>7.3885183732182256E-3</v>
      </c>
      <c r="N169" s="25">
        <f t="shared" si="14"/>
        <v>10.21955</v>
      </c>
      <c r="O169" s="30">
        <f>SMA1MSFT[[#This Row],[Adj Close]]-SMA1MSFT[[#This Row],[6-MA]]</f>
        <v>-2.3550000000000182E-2</v>
      </c>
      <c r="P169" s="29">
        <f>(SMA1MSFT[[#This Row],[Adj Close]]-N169)^2</f>
        <v>5.5460250000000859E-4</v>
      </c>
      <c r="Q169" s="29">
        <f>ABS(SMA1MSFT[[#This Row],[Erorr 3]])</f>
        <v>2.3550000000000182E-2</v>
      </c>
      <c r="R169" s="31">
        <f>SMA1MSFT[[#This Row],[Abs Erorr 3]]/SMA1MSFT[[#This Row],[Adj Close]]</f>
        <v>2.3097293056100611E-3</v>
      </c>
    </row>
    <row r="170" spans="2:18">
      <c r="B170" s="20">
        <v>44028.291666666664</v>
      </c>
      <c r="C170" s="4">
        <v>10.1038</v>
      </c>
      <c r="D170" s="25">
        <f t="shared" si="11"/>
        <v>10.196</v>
      </c>
      <c r="E170" s="26">
        <f>SMA1MSFT[[#This Row],[Adj Close]]-SMA1MSFT[[#This Row],[Naive Trend ]]</f>
        <v>-9.220000000000006E-2</v>
      </c>
      <c r="F170" s="4">
        <f t="shared" si="10"/>
        <v>8.5008400000000112E-3</v>
      </c>
      <c r="G170" s="4">
        <f>ABS(SMA1MSFT[[#This Row],[Erorr 1]])</f>
        <v>9.220000000000006E-2</v>
      </c>
      <c r="H170" s="27">
        <f>SMA1MSFT[[#This Row],[Abs Erorr 1]]/SMA1MSFT[[#This Row],[Adj Close]]</f>
        <v>9.1252795977751003E-3</v>
      </c>
      <c r="I170" s="25">
        <f t="shared" si="13"/>
        <v>10.187599999999998</v>
      </c>
      <c r="J170" s="28">
        <f>(SMA1MSFT[[#This Row],[Adj Close]]-SMA1MSFT[[#This Row],[3-MA]])</f>
        <v>-8.379999999999832E-2</v>
      </c>
      <c r="K170" s="29">
        <f t="shared" si="12"/>
        <v>7.0224399999997186E-3</v>
      </c>
      <c r="L170" s="29">
        <f>ABS(SMA1MSFT[[#This Row],[Erorr 2]])</f>
        <v>8.379999999999832E-2</v>
      </c>
      <c r="M170" s="27">
        <f>SMA1MSFT[[#This Row],[Abs Erorr 2]]/SMA1MSFT[[#This Row],[Adj Close]]</f>
        <v>8.2939092222726416E-3</v>
      </c>
      <c r="N170" s="25">
        <f t="shared" si="14"/>
        <v>10.278616666666666</v>
      </c>
      <c r="O170" s="30">
        <f>SMA1MSFT[[#This Row],[Adj Close]]-SMA1MSFT[[#This Row],[6-MA]]</f>
        <v>-0.17481666666666662</v>
      </c>
      <c r="P170" s="29">
        <f>(SMA1MSFT[[#This Row],[Adj Close]]-N170)^2</f>
        <v>3.0560866944444428E-2</v>
      </c>
      <c r="Q170" s="29">
        <f>ABS(SMA1MSFT[[#This Row],[Erorr 3]])</f>
        <v>0.17481666666666662</v>
      </c>
      <c r="R170" s="31">
        <f>SMA1MSFT[[#This Row],[Abs Erorr 3]]/SMA1MSFT[[#This Row],[Adj Close]]</f>
        <v>1.7302071167943411E-2</v>
      </c>
    </row>
    <row r="171" spans="2:18">
      <c r="B171" s="20">
        <v>44029.291666666664</v>
      </c>
      <c r="C171" s="4">
        <v>10.170299999999999</v>
      </c>
      <c r="D171" s="25">
        <f t="shared" si="11"/>
        <v>10.1038</v>
      </c>
      <c r="E171" s="26">
        <f>SMA1MSFT[[#This Row],[Adj Close]]-SMA1MSFT[[#This Row],[Naive Trend ]]</f>
        <v>6.6499999999999559E-2</v>
      </c>
      <c r="F171" s="4">
        <f t="shared" si="10"/>
        <v>4.422249999999941E-3</v>
      </c>
      <c r="G171" s="4">
        <f>ABS(SMA1MSFT[[#This Row],[Erorr 1]])</f>
        <v>6.6499999999999559E-2</v>
      </c>
      <c r="H171" s="27">
        <f>SMA1MSFT[[#This Row],[Abs Erorr 1]]/SMA1MSFT[[#This Row],[Adj Close]]</f>
        <v>6.5386468442425062E-3</v>
      </c>
      <c r="I171" s="25">
        <f t="shared" si="13"/>
        <v>10.215033333333333</v>
      </c>
      <c r="J171" s="28">
        <f>(SMA1MSFT[[#This Row],[Adj Close]]-SMA1MSFT[[#This Row],[3-MA]])</f>
        <v>-4.4733333333333292E-2</v>
      </c>
      <c r="K171" s="29">
        <f t="shared" si="12"/>
        <v>2.0010711111111074E-3</v>
      </c>
      <c r="L171" s="29">
        <f>ABS(SMA1MSFT[[#This Row],[Erorr 2]])</f>
        <v>4.4733333333333292E-2</v>
      </c>
      <c r="M171" s="27">
        <f>SMA1MSFT[[#This Row],[Abs Erorr 2]]/SMA1MSFT[[#This Row],[Adj Close]]</f>
        <v>4.3984281027436055E-3</v>
      </c>
      <c r="N171" s="25">
        <f t="shared" si="14"/>
        <v>10.265116666666666</v>
      </c>
      <c r="O171" s="30">
        <f>SMA1MSFT[[#This Row],[Adj Close]]-SMA1MSFT[[#This Row],[6-MA]]</f>
        <v>-9.4816666666666549E-2</v>
      </c>
      <c r="P171" s="29">
        <f>(SMA1MSFT[[#This Row],[Adj Close]]-N171)^2</f>
        <v>8.9902002777777559E-3</v>
      </c>
      <c r="Q171" s="29">
        <f>ABS(SMA1MSFT[[#This Row],[Erorr 3]])</f>
        <v>9.4816666666666549E-2</v>
      </c>
      <c r="R171" s="31">
        <f>SMA1MSFT[[#This Row],[Abs Erorr 3]]/SMA1MSFT[[#This Row],[Adj Close]]</f>
        <v>9.3228977185202556E-3</v>
      </c>
    </row>
    <row r="172" spans="2:18">
      <c r="B172" s="20">
        <v>44032.291666666664</v>
      </c>
      <c r="C172" s="4">
        <v>10.4786</v>
      </c>
      <c r="D172" s="25">
        <f t="shared" si="11"/>
        <v>10.170299999999999</v>
      </c>
      <c r="E172" s="26">
        <f>SMA1MSFT[[#This Row],[Adj Close]]-SMA1MSFT[[#This Row],[Naive Trend ]]</f>
        <v>0.30830000000000091</v>
      </c>
      <c r="F172" s="4">
        <f t="shared" si="10"/>
        <v>9.5048890000000552E-2</v>
      </c>
      <c r="G172" s="4">
        <f>ABS(SMA1MSFT[[#This Row],[Erorr 1]])</f>
        <v>0.30830000000000091</v>
      </c>
      <c r="H172" s="27">
        <f>SMA1MSFT[[#This Row],[Abs Erorr 1]]/SMA1MSFT[[#This Row],[Adj Close]]</f>
        <v>2.9421869333689701E-2</v>
      </c>
      <c r="I172" s="25">
        <f t="shared" si="13"/>
        <v>10.156699999999999</v>
      </c>
      <c r="J172" s="28">
        <f>(SMA1MSFT[[#This Row],[Adj Close]]-SMA1MSFT[[#This Row],[3-MA]])</f>
        <v>0.32190000000000119</v>
      </c>
      <c r="K172" s="29">
        <f t="shared" si="12"/>
        <v>0.10361961000000076</v>
      </c>
      <c r="L172" s="29">
        <f>ABS(SMA1MSFT[[#This Row],[Erorr 2]])</f>
        <v>0.32190000000000119</v>
      </c>
      <c r="M172" s="27">
        <f>SMA1MSFT[[#This Row],[Abs Erorr 2]]/SMA1MSFT[[#This Row],[Adj Close]]</f>
        <v>3.0719752638711392E-2</v>
      </c>
      <c r="N172" s="25">
        <f t="shared" si="14"/>
        <v>10.214016666666666</v>
      </c>
      <c r="O172" s="30">
        <f>SMA1MSFT[[#This Row],[Adj Close]]-SMA1MSFT[[#This Row],[6-MA]]</f>
        <v>0.26458333333333428</v>
      </c>
      <c r="P172" s="29">
        <f>(SMA1MSFT[[#This Row],[Adj Close]]-N172)^2</f>
        <v>7.0004340277778285E-2</v>
      </c>
      <c r="Q172" s="29">
        <f>ABS(SMA1MSFT[[#This Row],[Erorr 3]])</f>
        <v>0.26458333333333428</v>
      </c>
      <c r="R172" s="31">
        <f>SMA1MSFT[[#This Row],[Abs Erorr 3]]/SMA1MSFT[[#This Row],[Adj Close]]</f>
        <v>2.524987434708208E-2</v>
      </c>
    </row>
    <row r="173" spans="2:18">
      <c r="B173" s="20">
        <v>44033.291666666664</v>
      </c>
      <c r="C173" s="4">
        <v>10.296900000000001</v>
      </c>
      <c r="D173" s="25">
        <f t="shared" si="11"/>
        <v>10.4786</v>
      </c>
      <c r="E173" s="26">
        <f>SMA1MSFT[[#This Row],[Adj Close]]-SMA1MSFT[[#This Row],[Naive Trend ]]</f>
        <v>-0.18169999999999931</v>
      </c>
      <c r="F173" s="4">
        <f t="shared" si="10"/>
        <v>3.3014889999999748E-2</v>
      </c>
      <c r="G173" s="4">
        <f>ABS(SMA1MSFT[[#This Row],[Erorr 1]])</f>
        <v>0.18169999999999931</v>
      </c>
      <c r="H173" s="27">
        <f>SMA1MSFT[[#This Row],[Abs Erorr 1]]/SMA1MSFT[[#This Row],[Adj Close]]</f>
        <v>1.7646087657450231E-2</v>
      </c>
      <c r="I173" s="25">
        <f t="shared" si="13"/>
        <v>10.2509</v>
      </c>
      <c r="J173" s="28">
        <f>(SMA1MSFT[[#This Row],[Adj Close]]-SMA1MSFT[[#This Row],[3-MA]])</f>
        <v>4.6000000000001151E-2</v>
      </c>
      <c r="K173" s="29">
        <f t="shared" si="12"/>
        <v>2.1160000000001061E-3</v>
      </c>
      <c r="L173" s="29">
        <f>ABS(SMA1MSFT[[#This Row],[Erorr 2]])</f>
        <v>4.6000000000001151E-2</v>
      </c>
      <c r="M173" s="27">
        <f>SMA1MSFT[[#This Row],[Abs Erorr 2]]/SMA1MSFT[[#This Row],[Adj Close]]</f>
        <v>4.4673639639115801E-3</v>
      </c>
      <c r="N173" s="25">
        <f t="shared" si="14"/>
        <v>10.219249999999999</v>
      </c>
      <c r="O173" s="30">
        <f>SMA1MSFT[[#This Row],[Adj Close]]-SMA1MSFT[[#This Row],[6-MA]]</f>
        <v>7.7650000000001995E-2</v>
      </c>
      <c r="P173" s="29">
        <f>(SMA1MSFT[[#This Row],[Adj Close]]-N173)^2</f>
        <v>6.0295225000003101E-3</v>
      </c>
      <c r="Q173" s="29">
        <f>ABS(SMA1MSFT[[#This Row],[Erorr 3]])</f>
        <v>7.7650000000001995E-2</v>
      </c>
      <c r="R173" s="31">
        <f>SMA1MSFT[[#This Row],[Abs Erorr 3]]/SMA1MSFT[[#This Row],[Adj Close]]</f>
        <v>7.5411046042985746E-3</v>
      </c>
    </row>
    <row r="174" spans="2:18">
      <c r="B174" s="20">
        <v>44034.291666666664</v>
      </c>
      <c r="C174" s="4">
        <v>10.4069</v>
      </c>
      <c r="D174" s="25">
        <f t="shared" si="11"/>
        <v>10.296900000000001</v>
      </c>
      <c r="E174" s="26">
        <f>SMA1MSFT[[#This Row],[Adj Close]]-SMA1MSFT[[#This Row],[Naive Trend ]]</f>
        <v>0.10999999999999943</v>
      </c>
      <c r="F174" s="4">
        <f t="shared" si="10"/>
        <v>1.2099999999999875E-2</v>
      </c>
      <c r="G174" s="4">
        <f>ABS(SMA1MSFT[[#This Row],[Erorr 1]])</f>
        <v>0.10999999999999943</v>
      </c>
      <c r="H174" s="27">
        <f>SMA1MSFT[[#This Row],[Abs Erorr 1]]/SMA1MSFT[[#This Row],[Adj Close]]</f>
        <v>1.0569910347942175E-2</v>
      </c>
      <c r="I174" s="25">
        <f t="shared" si="13"/>
        <v>10.315266666666666</v>
      </c>
      <c r="J174" s="28">
        <f>(SMA1MSFT[[#This Row],[Adj Close]]-SMA1MSFT[[#This Row],[3-MA]])</f>
        <v>9.1633333333334122E-2</v>
      </c>
      <c r="K174" s="29">
        <f t="shared" si="12"/>
        <v>8.3966677777779219E-3</v>
      </c>
      <c r="L174" s="29">
        <f>ABS(SMA1MSFT[[#This Row],[Erorr 2]])</f>
        <v>9.1633333333334122E-2</v>
      </c>
      <c r="M174" s="27">
        <f>SMA1MSFT[[#This Row],[Abs Erorr 2]]/SMA1MSFT[[#This Row],[Adj Close]]</f>
        <v>8.8050556201495281E-3</v>
      </c>
      <c r="N174" s="25">
        <f t="shared" si="14"/>
        <v>10.26515</v>
      </c>
      <c r="O174" s="30">
        <f>SMA1MSFT[[#This Row],[Adj Close]]-SMA1MSFT[[#This Row],[6-MA]]</f>
        <v>0.14175000000000004</v>
      </c>
      <c r="P174" s="29">
        <f>(SMA1MSFT[[#This Row],[Adj Close]]-N174)^2</f>
        <v>2.0093062500000012E-2</v>
      </c>
      <c r="Q174" s="29">
        <f>ABS(SMA1MSFT[[#This Row],[Erorr 3]])</f>
        <v>0.14175000000000004</v>
      </c>
      <c r="R174" s="31">
        <f>SMA1MSFT[[#This Row],[Abs Erorr 3]]/SMA1MSFT[[#This Row],[Adj Close]]</f>
        <v>1.362077083473465E-2</v>
      </c>
    </row>
    <row r="175" spans="2:18">
      <c r="B175" s="20">
        <v>44035.291666666664</v>
      </c>
      <c r="C175" s="4">
        <v>10.098800000000001</v>
      </c>
      <c r="D175" s="25">
        <f t="shared" si="11"/>
        <v>10.4069</v>
      </c>
      <c r="E175" s="26">
        <f>SMA1MSFT[[#This Row],[Adj Close]]-SMA1MSFT[[#This Row],[Naive Trend ]]</f>
        <v>-0.3080999999999996</v>
      </c>
      <c r="F175" s="4">
        <f t="shared" si="10"/>
        <v>9.4925609999999758E-2</v>
      </c>
      <c r="G175" s="4">
        <f>ABS(SMA1MSFT[[#This Row],[Erorr 1]])</f>
        <v>0.3080999999999996</v>
      </c>
      <c r="H175" s="27">
        <f>SMA1MSFT[[#This Row],[Abs Erorr 1]]/SMA1MSFT[[#This Row],[Adj Close]]</f>
        <v>3.0508575276270405E-2</v>
      </c>
      <c r="I175" s="25">
        <f t="shared" si="13"/>
        <v>10.394133333333334</v>
      </c>
      <c r="J175" s="28">
        <f>(SMA1MSFT[[#This Row],[Adj Close]]-SMA1MSFT[[#This Row],[3-MA]])</f>
        <v>-0.29533333333333367</v>
      </c>
      <c r="K175" s="29">
        <f t="shared" si="12"/>
        <v>8.7221777777777981E-2</v>
      </c>
      <c r="L175" s="29">
        <f>ABS(SMA1MSFT[[#This Row],[Erorr 2]])</f>
        <v>0.29533333333333367</v>
      </c>
      <c r="M175" s="27">
        <f>SMA1MSFT[[#This Row],[Abs Erorr 2]]/SMA1MSFT[[#This Row],[Adj Close]]</f>
        <v>2.9244398674429996E-2</v>
      </c>
      <c r="N175" s="25">
        <f t="shared" si="14"/>
        <v>10.275416666666667</v>
      </c>
      <c r="O175" s="30">
        <f>SMA1MSFT[[#This Row],[Adj Close]]-SMA1MSFT[[#This Row],[6-MA]]</f>
        <v>-0.17661666666666598</v>
      </c>
      <c r="P175" s="29">
        <f>(SMA1MSFT[[#This Row],[Adj Close]]-N175)^2</f>
        <v>3.11934469444442E-2</v>
      </c>
      <c r="Q175" s="29">
        <f>ABS(SMA1MSFT[[#This Row],[Erorr 3]])</f>
        <v>0.17661666666666598</v>
      </c>
      <c r="R175" s="31">
        <f>SMA1MSFT[[#This Row],[Abs Erorr 3]]/SMA1MSFT[[#This Row],[Adj Close]]</f>
        <v>1.7488876566192614E-2</v>
      </c>
    </row>
    <row r="176" spans="2:18">
      <c r="B176" s="20">
        <v>44036.291666666664</v>
      </c>
      <c r="C176" s="4">
        <v>10.1633</v>
      </c>
      <c r="D176" s="25">
        <f t="shared" si="11"/>
        <v>10.098800000000001</v>
      </c>
      <c r="E176" s="26">
        <f>SMA1MSFT[[#This Row],[Adj Close]]-SMA1MSFT[[#This Row],[Naive Trend ]]</f>
        <v>6.4499999999998892E-2</v>
      </c>
      <c r="F176" s="4">
        <f t="shared" si="10"/>
        <v>4.1602499999998568E-3</v>
      </c>
      <c r="G176" s="4">
        <f>ABS(SMA1MSFT[[#This Row],[Erorr 1]])</f>
        <v>6.4499999999998892E-2</v>
      </c>
      <c r="H176" s="27">
        <f>SMA1MSFT[[#This Row],[Abs Erorr 1]]/SMA1MSFT[[#This Row],[Adj Close]]</f>
        <v>6.3463638778742037E-3</v>
      </c>
      <c r="I176" s="25">
        <f t="shared" si="13"/>
        <v>10.267533333333335</v>
      </c>
      <c r="J176" s="28">
        <f>(SMA1MSFT[[#This Row],[Adj Close]]-SMA1MSFT[[#This Row],[3-MA]])</f>
        <v>-0.10423333333333495</v>
      </c>
      <c r="K176" s="29">
        <f t="shared" si="12"/>
        <v>1.0864587777778116E-2</v>
      </c>
      <c r="L176" s="29">
        <f>ABS(SMA1MSFT[[#This Row],[Erorr 2]])</f>
        <v>0.10423333333333495</v>
      </c>
      <c r="M176" s="27">
        <f>SMA1MSFT[[#This Row],[Abs Erorr 2]]/SMA1MSFT[[#This Row],[Adj Close]]</f>
        <v>1.0255855217629605E-2</v>
      </c>
      <c r="N176" s="25">
        <f t="shared" si="14"/>
        <v>10.259216666666667</v>
      </c>
      <c r="O176" s="30">
        <f>SMA1MSFT[[#This Row],[Adj Close]]-SMA1MSFT[[#This Row],[6-MA]]</f>
        <v>-9.5916666666667538E-2</v>
      </c>
      <c r="P176" s="29">
        <f>(SMA1MSFT[[#This Row],[Adj Close]]-N176)^2</f>
        <v>9.2000069444446112E-3</v>
      </c>
      <c r="Q176" s="29">
        <f>ABS(SMA1MSFT[[#This Row],[Erorr 3]])</f>
        <v>9.5916666666667538E-2</v>
      </c>
      <c r="R176" s="31">
        <f>SMA1MSFT[[#This Row],[Abs Erorr 3]]/SMA1MSFT[[#This Row],[Adj Close]]</f>
        <v>9.4375514514643422E-3</v>
      </c>
    </row>
    <row r="177" spans="2:18">
      <c r="B177" s="20">
        <v>44039.291666666664</v>
      </c>
      <c r="C177" s="4">
        <v>10.389699999999999</v>
      </c>
      <c r="D177" s="25">
        <f t="shared" si="11"/>
        <v>10.1633</v>
      </c>
      <c r="E177" s="26">
        <f>SMA1MSFT[[#This Row],[Adj Close]]-SMA1MSFT[[#This Row],[Naive Trend ]]</f>
        <v>0.22639999999999993</v>
      </c>
      <c r="F177" s="4">
        <f t="shared" si="10"/>
        <v>5.1256959999999969E-2</v>
      </c>
      <c r="G177" s="4">
        <f>ABS(SMA1MSFT[[#This Row],[Erorr 1]])</f>
        <v>0.22639999999999993</v>
      </c>
      <c r="H177" s="27">
        <f>SMA1MSFT[[#This Row],[Abs Erorr 1]]/SMA1MSFT[[#This Row],[Adj Close]]</f>
        <v>2.1790812054246027E-2</v>
      </c>
      <c r="I177" s="25">
        <f t="shared" si="13"/>
        <v>10.223000000000001</v>
      </c>
      <c r="J177" s="28">
        <f>(SMA1MSFT[[#This Row],[Adj Close]]-SMA1MSFT[[#This Row],[3-MA]])</f>
        <v>0.16669999999999874</v>
      </c>
      <c r="K177" s="29">
        <f t="shared" si="12"/>
        <v>2.778888999999958E-2</v>
      </c>
      <c r="L177" s="29">
        <f>ABS(SMA1MSFT[[#This Row],[Erorr 2]])</f>
        <v>0.16669999999999874</v>
      </c>
      <c r="M177" s="27">
        <f>SMA1MSFT[[#This Row],[Abs Erorr 2]]/SMA1MSFT[[#This Row],[Adj Close]]</f>
        <v>1.6044736614146581E-2</v>
      </c>
      <c r="N177" s="25">
        <f t="shared" si="14"/>
        <v>10.269133333333333</v>
      </c>
      <c r="O177" s="30">
        <f>SMA1MSFT[[#This Row],[Adj Close]]-SMA1MSFT[[#This Row],[6-MA]]</f>
        <v>0.12056666666666693</v>
      </c>
      <c r="P177" s="29">
        <f>(SMA1MSFT[[#This Row],[Adj Close]]-N177)^2</f>
        <v>1.4536321111111175E-2</v>
      </c>
      <c r="Q177" s="29">
        <f>ABS(SMA1MSFT[[#This Row],[Erorr 3]])</f>
        <v>0.12056666666666693</v>
      </c>
      <c r="R177" s="31">
        <f>SMA1MSFT[[#This Row],[Abs Erorr 3]]/SMA1MSFT[[#This Row],[Adj Close]]</f>
        <v>1.160444157835808E-2</v>
      </c>
    </row>
    <row r="178" spans="2:18">
      <c r="B178" s="20">
        <v>44040.291666666664</v>
      </c>
      <c r="C178" s="4">
        <v>10.1843</v>
      </c>
      <c r="D178" s="25">
        <f t="shared" si="11"/>
        <v>10.389699999999999</v>
      </c>
      <c r="E178" s="26">
        <f>SMA1MSFT[[#This Row],[Adj Close]]-SMA1MSFT[[#This Row],[Naive Trend ]]</f>
        <v>-0.20539999999999914</v>
      </c>
      <c r="F178" s="4">
        <f t="shared" si="10"/>
        <v>4.2189159999999649E-2</v>
      </c>
      <c r="G178" s="4">
        <f>ABS(SMA1MSFT[[#This Row],[Erorr 1]])</f>
        <v>0.20539999999999914</v>
      </c>
      <c r="H178" s="27">
        <f>SMA1MSFT[[#This Row],[Abs Erorr 1]]/SMA1MSFT[[#This Row],[Adj Close]]</f>
        <v>2.0168298263012592E-2</v>
      </c>
      <c r="I178" s="25">
        <f t="shared" si="13"/>
        <v>10.217266666666667</v>
      </c>
      <c r="J178" s="28">
        <f>(SMA1MSFT[[#This Row],[Adj Close]]-SMA1MSFT[[#This Row],[3-MA]])</f>
        <v>-3.2966666666666811E-2</v>
      </c>
      <c r="K178" s="29">
        <f t="shared" si="12"/>
        <v>1.0868011111111206E-3</v>
      </c>
      <c r="L178" s="29">
        <f>ABS(SMA1MSFT[[#This Row],[Erorr 2]])</f>
        <v>3.2966666666666811E-2</v>
      </c>
      <c r="M178" s="27">
        <f>SMA1MSFT[[#This Row],[Abs Erorr 2]]/SMA1MSFT[[#This Row],[Adj Close]]</f>
        <v>3.2370085982018214E-3</v>
      </c>
      <c r="N178" s="25">
        <f t="shared" si="14"/>
        <v>10.3057</v>
      </c>
      <c r="O178" s="30">
        <f>SMA1MSFT[[#This Row],[Adj Close]]-SMA1MSFT[[#This Row],[6-MA]]</f>
        <v>-0.12139999999999951</v>
      </c>
      <c r="P178" s="29">
        <f>(SMA1MSFT[[#This Row],[Adj Close]]-N178)^2</f>
        <v>1.473795999999988E-2</v>
      </c>
      <c r="Q178" s="29">
        <f>ABS(SMA1MSFT[[#This Row],[Erorr 3]])</f>
        <v>0.12139999999999951</v>
      </c>
      <c r="R178" s="31">
        <f>SMA1MSFT[[#This Row],[Abs Erorr 3]]/SMA1MSFT[[#This Row],[Adj Close]]</f>
        <v>1.192030871046606E-2</v>
      </c>
    </row>
    <row r="179" spans="2:18">
      <c r="B179" s="20">
        <v>44041.291666666664</v>
      </c>
      <c r="C179" s="4">
        <v>10.4335</v>
      </c>
      <c r="D179" s="25">
        <f t="shared" si="11"/>
        <v>10.1843</v>
      </c>
      <c r="E179" s="26">
        <f>SMA1MSFT[[#This Row],[Adj Close]]-SMA1MSFT[[#This Row],[Naive Trend ]]</f>
        <v>0.24920000000000009</v>
      </c>
      <c r="F179" s="4">
        <f t="shared" si="10"/>
        <v>6.2100640000000047E-2</v>
      </c>
      <c r="G179" s="4">
        <f>ABS(SMA1MSFT[[#This Row],[Erorr 1]])</f>
        <v>0.24920000000000009</v>
      </c>
      <c r="H179" s="27">
        <f>SMA1MSFT[[#This Row],[Abs Erorr 1]]/SMA1MSFT[[#This Row],[Adj Close]]</f>
        <v>2.3884602482388467E-2</v>
      </c>
      <c r="I179" s="25">
        <f t="shared" si="13"/>
        <v>10.245766666666666</v>
      </c>
      <c r="J179" s="28">
        <f>(SMA1MSFT[[#This Row],[Adj Close]]-SMA1MSFT[[#This Row],[3-MA]])</f>
        <v>0.18773333333333397</v>
      </c>
      <c r="K179" s="29">
        <f t="shared" si="12"/>
        <v>3.5243804444444686E-2</v>
      </c>
      <c r="L179" s="29">
        <f>ABS(SMA1MSFT[[#This Row],[Erorr 2]])</f>
        <v>0.18773333333333397</v>
      </c>
      <c r="M179" s="27">
        <f>SMA1MSFT[[#This Row],[Abs Erorr 2]]/SMA1MSFT[[#This Row],[Adj Close]]</f>
        <v>1.799332279037082E-2</v>
      </c>
      <c r="N179" s="25">
        <f t="shared" si="14"/>
        <v>10.25665</v>
      </c>
      <c r="O179" s="30">
        <f>SMA1MSFT[[#This Row],[Adj Close]]-SMA1MSFT[[#This Row],[6-MA]]</f>
        <v>0.17684999999999995</v>
      </c>
      <c r="P179" s="29">
        <f>(SMA1MSFT[[#This Row],[Adj Close]]-N179)^2</f>
        <v>3.1275922499999984E-2</v>
      </c>
      <c r="Q179" s="29">
        <f>ABS(SMA1MSFT[[#This Row],[Erorr 3]])</f>
        <v>0.17684999999999995</v>
      </c>
      <c r="R179" s="31">
        <f>SMA1MSFT[[#This Row],[Abs Erorr 3]]/SMA1MSFT[[#This Row],[Adj Close]]</f>
        <v>1.6950208463123586E-2</v>
      </c>
    </row>
    <row r="180" spans="2:18">
      <c r="B180" s="20">
        <v>44042.291666666664</v>
      </c>
      <c r="C180" s="4">
        <v>10.5816</v>
      </c>
      <c r="D180" s="25">
        <f t="shared" si="11"/>
        <v>10.4335</v>
      </c>
      <c r="E180" s="26">
        <f>SMA1MSFT[[#This Row],[Adj Close]]-SMA1MSFT[[#This Row],[Naive Trend ]]</f>
        <v>0.14809999999999945</v>
      </c>
      <c r="F180" s="4">
        <f t="shared" si="10"/>
        <v>2.193360999999984E-2</v>
      </c>
      <c r="G180" s="4">
        <f>ABS(SMA1MSFT[[#This Row],[Erorr 1]])</f>
        <v>0.14809999999999945</v>
      </c>
      <c r="H180" s="27">
        <f>SMA1MSFT[[#This Row],[Abs Erorr 1]]/SMA1MSFT[[#This Row],[Adj Close]]</f>
        <v>1.3995993044530076E-2</v>
      </c>
      <c r="I180" s="25">
        <f t="shared" si="13"/>
        <v>10.335833333333333</v>
      </c>
      <c r="J180" s="28">
        <f>(SMA1MSFT[[#This Row],[Adj Close]]-SMA1MSFT[[#This Row],[3-MA]])</f>
        <v>0.24576666666666647</v>
      </c>
      <c r="K180" s="29">
        <f t="shared" si="12"/>
        <v>6.0401254444444344E-2</v>
      </c>
      <c r="L180" s="29">
        <f>ABS(SMA1MSFT[[#This Row],[Erorr 2]])</f>
        <v>0.24576666666666647</v>
      </c>
      <c r="M180" s="27">
        <f>SMA1MSFT[[#This Row],[Abs Erorr 2]]/SMA1MSFT[[#This Row],[Adj Close]]</f>
        <v>2.3225851163025106E-2</v>
      </c>
      <c r="N180" s="25">
        <f t="shared" si="14"/>
        <v>10.279416666666668</v>
      </c>
      <c r="O180" s="30">
        <f>SMA1MSFT[[#This Row],[Adj Close]]-SMA1MSFT[[#This Row],[6-MA]]</f>
        <v>0.30218333333333192</v>
      </c>
      <c r="P180" s="29">
        <f>(SMA1MSFT[[#This Row],[Adj Close]]-N180)^2</f>
        <v>9.1314766944443584E-2</v>
      </c>
      <c r="Q180" s="29">
        <f>ABS(SMA1MSFT[[#This Row],[Erorr 3]])</f>
        <v>0.30218333333333192</v>
      </c>
      <c r="R180" s="31">
        <f>SMA1MSFT[[#This Row],[Abs Erorr 3]]/SMA1MSFT[[#This Row],[Adj Close]]</f>
        <v>2.8557433028401368E-2</v>
      </c>
    </row>
    <row r="181" spans="2:18">
      <c r="B181" s="20">
        <v>44043.291666666664</v>
      </c>
      <c r="C181" s="4">
        <v>10.5823</v>
      </c>
      <c r="D181" s="25">
        <f t="shared" si="11"/>
        <v>10.5816</v>
      </c>
      <c r="E181" s="26">
        <f>SMA1MSFT[[#This Row],[Adj Close]]-SMA1MSFT[[#This Row],[Naive Trend ]]</f>
        <v>7.0000000000014495E-4</v>
      </c>
      <c r="F181" s="4">
        <f t="shared" si="10"/>
        <v>4.9000000000020294E-7</v>
      </c>
      <c r="G181" s="4">
        <f>ABS(SMA1MSFT[[#This Row],[Erorr 1]])</f>
        <v>7.0000000000014495E-4</v>
      </c>
      <c r="H181" s="27">
        <f>SMA1MSFT[[#This Row],[Abs Erorr 1]]/SMA1MSFT[[#This Row],[Adj Close]]</f>
        <v>6.6148190846994028E-5</v>
      </c>
      <c r="I181" s="25">
        <f t="shared" si="13"/>
        <v>10.399800000000001</v>
      </c>
      <c r="J181" s="28">
        <f>(SMA1MSFT[[#This Row],[Adj Close]]-SMA1MSFT[[#This Row],[3-MA]])</f>
        <v>0.18249999999999922</v>
      </c>
      <c r="K181" s="29">
        <f t="shared" si="12"/>
        <v>3.3306249999999718E-2</v>
      </c>
      <c r="L181" s="29">
        <f>ABS(SMA1MSFT[[#This Row],[Erorr 2]])</f>
        <v>0.18249999999999922</v>
      </c>
      <c r="M181" s="27">
        <f>SMA1MSFT[[#This Row],[Abs Erorr 2]]/SMA1MSFT[[#This Row],[Adj Close]]</f>
        <v>1.7245778327962657E-2</v>
      </c>
      <c r="N181" s="25">
        <f t="shared" si="14"/>
        <v>10.308533333333335</v>
      </c>
      <c r="O181" s="30">
        <f>SMA1MSFT[[#This Row],[Adj Close]]-SMA1MSFT[[#This Row],[6-MA]]</f>
        <v>0.27376666666666516</v>
      </c>
      <c r="P181" s="29">
        <f>(SMA1MSFT[[#This Row],[Adj Close]]-N181)^2</f>
        <v>7.4948187777776953E-2</v>
      </c>
      <c r="Q181" s="29">
        <f>ABS(SMA1MSFT[[#This Row],[Erorr 3]])</f>
        <v>0.27376666666666516</v>
      </c>
      <c r="R181" s="31">
        <f>SMA1MSFT[[#This Row],[Abs Erorr 3]]/SMA1MSFT[[#This Row],[Adj Close]]</f>
        <v>2.5870242448868881E-2</v>
      </c>
    </row>
    <row r="182" spans="2:18">
      <c r="B182" s="20">
        <v>44046.291666666664</v>
      </c>
      <c r="C182" s="4">
        <v>10.976599999999999</v>
      </c>
      <c r="D182" s="25">
        <f t="shared" si="11"/>
        <v>10.5823</v>
      </c>
      <c r="E182" s="26">
        <f>SMA1MSFT[[#This Row],[Adj Close]]-SMA1MSFT[[#This Row],[Naive Trend ]]</f>
        <v>0.39429999999999943</v>
      </c>
      <c r="F182" s="4">
        <f t="shared" si="10"/>
        <v>0.15547248999999955</v>
      </c>
      <c r="G182" s="4">
        <f>ABS(SMA1MSFT[[#This Row],[Erorr 1]])</f>
        <v>0.39429999999999943</v>
      </c>
      <c r="H182" s="27">
        <f>SMA1MSFT[[#This Row],[Abs Erorr 1]]/SMA1MSFT[[#This Row],[Adj Close]]</f>
        <v>3.5921870160158832E-2</v>
      </c>
      <c r="I182" s="25">
        <f t="shared" si="13"/>
        <v>10.532466666666666</v>
      </c>
      <c r="J182" s="28">
        <f>(SMA1MSFT[[#This Row],[Adj Close]]-SMA1MSFT[[#This Row],[3-MA]])</f>
        <v>0.44413333333333327</v>
      </c>
      <c r="K182" s="29">
        <f t="shared" si="12"/>
        <v>0.19725441777777772</v>
      </c>
      <c r="L182" s="29">
        <f>ABS(SMA1MSFT[[#This Row],[Erorr 2]])</f>
        <v>0.44413333333333327</v>
      </c>
      <c r="M182" s="27">
        <f>SMA1MSFT[[#This Row],[Abs Erorr 2]]/SMA1MSFT[[#This Row],[Adj Close]]</f>
        <v>4.0461830925180228E-2</v>
      </c>
      <c r="N182" s="25">
        <f t="shared" si="14"/>
        <v>10.389116666666666</v>
      </c>
      <c r="O182" s="30">
        <f>SMA1MSFT[[#This Row],[Adj Close]]-SMA1MSFT[[#This Row],[6-MA]]</f>
        <v>0.58748333333333314</v>
      </c>
      <c r="P182" s="29">
        <f>(SMA1MSFT[[#This Row],[Adj Close]]-N182)^2</f>
        <v>0.34513666694444423</v>
      </c>
      <c r="Q182" s="29">
        <f>ABS(SMA1MSFT[[#This Row],[Erorr 3]])</f>
        <v>0.58748333333333314</v>
      </c>
      <c r="R182" s="31">
        <f>SMA1MSFT[[#This Row],[Abs Erorr 3]]/SMA1MSFT[[#This Row],[Adj Close]]</f>
        <v>5.3521430436868717E-2</v>
      </c>
    </row>
    <row r="183" spans="2:18">
      <c r="B183" s="20">
        <v>44047.291666666664</v>
      </c>
      <c r="C183" s="4">
        <v>11.1934</v>
      </c>
      <c r="D183" s="25">
        <f t="shared" si="11"/>
        <v>10.976599999999999</v>
      </c>
      <c r="E183" s="26">
        <f>SMA1MSFT[[#This Row],[Adj Close]]-SMA1MSFT[[#This Row],[Naive Trend ]]</f>
        <v>0.21680000000000099</v>
      </c>
      <c r="F183" s="4">
        <f t="shared" si="10"/>
        <v>4.7002240000000431E-2</v>
      </c>
      <c r="G183" s="4">
        <f>ABS(SMA1MSFT[[#This Row],[Erorr 1]])</f>
        <v>0.21680000000000099</v>
      </c>
      <c r="H183" s="27">
        <f>SMA1MSFT[[#This Row],[Abs Erorr 1]]/SMA1MSFT[[#This Row],[Adj Close]]</f>
        <v>1.9368556470777509E-2</v>
      </c>
      <c r="I183" s="25">
        <f t="shared" si="13"/>
        <v>10.713499999999998</v>
      </c>
      <c r="J183" s="28">
        <f>(SMA1MSFT[[#This Row],[Adj Close]]-SMA1MSFT[[#This Row],[3-MA]])</f>
        <v>0.47990000000000244</v>
      </c>
      <c r="K183" s="29">
        <f t="shared" si="12"/>
        <v>0.23030401000000233</v>
      </c>
      <c r="L183" s="29">
        <f>ABS(SMA1MSFT[[#This Row],[Erorr 2]])</f>
        <v>0.47990000000000244</v>
      </c>
      <c r="M183" s="27">
        <f>SMA1MSFT[[#This Row],[Abs Erorr 2]]/SMA1MSFT[[#This Row],[Adj Close]]</f>
        <v>4.287347901441943E-2</v>
      </c>
      <c r="N183" s="25">
        <f t="shared" si="14"/>
        <v>10.524666666666667</v>
      </c>
      <c r="O183" s="30">
        <f>SMA1MSFT[[#This Row],[Adj Close]]-SMA1MSFT[[#This Row],[6-MA]]</f>
        <v>0.66873333333333385</v>
      </c>
      <c r="P183" s="29">
        <f>(SMA1MSFT[[#This Row],[Adj Close]]-N183)^2</f>
        <v>0.44720427111111177</v>
      </c>
      <c r="Q183" s="29">
        <f>ABS(SMA1MSFT[[#This Row],[Erorr 3]])</f>
        <v>0.66873333333333385</v>
      </c>
      <c r="R183" s="31">
        <f>SMA1MSFT[[#This Row],[Abs Erorr 3]]/SMA1MSFT[[#This Row],[Adj Close]]</f>
        <v>5.974353934759178E-2</v>
      </c>
    </row>
    <row r="184" spans="2:18">
      <c r="B184" s="20">
        <v>44048.291666666664</v>
      </c>
      <c r="C184" s="4">
        <v>11.2523</v>
      </c>
      <c r="D184" s="25">
        <f t="shared" si="11"/>
        <v>11.1934</v>
      </c>
      <c r="E184" s="26">
        <f>SMA1MSFT[[#This Row],[Adj Close]]-SMA1MSFT[[#This Row],[Naive Trend ]]</f>
        <v>5.8899999999999508E-2</v>
      </c>
      <c r="F184" s="4">
        <f t="shared" si="10"/>
        <v>3.4692099999999422E-3</v>
      </c>
      <c r="G184" s="4">
        <f>ABS(SMA1MSFT[[#This Row],[Erorr 1]])</f>
        <v>5.8899999999999508E-2</v>
      </c>
      <c r="H184" s="27">
        <f>SMA1MSFT[[#This Row],[Abs Erorr 1]]/SMA1MSFT[[#This Row],[Adj Close]]</f>
        <v>5.2344853940971634E-3</v>
      </c>
      <c r="I184" s="25">
        <f t="shared" si="13"/>
        <v>10.917433333333335</v>
      </c>
      <c r="J184" s="28">
        <f>(SMA1MSFT[[#This Row],[Adj Close]]-SMA1MSFT[[#This Row],[3-MA]])</f>
        <v>0.33486666666666487</v>
      </c>
      <c r="K184" s="29">
        <f t="shared" si="12"/>
        <v>0.11213568444444325</v>
      </c>
      <c r="L184" s="29">
        <f>ABS(SMA1MSFT[[#This Row],[Erorr 2]])</f>
        <v>0.33486666666666487</v>
      </c>
      <c r="M184" s="27">
        <f>SMA1MSFT[[#This Row],[Abs Erorr 2]]/SMA1MSFT[[#This Row],[Adj Close]]</f>
        <v>2.9759841691624368E-2</v>
      </c>
      <c r="N184" s="25">
        <f t="shared" si="14"/>
        <v>10.658616666666667</v>
      </c>
      <c r="O184" s="30">
        <f>SMA1MSFT[[#This Row],[Adj Close]]-SMA1MSFT[[#This Row],[6-MA]]</f>
        <v>0.5936833333333329</v>
      </c>
      <c r="P184" s="29">
        <f>(SMA1MSFT[[#This Row],[Adj Close]]-N184)^2</f>
        <v>0.35245990027777724</v>
      </c>
      <c r="Q184" s="29">
        <f>ABS(SMA1MSFT[[#This Row],[Erorr 3]])</f>
        <v>0.5936833333333329</v>
      </c>
      <c r="R184" s="31">
        <f>SMA1MSFT[[#This Row],[Abs Erorr 3]]/SMA1MSFT[[#This Row],[Adj Close]]</f>
        <v>5.2761065145199904E-2</v>
      </c>
    </row>
    <row r="185" spans="2:18">
      <c r="B185" s="20">
        <v>44049.291666666664</v>
      </c>
      <c r="C185" s="4">
        <v>11.3009</v>
      </c>
      <c r="D185" s="25">
        <f t="shared" si="11"/>
        <v>11.2523</v>
      </c>
      <c r="E185" s="26">
        <f>SMA1MSFT[[#This Row],[Adj Close]]-SMA1MSFT[[#This Row],[Naive Trend ]]</f>
        <v>4.8600000000000421E-2</v>
      </c>
      <c r="F185" s="4">
        <f t="shared" si="10"/>
        <v>2.361960000000041E-3</v>
      </c>
      <c r="G185" s="4">
        <f>ABS(SMA1MSFT[[#This Row],[Erorr 1]])</f>
        <v>4.8600000000000421E-2</v>
      </c>
      <c r="H185" s="27">
        <f>SMA1MSFT[[#This Row],[Abs Erorr 1]]/SMA1MSFT[[#This Row],[Adj Close]]</f>
        <v>4.3005424346733816E-3</v>
      </c>
      <c r="I185" s="25">
        <f t="shared" si="13"/>
        <v>11.140766666666666</v>
      </c>
      <c r="J185" s="28">
        <f>(SMA1MSFT[[#This Row],[Adj Close]]-SMA1MSFT[[#This Row],[3-MA]])</f>
        <v>0.16013333333333435</v>
      </c>
      <c r="K185" s="29">
        <f t="shared" si="12"/>
        <v>2.5642684444444768E-2</v>
      </c>
      <c r="L185" s="29">
        <f>ABS(SMA1MSFT[[#This Row],[Erorr 2]])</f>
        <v>0.16013333333333435</v>
      </c>
      <c r="M185" s="27">
        <f>SMA1MSFT[[#This Row],[Abs Erorr 2]]/SMA1MSFT[[#This Row],[Adj Close]]</f>
        <v>1.416996286431473E-2</v>
      </c>
      <c r="N185" s="25">
        <f t="shared" si="14"/>
        <v>10.836616666666666</v>
      </c>
      <c r="O185" s="30">
        <f>SMA1MSFT[[#This Row],[Adj Close]]-SMA1MSFT[[#This Row],[6-MA]]</f>
        <v>0.46428333333333427</v>
      </c>
      <c r="P185" s="29">
        <f>(SMA1MSFT[[#This Row],[Adj Close]]-N185)^2</f>
        <v>0.21555901361111199</v>
      </c>
      <c r="Q185" s="29">
        <f>ABS(SMA1MSFT[[#This Row],[Erorr 3]])</f>
        <v>0.46428333333333427</v>
      </c>
      <c r="R185" s="31">
        <f>SMA1MSFT[[#This Row],[Abs Erorr 3]]/SMA1MSFT[[#This Row],[Adj Close]]</f>
        <v>4.108374849200809E-2</v>
      </c>
    </row>
    <row r="186" spans="2:18">
      <c r="B186" s="20">
        <v>44050.291666666664</v>
      </c>
      <c r="C186" s="4">
        <v>11.1653</v>
      </c>
      <c r="D186" s="25">
        <f t="shared" si="11"/>
        <v>11.3009</v>
      </c>
      <c r="E186" s="26">
        <f>SMA1MSFT[[#This Row],[Adj Close]]-SMA1MSFT[[#This Row],[Naive Trend ]]</f>
        <v>-0.13560000000000016</v>
      </c>
      <c r="F186" s="4">
        <f t="shared" si="10"/>
        <v>1.8387360000000044E-2</v>
      </c>
      <c r="G186" s="4">
        <f>ABS(SMA1MSFT[[#This Row],[Erorr 1]])</f>
        <v>0.13560000000000016</v>
      </c>
      <c r="H186" s="27">
        <f>SMA1MSFT[[#This Row],[Abs Erorr 1]]/SMA1MSFT[[#This Row],[Adj Close]]</f>
        <v>1.2144769956920116E-2</v>
      </c>
      <c r="I186" s="25">
        <f t="shared" si="13"/>
        <v>11.248866666666666</v>
      </c>
      <c r="J186" s="28">
        <f>(SMA1MSFT[[#This Row],[Adj Close]]-SMA1MSFT[[#This Row],[3-MA]])</f>
        <v>-8.3566666666666123E-2</v>
      </c>
      <c r="K186" s="29">
        <f t="shared" si="12"/>
        <v>6.9833877777776866E-3</v>
      </c>
      <c r="L186" s="29">
        <f>ABS(SMA1MSFT[[#This Row],[Erorr 2]])</f>
        <v>8.3566666666666123E-2</v>
      </c>
      <c r="M186" s="27">
        <f>SMA1MSFT[[#This Row],[Abs Erorr 2]]/SMA1MSFT[[#This Row],[Adj Close]]</f>
        <v>7.4844981027528254E-3</v>
      </c>
      <c r="N186" s="25">
        <f t="shared" si="14"/>
        <v>10.981183333333334</v>
      </c>
      <c r="O186" s="30">
        <f>SMA1MSFT[[#This Row],[Adj Close]]-SMA1MSFT[[#This Row],[6-MA]]</f>
        <v>0.18411666666666626</v>
      </c>
      <c r="P186" s="29">
        <f>(SMA1MSFT[[#This Row],[Adj Close]]-N186)^2</f>
        <v>3.3898946944444293E-2</v>
      </c>
      <c r="Q186" s="29">
        <f>ABS(SMA1MSFT[[#This Row],[Erorr 3]])</f>
        <v>0.18411666666666626</v>
      </c>
      <c r="R186" s="31">
        <f>SMA1MSFT[[#This Row],[Abs Erorr 3]]/SMA1MSFT[[#This Row],[Adj Close]]</f>
        <v>1.6490077890129799E-2</v>
      </c>
    </row>
    <row r="187" spans="2:18">
      <c r="B187" s="20">
        <v>44053.291666666664</v>
      </c>
      <c r="C187" s="4">
        <v>11.1309</v>
      </c>
      <c r="D187" s="25">
        <f t="shared" si="11"/>
        <v>11.1653</v>
      </c>
      <c r="E187" s="26">
        <f>SMA1MSFT[[#This Row],[Adj Close]]-SMA1MSFT[[#This Row],[Naive Trend ]]</f>
        <v>-3.4399999999999764E-2</v>
      </c>
      <c r="F187" s="4">
        <f t="shared" si="10"/>
        <v>1.1833599999999838E-3</v>
      </c>
      <c r="G187" s="4">
        <f>ABS(SMA1MSFT[[#This Row],[Erorr 1]])</f>
        <v>3.4399999999999764E-2</v>
      </c>
      <c r="H187" s="27">
        <f>SMA1MSFT[[#This Row],[Abs Erorr 1]]/SMA1MSFT[[#This Row],[Adj Close]]</f>
        <v>3.0904958269322123E-3</v>
      </c>
      <c r="I187" s="25">
        <f t="shared" si="13"/>
        <v>11.2395</v>
      </c>
      <c r="J187" s="28">
        <f>(SMA1MSFT[[#This Row],[Adj Close]]-SMA1MSFT[[#This Row],[3-MA]])</f>
        <v>-0.10859999999999914</v>
      </c>
      <c r="K187" s="29">
        <f t="shared" si="12"/>
        <v>1.1793959999999814E-2</v>
      </c>
      <c r="L187" s="29">
        <f>ABS(SMA1MSFT[[#This Row],[Erorr 2]])</f>
        <v>0.10859999999999914</v>
      </c>
      <c r="M187" s="27">
        <f>SMA1MSFT[[#This Row],[Abs Erorr 2]]/SMA1MSFT[[#This Row],[Adj Close]]</f>
        <v>9.7566234536290083E-3</v>
      </c>
      <c r="N187" s="25">
        <f t="shared" si="14"/>
        <v>11.078466666666666</v>
      </c>
      <c r="O187" s="30">
        <f>SMA1MSFT[[#This Row],[Adj Close]]-SMA1MSFT[[#This Row],[6-MA]]</f>
        <v>5.2433333333334886E-2</v>
      </c>
      <c r="P187" s="29">
        <f>(SMA1MSFT[[#This Row],[Adj Close]]-N187)^2</f>
        <v>2.7492544444446074E-3</v>
      </c>
      <c r="Q187" s="29">
        <f>ABS(SMA1MSFT[[#This Row],[Erorr 3]])</f>
        <v>5.2433333333334886E-2</v>
      </c>
      <c r="R187" s="31">
        <f>SMA1MSFT[[#This Row],[Abs Erorr 3]]/SMA1MSFT[[#This Row],[Adj Close]]</f>
        <v>4.7106104028726238E-3</v>
      </c>
    </row>
    <row r="188" spans="2:18">
      <c r="B188" s="20">
        <v>44054.291666666664</v>
      </c>
      <c r="C188" s="4">
        <v>10.816800000000001</v>
      </c>
      <c r="D188" s="25">
        <f t="shared" si="11"/>
        <v>11.1309</v>
      </c>
      <c r="E188" s="26">
        <f>SMA1MSFT[[#This Row],[Adj Close]]-SMA1MSFT[[#This Row],[Naive Trend ]]</f>
        <v>-0.31409999999999982</v>
      </c>
      <c r="F188" s="4">
        <f t="shared" si="10"/>
        <v>9.8658809999999889E-2</v>
      </c>
      <c r="G188" s="4">
        <f>ABS(SMA1MSFT[[#This Row],[Erorr 1]])</f>
        <v>0.31409999999999982</v>
      </c>
      <c r="H188" s="27">
        <f>SMA1MSFT[[#This Row],[Abs Erorr 1]]/SMA1MSFT[[#This Row],[Adj Close]]</f>
        <v>2.9038162857776773E-2</v>
      </c>
      <c r="I188" s="25">
        <f t="shared" si="13"/>
        <v>11.199033333333333</v>
      </c>
      <c r="J188" s="28">
        <f>(SMA1MSFT[[#This Row],[Adj Close]]-SMA1MSFT[[#This Row],[3-MA]])</f>
        <v>-0.38223333333333187</v>
      </c>
      <c r="K188" s="29">
        <f t="shared" si="12"/>
        <v>0.14610232111110999</v>
      </c>
      <c r="L188" s="29">
        <f>ABS(SMA1MSFT[[#This Row],[Erorr 2]])</f>
        <v>0.38223333333333187</v>
      </c>
      <c r="M188" s="27">
        <f>SMA1MSFT[[#This Row],[Abs Erorr 2]]/SMA1MSFT[[#This Row],[Adj Close]]</f>
        <v>3.5337006631659257E-2</v>
      </c>
      <c r="N188" s="25">
        <f t="shared" si="14"/>
        <v>11.1699</v>
      </c>
      <c r="O188" s="30">
        <f>SMA1MSFT[[#This Row],[Adj Close]]-SMA1MSFT[[#This Row],[6-MA]]</f>
        <v>-0.35309999999999953</v>
      </c>
      <c r="P188" s="29">
        <f>(SMA1MSFT[[#This Row],[Adj Close]]-N188)^2</f>
        <v>0.12467960999999966</v>
      </c>
      <c r="Q188" s="29">
        <f>ABS(SMA1MSFT[[#This Row],[Erorr 3]])</f>
        <v>0.35309999999999953</v>
      </c>
      <c r="R188" s="31">
        <f>SMA1MSFT[[#This Row],[Abs Erorr 3]]/SMA1MSFT[[#This Row],[Adj Close]]</f>
        <v>3.2643665409363164E-2</v>
      </c>
    </row>
    <row r="189" spans="2:18">
      <c r="B189" s="20">
        <v>44055.291666666664</v>
      </c>
      <c r="C189" s="4">
        <v>11.4053</v>
      </c>
      <c r="D189" s="25">
        <f t="shared" si="11"/>
        <v>10.816800000000001</v>
      </c>
      <c r="E189" s="26">
        <f>SMA1MSFT[[#This Row],[Adj Close]]-SMA1MSFT[[#This Row],[Naive Trend ]]</f>
        <v>0.5884999999999998</v>
      </c>
      <c r="F189" s="4">
        <f t="shared" si="10"/>
        <v>0.34633224999999979</v>
      </c>
      <c r="G189" s="4">
        <f>ABS(SMA1MSFT[[#This Row],[Erorr 1]])</f>
        <v>0.5884999999999998</v>
      </c>
      <c r="H189" s="27">
        <f>SMA1MSFT[[#This Row],[Abs Erorr 1]]/SMA1MSFT[[#This Row],[Adj Close]]</f>
        <v>5.1598818093342547E-2</v>
      </c>
      <c r="I189" s="25">
        <f t="shared" si="13"/>
        <v>11.037666666666667</v>
      </c>
      <c r="J189" s="28">
        <f>(SMA1MSFT[[#This Row],[Adj Close]]-SMA1MSFT[[#This Row],[3-MA]])</f>
        <v>0.36763333333333392</v>
      </c>
      <c r="K189" s="29">
        <f t="shared" si="12"/>
        <v>0.1351542677777782</v>
      </c>
      <c r="L189" s="29">
        <f>ABS(SMA1MSFT[[#This Row],[Erorr 2]])</f>
        <v>0.36763333333333392</v>
      </c>
      <c r="M189" s="27">
        <f>SMA1MSFT[[#This Row],[Abs Erorr 2]]/SMA1MSFT[[#This Row],[Adj Close]]</f>
        <v>3.2233552237410146E-2</v>
      </c>
      <c r="N189" s="25">
        <f t="shared" si="14"/>
        <v>11.143266666666667</v>
      </c>
      <c r="O189" s="30">
        <f>SMA1MSFT[[#This Row],[Adj Close]]-SMA1MSFT[[#This Row],[6-MA]]</f>
        <v>0.26203333333333312</v>
      </c>
      <c r="P189" s="29">
        <f>(SMA1MSFT[[#This Row],[Adj Close]]-N189)^2</f>
        <v>6.8661467777777666E-2</v>
      </c>
      <c r="Q189" s="29">
        <f>ABS(SMA1MSFT[[#This Row],[Erorr 3]])</f>
        <v>0.26203333333333312</v>
      </c>
      <c r="R189" s="31">
        <f>SMA1MSFT[[#This Row],[Abs Erorr 3]]/SMA1MSFT[[#This Row],[Adj Close]]</f>
        <v>2.2974698897296267E-2</v>
      </c>
    </row>
    <row r="190" spans="2:18">
      <c r="B190" s="20">
        <v>44056.291666666664</v>
      </c>
      <c r="C190" s="4">
        <v>11.407999999999999</v>
      </c>
      <c r="D190" s="25">
        <f t="shared" si="11"/>
        <v>11.4053</v>
      </c>
      <c r="E190" s="26">
        <f>SMA1MSFT[[#This Row],[Adj Close]]-SMA1MSFT[[#This Row],[Naive Trend ]]</f>
        <v>2.6999999999990365E-3</v>
      </c>
      <c r="F190" s="4">
        <f t="shared" si="10"/>
        <v>7.2899999999947972E-6</v>
      </c>
      <c r="G190" s="4">
        <f>ABS(SMA1MSFT[[#This Row],[Erorr 1]])</f>
        <v>2.6999999999990365E-3</v>
      </c>
      <c r="H190" s="27">
        <f>SMA1MSFT[[#This Row],[Abs Erorr 1]]/SMA1MSFT[[#This Row],[Adj Close]]</f>
        <v>2.3667601683021009E-4</v>
      </c>
      <c r="I190" s="25">
        <f t="shared" si="13"/>
        <v>11.117666666666667</v>
      </c>
      <c r="J190" s="28">
        <f>(SMA1MSFT[[#This Row],[Adj Close]]-SMA1MSFT[[#This Row],[3-MA]])</f>
        <v>0.29033333333333289</v>
      </c>
      <c r="K190" s="29">
        <f t="shared" si="12"/>
        <v>8.4293444444444185E-2</v>
      </c>
      <c r="L190" s="29">
        <f>ABS(SMA1MSFT[[#This Row],[Erorr 2]])</f>
        <v>0.29033333333333289</v>
      </c>
      <c r="M190" s="27">
        <f>SMA1MSFT[[#This Row],[Abs Erorr 2]]/SMA1MSFT[[#This Row],[Adj Close]]</f>
        <v>2.5449976624590892E-2</v>
      </c>
      <c r="N190" s="25">
        <f t="shared" si="14"/>
        <v>11.178583333333334</v>
      </c>
      <c r="O190" s="30">
        <f>SMA1MSFT[[#This Row],[Adj Close]]-SMA1MSFT[[#This Row],[6-MA]]</f>
        <v>0.22941666666666549</v>
      </c>
      <c r="P190" s="29">
        <f>(SMA1MSFT[[#This Row],[Adj Close]]-N190)^2</f>
        <v>5.2632006944443907E-2</v>
      </c>
      <c r="Q190" s="29">
        <f>ABS(SMA1MSFT[[#This Row],[Erorr 3]])</f>
        <v>0.22941666666666549</v>
      </c>
      <c r="R190" s="31">
        <f>SMA1MSFT[[#This Row],[Abs Erorr 3]]/SMA1MSFT[[#This Row],[Adj Close]]</f>
        <v>2.0110156615240665E-2</v>
      </c>
    </row>
    <row r="191" spans="2:18">
      <c r="B191" s="20">
        <v>44057.291666666664</v>
      </c>
      <c r="C191" s="4">
        <v>11.528700000000001</v>
      </c>
      <c r="D191" s="25">
        <f t="shared" si="11"/>
        <v>11.407999999999999</v>
      </c>
      <c r="E191" s="26">
        <f>SMA1MSFT[[#This Row],[Adj Close]]-SMA1MSFT[[#This Row],[Naive Trend ]]</f>
        <v>0.12070000000000114</v>
      </c>
      <c r="F191" s="4">
        <f t="shared" si="10"/>
        <v>1.4568490000000276E-2</v>
      </c>
      <c r="G191" s="4">
        <f>ABS(SMA1MSFT[[#This Row],[Erorr 1]])</f>
        <v>0.12070000000000114</v>
      </c>
      <c r="H191" s="27">
        <f>SMA1MSFT[[#This Row],[Abs Erorr 1]]/SMA1MSFT[[#This Row],[Adj Close]]</f>
        <v>1.0469523883872522E-2</v>
      </c>
      <c r="I191" s="25">
        <f t="shared" si="13"/>
        <v>11.210033333333334</v>
      </c>
      <c r="J191" s="28">
        <f>(SMA1MSFT[[#This Row],[Adj Close]]-SMA1MSFT[[#This Row],[3-MA]])</f>
        <v>0.3186666666666671</v>
      </c>
      <c r="K191" s="29">
        <f t="shared" si="12"/>
        <v>0.10154844444444472</v>
      </c>
      <c r="L191" s="29">
        <f>ABS(SMA1MSFT[[#This Row],[Erorr 2]])</f>
        <v>0.3186666666666671</v>
      </c>
      <c r="M191" s="27">
        <f>SMA1MSFT[[#This Row],[Abs Erorr 2]]/SMA1MSFT[[#This Row],[Adj Close]]</f>
        <v>2.7641162200999859E-2</v>
      </c>
      <c r="N191" s="25">
        <f t="shared" si="14"/>
        <v>11.204533333333332</v>
      </c>
      <c r="O191" s="30">
        <f>SMA1MSFT[[#This Row],[Adj Close]]-SMA1MSFT[[#This Row],[6-MA]]</f>
        <v>0.32416666666666849</v>
      </c>
      <c r="P191" s="29">
        <f>(SMA1MSFT[[#This Row],[Adj Close]]-N191)^2</f>
        <v>0.10508402777777896</v>
      </c>
      <c r="Q191" s="29">
        <f>ABS(SMA1MSFT[[#This Row],[Erorr 3]])</f>
        <v>0.32416666666666849</v>
      </c>
      <c r="R191" s="31">
        <f>SMA1MSFT[[#This Row],[Abs Erorr 3]]/SMA1MSFT[[#This Row],[Adj Close]]</f>
        <v>2.811823246911347E-2</v>
      </c>
    </row>
    <row r="192" spans="2:18">
      <c r="B192" s="20">
        <v>44060.291666666664</v>
      </c>
      <c r="C192" s="4">
        <v>12.299300000000001</v>
      </c>
      <c r="D192" s="25">
        <f t="shared" si="11"/>
        <v>11.528700000000001</v>
      </c>
      <c r="E192" s="26">
        <f>SMA1MSFT[[#This Row],[Adj Close]]-SMA1MSFT[[#This Row],[Naive Trend ]]</f>
        <v>0.77059999999999995</v>
      </c>
      <c r="F192" s="4">
        <f t="shared" si="10"/>
        <v>0.59382435999999994</v>
      </c>
      <c r="G192" s="4">
        <f>ABS(SMA1MSFT[[#This Row],[Erorr 1]])</f>
        <v>0.77059999999999995</v>
      </c>
      <c r="H192" s="27">
        <f>SMA1MSFT[[#This Row],[Abs Erorr 1]]/SMA1MSFT[[#This Row],[Adj Close]]</f>
        <v>6.2653972177278375E-2</v>
      </c>
      <c r="I192" s="25">
        <f t="shared" si="13"/>
        <v>11.447333333333333</v>
      </c>
      <c r="J192" s="28">
        <f>(SMA1MSFT[[#This Row],[Adj Close]]-SMA1MSFT[[#This Row],[3-MA]])</f>
        <v>0.85196666666666765</v>
      </c>
      <c r="K192" s="29">
        <f t="shared" si="12"/>
        <v>0.72584720111111278</v>
      </c>
      <c r="L192" s="29">
        <f>ABS(SMA1MSFT[[#This Row],[Erorr 2]])</f>
        <v>0.85196666666666765</v>
      </c>
      <c r="M192" s="27">
        <f>SMA1MSFT[[#This Row],[Abs Erorr 2]]/SMA1MSFT[[#This Row],[Adj Close]]</f>
        <v>6.926952482390604E-2</v>
      </c>
      <c r="N192" s="25">
        <f t="shared" si="14"/>
        <v>11.2425</v>
      </c>
      <c r="O192" s="30">
        <f>SMA1MSFT[[#This Row],[Adj Close]]-SMA1MSFT[[#This Row],[6-MA]]</f>
        <v>1.0568000000000008</v>
      </c>
      <c r="P192" s="29">
        <f>(SMA1MSFT[[#This Row],[Adj Close]]-N192)^2</f>
        <v>1.1168262400000017</v>
      </c>
      <c r="Q192" s="29">
        <f>ABS(SMA1MSFT[[#This Row],[Erorr 3]])</f>
        <v>1.0568000000000008</v>
      </c>
      <c r="R192" s="31">
        <f>SMA1MSFT[[#This Row],[Abs Erorr 3]]/SMA1MSFT[[#This Row],[Adj Close]]</f>
        <v>8.5923589147349919E-2</v>
      </c>
    </row>
    <row r="193" spans="2:18">
      <c r="B193" s="20">
        <v>44061.291666666664</v>
      </c>
      <c r="C193" s="4">
        <v>12.2233</v>
      </c>
      <c r="D193" s="25">
        <f t="shared" si="11"/>
        <v>12.299300000000001</v>
      </c>
      <c r="E193" s="26">
        <f>SMA1MSFT[[#This Row],[Adj Close]]-SMA1MSFT[[#This Row],[Naive Trend ]]</f>
        <v>-7.6000000000000512E-2</v>
      </c>
      <c r="F193" s="4">
        <f t="shared" si="10"/>
        <v>5.7760000000000779E-3</v>
      </c>
      <c r="G193" s="4">
        <f>ABS(SMA1MSFT[[#This Row],[Erorr 1]])</f>
        <v>7.6000000000000512E-2</v>
      </c>
      <c r="H193" s="27">
        <f>SMA1MSFT[[#This Row],[Abs Erorr 1]]/SMA1MSFT[[#This Row],[Adj Close]]</f>
        <v>6.2176335359518716E-3</v>
      </c>
      <c r="I193" s="25">
        <f t="shared" si="13"/>
        <v>11.745333333333335</v>
      </c>
      <c r="J193" s="28">
        <f>(SMA1MSFT[[#This Row],[Adj Close]]-SMA1MSFT[[#This Row],[3-MA]])</f>
        <v>0.47796666666666532</v>
      </c>
      <c r="K193" s="29">
        <f t="shared" si="12"/>
        <v>0.22845213444444315</v>
      </c>
      <c r="L193" s="29">
        <f>ABS(SMA1MSFT[[#This Row],[Erorr 2]])</f>
        <v>0.47796666666666532</v>
      </c>
      <c r="M193" s="27">
        <f>SMA1MSFT[[#This Row],[Abs Erorr 2]]/SMA1MSFT[[#This Row],[Adj Close]]</f>
        <v>3.9102915470181153E-2</v>
      </c>
      <c r="N193" s="25">
        <f t="shared" si="14"/>
        <v>11.4315</v>
      </c>
      <c r="O193" s="30">
        <f>SMA1MSFT[[#This Row],[Adj Close]]-SMA1MSFT[[#This Row],[6-MA]]</f>
        <v>0.79180000000000028</v>
      </c>
      <c r="P193" s="29">
        <f>(SMA1MSFT[[#This Row],[Adj Close]]-N193)^2</f>
        <v>0.62694724000000046</v>
      </c>
      <c r="Q193" s="29">
        <f>ABS(SMA1MSFT[[#This Row],[Erorr 3]])</f>
        <v>0.79180000000000028</v>
      </c>
      <c r="R193" s="31">
        <f>SMA1MSFT[[#This Row],[Abs Erorr 3]]/SMA1MSFT[[#This Row],[Adj Close]]</f>
        <v>6.477792412850869E-2</v>
      </c>
    </row>
    <row r="194" spans="2:18">
      <c r="B194" s="20">
        <v>44062.291666666664</v>
      </c>
      <c r="C194" s="4">
        <v>12.1014</v>
      </c>
      <c r="D194" s="25">
        <f t="shared" si="11"/>
        <v>12.2233</v>
      </c>
      <c r="E194" s="26">
        <f>SMA1MSFT[[#This Row],[Adj Close]]-SMA1MSFT[[#This Row],[Naive Trend ]]</f>
        <v>-0.12190000000000012</v>
      </c>
      <c r="F194" s="4">
        <f t="shared" si="10"/>
        <v>1.4859610000000028E-2</v>
      </c>
      <c r="G194" s="4">
        <f>ABS(SMA1MSFT[[#This Row],[Erorr 1]])</f>
        <v>0.12190000000000012</v>
      </c>
      <c r="H194" s="27">
        <f>SMA1MSFT[[#This Row],[Abs Erorr 1]]/SMA1MSFT[[#This Row],[Adj Close]]</f>
        <v>1.0073214669377106E-2</v>
      </c>
      <c r="I194" s="25">
        <f t="shared" si="13"/>
        <v>12.017100000000001</v>
      </c>
      <c r="J194" s="28">
        <f>(SMA1MSFT[[#This Row],[Adj Close]]-SMA1MSFT[[#This Row],[3-MA]])</f>
        <v>8.4299999999998931E-2</v>
      </c>
      <c r="K194" s="29">
        <f t="shared" si="12"/>
        <v>7.1064899999998196E-3</v>
      </c>
      <c r="L194" s="29">
        <f>ABS(SMA1MSFT[[#This Row],[Erorr 2]])</f>
        <v>8.4299999999998931E-2</v>
      </c>
      <c r="M194" s="27">
        <f>SMA1MSFT[[#This Row],[Abs Erorr 2]]/SMA1MSFT[[#This Row],[Adj Close]]</f>
        <v>6.966136149536329E-3</v>
      </c>
      <c r="N194" s="25">
        <f t="shared" si="14"/>
        <v>11.613566666666665</v>
      </c>
      <c r="O194" s="30">
        <f>SMA1MSFT[[#This Row],[Adj Close]]-SMA1MSFT[[#This Row],[6-MA]]</f>
        <v>0.48783333333333445</v>
      </c>
      <c r="P194" s="29">
        <f>(SMA1MSFT[[#This Row],[Adj Close]]-N194)^2</f>
        <v>0.23798136111111221</v>
      </c>
      <c r="Q194" s="29">
        <f>ABS(SMA1MSFT[[#This Row],[Erorr 3]])</f>
        <v>0.48783333333333445</v>
      </c>
      <c r="R194" s="31">
        <f>SMA1MSFT[[#This Row],[Abs Erorr 3]]/SMA1MSFT[[#This Row],[Adj Close]]</f>
        <v>4.0312140193145787E-2</v>
      </c>
    </row>
    <row r="195" spans="2:18">
      <c r="B195" s="20">
        <v>44063.291666666664</v>
      </c>
      <c r="C195" s="4">
        <v>12.103899999999999</v>
      </c>
      <c r="D195" s="25">
        <f t="shared" si="11"/>
        <v>12.1014</v>
      </c>
      <c r="E195" s="26">
        <f>SMA1MSFT[[#This Row],[Adj Close]]-SMA1MSFT[[#This Row],[Naive Trend ]]</f>
        <v>2.4999999999995026E-3</v>
      </c>
      <c r="F195" s="4">
        <f t="shared" si="10"/>
        <v>6.2499999999975134E-6</v>
      </c>
      <c r="G195" s="4">
        <f>ABS(SMA1MSFT[[#This Row],[Erorr 1]])</f>
        <v>2.4999999999995026E-3</v>
      </c>
      <c r="H195" s="27">
        <f>SMA1MSFT[[#This Row],[Abs Erorr 1]]/SMA1MSFT[[#This Row],[Adj Close]]</f>
        <v>2.0654499789319995E-4</v>
      </c>
      <c r="I195" s="25">
        <f t="shared" si="13"/>
        <v>12.208</v>
      </c>
      <c r="J195" s="28">
        <f>(SMA1MSFT[[#This Row],[Adj Close]]-SMA1MSFT[[#This Row],[3-MA]])</f>
        <v>-0.10410000000000075</v>
      </c>
      <c r="K195" s="29">
        <f t="shared" si="12"/>
        <v>1.0836810000000155E-2</v>
      </c>
      <c r="L195" s="29">
        <f>ABS(SMA1MSFT[[#This Row],[Erorr 2]])</f>
        <v>0.10410000000000075</v>
      </c>
      <c r="M195" s="27">
        <f>SMA1MSFT[[#This Row],[Abs Erorr 2]]/SMA1MSFT[[#This Row],[Adj Close]]</f>
        <v>8.6005337122746182E-3</v>
      </c>
      <c r="N195" s="25">
        <f t="shared" si="14"/>
        <v>11.827666666666667</v>
      </c>
      <c r="O195" s="30">
        <f>SMA1MSFT[[#This Row],[Adj Close]]-SMA1MSFT[[#This Row],[6-MA]]</f>
        <v>0.276233333333332</v>
      </c>
      <c r="P195" s="29">
        <f>(SMA1MSFT[[#This Row],[Adj Close]]-N195)^2</f>
        <v>7.6304854444443709E-2</v>
      </c>
      <c r="Q195" s="29">
        <f>ABS(SMA1MSFT[[#This Row],[Erorr 3]])</f>
        <v>0.276233333333332</v>
      </c>
      <c r="R195" s="31">
        <f>SMA1MSFT[[#This Row],[Abs Erorr 3]]/SMA1MSFT[[#This Row],[Adj Close]]</f>
        <v>2.2821845300550401E-2</v>
      </c>
    </row>
    <row r="196" spans="2:18">
      <c r="B196" s="20">
        <v>44064.291666666664</v>
      </c>
      <c r="C196" s="4">
        <v>12.6447</v>
      </c>
      <c r="D196" s="25">
        <f t="shared" si="11"/>
        <v>12.103899999999999</v>
      </c>
      <c r="E196" s="26">
        <f>SMA1MSFT[[#This Row],[Adj Close]]-SMA1MSFT[[#This Row],[Naive Trend ]]</f>
        <v>0.54080000000000084</v>
      </c>
      <c r="F196" s="4">
        <f t="shared" ref="F196:F259" si="15">(C196-D196)^2</f>
        <v>0.29246464000000089</v>
      </c>
      <c r="G196" s="4">
        <f>ABS(SMA1MSFT[[#This Row],[Erorr 1]])</f>
        <v>0.54080000000000084</v>
      </c>
      <c r="H196" s="27">
        <f>SMA1MSFT[[#This Row],[Abs Erorr 1]]/SMA1MSFT[[#This Row],[Adj Close]]</f>
        <v>4.2768907131051019E-2</v>
      </c>
      <c r="I196" s="25">
        <f t="shared" si="13"/>
        <v>12.142866666666668</v>
      </c>
      <c r="J196" s="28">
        <f>(SMA1MSFT[[#This Row],[Adj Close]]-SMA1MSFT[[#This Row],[3-MA]])</f>
        <v>0.50183333333333202</v>
      </c>
      <c r="K196" s="29">
        <f t="shared" si="12"/>
        <v>0.25183669444444312</v>
      </c>
      <c r="L196" s="29">
        <f>ABS(SMA1MSFT[[#This Row],[Erorr 2]])</f>
        <v>0.50183333333333202</v>
      </c>
      <c r="M196" s="27">
        <f>SMA1MSFT[[#This Row],[Abs Erorr 2]]/SMA1MSFT[[#This Row],[Adj Close]]</f>
        <v>3.9687247094302908E-2</v>
      </c>
      <c r="N196" s="25">
        <f t="shared" si="14"/>
        <v>11.944100000000001</v>
      </c>
      <c r="O196" s="30">
        <f>SMA1MSFT[[#This Row],[Adj Close]]-SMA1MSFT[[#This Row],[6-MA]]</f>
        <v>0.70059999999999967</v>
      </c>
      <c r="P196" s="29">
        <f>(SMA1MSFT[[#This Row],[Adj Close]]-N196)^2</f>
        <v>0.49084035999999953</v>
      </c>
      <c r="Q196" s="29">
        <f>ABS(SMA1MSFT[[#This Row],[Erorr 3]])</f>
        <v>0.70059999999999967</v>
      </c>
      <c r="R196" s="31">
        <f>SMA1MSFT[[#This Row],[Abs Erorr 3]]/SMA1MSFT[[#This Row],[Adj Close]]</f>
        <v>5.540661304736369E-2</v>
      </c>
    </row>
    <row r="197" spans="2:18">
      <c r="B197" s="20">
        <v>44067.291666666664</v>
      </c>
      <c r="C197" s="4">
        <v>12.6814</v>
      </c>
      <c r="D197" s="25">
        <f t="shared" ref="D197:D260" si="16">C196</f>
        <v>12.6447</v>
      </c>
      <c r="E197" s="26">
        <f>SMA1MSFT[[#This Row],[Adj Close]]-SMA1MSFT[[#This Row],[Naive Trend ]]</f>
        <v>3.6699999999999733E-2</v>
      </c>
      <c r="F197" s="4">
        <f t="shared" si="15"/>
        <v>1.3468899999999804E-3</v>
      </c>
      <c r="G197" s="4">
        <f>ABS(SMA1MSFT[[#This Row],[Erorr 1]])</f>
        <v>3.6699999999999733E-2</v>
      </c>
      <c r="H197" s="27">
        <f>SMA1MSFT[[#This Row],[Abs Erorr 1]]/SMA1MSFT[[#This Row],[Adj Close]]</f>
        <v>2.8940022395003494E-3</v>
      </c>
      <c r="I197" s="25">
        <f t="shared" si="13"/>
        <v>12.283333333333333</v>
      </c>
      <c r="J197" s="28">
        <f>(SMA1MSFT[[#This Row],[Adj Close]]-SMA1MSFT[[#This Row],[3-MA]])</f>
        <v>0.39806666666666679</v>
      </c>
      <c r="K197" s="29">
        <f t="shared" si="12"/>
        <v>0.15845707111111121</v>
      </c>
      <c r="L197" s="29">
        <f>ABS(SMA1MSFT[[#This Row],[Erorr 2]])</f>
        <v>0.39806666666666679</v>
      </c>
      <c r="M197" s="27">
        <f>SMA1MSFT[[#This Row],[Abs Erorr 2]]/SMA1MSFT[[#This Row],[Adj Close]]</f>
        <v>3.1389804490566248E-2</v>
      </c>
      <c r="N197" s="25">
        <f t="shared" si="14"/>
        <v>12.150216666666667</v>
      </c>
      <c r="O197" s="30">
        <f>SMA1MSFT[[#This Row],[Adj Close]]-SMA1MSFT[[#This Row],[6-MA]]</f>
        <v>0.5311833333333329</v>
      </c>
      <c r="P197" s="29">
        <f>(SMA1MSFT[[#This Row],[Adj Close]]-N197)^2</f>
        <v>0.28215573361111063</v>
      </c>
      <c r="Q197" s="29">
        <f>ABS(SMA1MSFT[[#This Row],[Erorr 3]])</f>
        <v>0.5311833333333329</v>
      </c>
      <c r="R197" s="31">
        <f>SMA1MSFT[[#This Row],[Abs Erorr 3]]/SMA1MSFT[[#This Row],[Adj Close]]</f>
        <v>4.188680534746423E-2</v>
      </c>
    </row>
    <row r="198" spans="2:18">
      <c r="B198" s="20">
        <v>44068.291666666664</v>
      </c>
      <c r="C198" s="4">
        <v>12.711</v>
      </c>
      <c r="D198" s="25">
        <f t="shared" si="16"/>
        <v>12.6814</v>
      </c>
      <c r="E198" s="26">
        <f>SMA1MSFT[[#This Row],[Adj Close]]-SMA1MSFT[[#This Row],[Naive Trend ]]</f>
        <v>2.9600000000000293E-2</v>
      </c>
      <c r="F198" s="4">
        <f t="shared" si="15"/>
        <v>8.7616000000001731E-4</v>
      </c>
      <c r="G198" s="4">
        <f>ABS(SMA1MSFT[[#This Row],[Erorr 1]])</f>
        <v>2.9600000000000293E-2</v>
      </c>
      <c r="H198" s="27">
        <f>SMA1MSFT[[#This Row],[Abs Erorr 1]]/SMA1MSFT[[#This Row],[Adj Close]]</f>
        <v>2.3286916843678934E-3</v>
      </c>
      <c r="I198" s="25">
        <f t="shared" si="13"/>
        <v>12.476666666666667</v>
      </c>
      <c r="J198" s="28">
        <f>(SMA1MSFT[[#This Row],[Adj Close]]-SMA1MSFT[[#This Row],[3-MA]])</f>
        <v>0.23433333333333373</v>
      </c>
      <c r="K198" s="29">
        <f t="shared" ref="K198:K261" si="17">(C198-I198)^2</f>
        <v>5.4912111111111293E-2</v>
      </c>
      <c r="L198" s="29">
        <f>ABS(SMA1MSFT[[#This Row],[Erorr 2]])</f>
        <v>0.23433333333333373</v>
      </c>
      <c r="M198" s="27">
        <f>SMA1MSFT[[#This Row],[Abs Erorr 2]]/SMA1MSFT[[#This Row],[Adj Close]]</f>
        <v>1.8435475834579003E-2</v>
      </c>
      <c r="N198" s="25">
        <f t="shared" si="14"/>
        <v>12.342333333333334</v>
      </c>
      <c r="O198" s="30">
        <f>SMA1MSFT[[#This Row],[Adj Close]]-SMA1MSFT[[#This Row],[6-MA]]</f>
        <v>0.36866666666666603</v>
      </c>
      <c r="P198" s="29">
        <f>(SMA1MSFT[[#This Row],[Adj Close]]-N198)^2</f>
        <v>0.13591511111111065</v>
      </c>
      <c r="Q198" s="29">
        <f>ABS(SMA1MSFT[[#This Row],[Erorr 3]])</f>
        <v>0.36866666666666603</v>
      </c>
      <c r="R198" s="31">
        <f>SMA1MSFT[[#This Row],[Abs Erorr 3]]/SMA1MSFT[[#This Row],[Adj Close]]</f>
        <v>2.9003750032779958E-2</v>
      </c>
    </row>
    <row r="199" spans="2:18">
      <c r="B199" s="20">
        <v>44069.291666666664</v>
      </c>
      <c r="C199" s="4">
        <v>12.734</v>
      </c>
      <c r="D199" s="25">
        <f t="shared" si="16"/>
        <v>12.711</v>
      </c>
      <c r="E199" s="26">
        <f>SMA1MSFT[[#This Row],[Adj Close]]-SMA1MSFT[[#This Row],[Naive Trend ]]</f>
        <v>2.2999999999999687E-2</v>
      </c>
      <c r="F199" s="4">
        <f t="shared" si="15"/>
        <v>5.2899999999998564E-4</v>
      </c>
      <c r="G199" s="4">
        <f>ABS(SMA1MSFT[[#This Row],[Erorr 1]])</f>
        <v>2.2999999999999687E-2</v>
      </c>
      <c r="H199" s="27">
        <f>SMA1MSFT[[#This Row],[Abs Erorr 1]]/SMA1MSFT[[#This Row],[Adj Close]]</f>
        <v>1.8061881576880547E-3</v>
      </c>
      <c r="I199" s="25">
        <f t="shared" ref="I199:I262" si="18">AVERAGE(C196:C198)</f>
        <v>12.679033333333335</v>
      </c>
      <c r="J199" s="28">
        <f>(SMA1MSFT[[#This Row],[Adj Close]]-SMA1MSFT[[#This Row],[3-MA]])</f>
        <v>5.4966666666665276E-2</v>
      </c>
      <c r="K199" s="29">
        <f t="shared" si="17"/>
        <v>3.0213344444442914E-3</v>
      </c>
      <c r="L199" s="29">
        <f>ABS(SMA1MSFT[[#This Row],[Erorr 2]])</f>
        <v>5.4966666666665276E-2</v>
      </c>
      <c r="M199" s="27">
        <f>SMA1MSFT[[#This Row],[Abs Erorr 2]]/SMA1MSFT[[#This Row],[Adj Close]]</f>
        <v>4.3165279304747351E-3</v>
      </c>
      <c r="N199" s="25">
        <f t="shared" si="14"/>
        <v>12.41095</v>
      </c>
      <c r="O199" s="30">
        <f>SMA1MSFT[[#This Row],[Adj Close]]-SMA1MSFT[[#This Row],[6-MA]]</f>
        <v>0.32305000000000028</v>
      </c>
      <c r="P199" s="29">
        <f>(SMA1MSFT[[#This Row],[Adj Close]]-N199)^2</f>
        <v>0.10436130250000018</v>
      </c>
      <c r="Q199" s="29">
        <f>ABS(SMA1MSFT[[#This Row],[Erorr 3]])</f>
        <v>0.32305000000000028</v>
      </c>
      <c r="R199" s="31">
        <f>SMA1MSFT[[#This Row],[Abs Erorr 3]]/SMA1MSFT[[#This Row],[Adj Close]]</f>
        <v>2.5369090623527588E-2</v>
      </c>
    </row>
    <row r="200" spans="2:18">
      <c r="B200" s="20">
        <v>44070.291666666664</v>
      </c>
      <c r="C200" s="4">
        <v>12.589700000000001</v>
      </c>
      <c r="D200" s="25">
        <f t="shared" si="16"/>
        <v>12.734</v>
      </c>
      <c r="E200" s="26">
        <f>SMA1MSFT[[#This Row],[Adj Close]]-SMA1MSFT[[#This Row],[Naive Trend ]]</f>
        <v>-0.14429999999999943</v>
      </c>
      <c r="F200" s="4">
        <f t="shared" si="15"/>
        <v>2.0822489999999836E-2</v>
      </c>
      <c r="G200" s="4">
        <f>ABS(SMA1MSFT[[#This Row],[Erorr 1]])</f>
        <v>0.14429999999999943</v>
      </c>
      <c r="H200" s="27">
        <f>SMA1MSFT[[#This Row],[Abs Erorr 1]]/SMA1MSFT[[#This Row],[Adj Close]]</f>
        <v>1.1461750478565767E-2</v>
      </c>
      <c r="I200" s="25">
        <f t="shared" si="18"/>
        <v>12.708800000000002</v>
      </c>
      <c r="J200" s="28">
        <f>(SMA1MSFT[[#This Row],[Adj Close]]-SMA1MSFT[[#This Row],[3-MA]])</f>
        <v>-0.11910000000000132</v>
      </c>
      <c r="K200" s="29">
        <f t="shared" si="17"/>
        <v>1.4184810000000313E-2</v>
      </c>
      <c r="L200" s="29">
        <f>ABS(SMA1MSFT[[#This Row],[Erorr 2]])</f>
        <v>0.11910000000000132</v>
      </c>
      <c r="M200" s="27">
        <f>SMA1MSFT[[#This Row],[Abs Erorr 2]]/SMA1MSFT[[#This Row],[Adj Close]]</f>
        <v>9.4601142203548389E-3</v>
      </c>
      <c r="N200" s="25">
        <f t="shared" si="14"/>
        <v>12.496066666666666</v>
      </c>
      <c r="O200" s="30">
        <f>SMA1MSFT[[#This Row],[Adj Close]]-SMA1MSFT[[#This Row],[6-MA]]</f>
        <v>9.3633333333334789E-2</v>
      </c>
      <c r="P200" s="29">
        <f>(SMA1MSFT[[#This Row],[Adj Close]]-N200)^2</f>
        <v>8.7672011111113845E-3</v>
      </c>
      <c r="Q200" s="29">
        <f>ABS(SMA1MSFT[[#This Row],[Erorr 3]])</f>
        <v>9.3633333333334789E-2</v>
      </c>
      <c r="R200" s="31">
        <f>SMA1MSFT[[#This Row],[Abs Erorr 3]]/SMA1MSFT[[#This Row],[Adj Close]]</f>
        <v>7.4372966260780465E-3</v>
      </c>
    </row>
    <row r="201" spans="2:18">
      <c r="B201" s="20">
        <v>44071.291666666664</v>
      </c>
      <c r="C201" s="4">
        <v>13.1076</v>
      </c>
      <c r="D201" s="25">
        <f t="shared" si="16"/>
        <v>12.589700000000001</v>
      </c>
      <c r="E201" s="26">
        <f>SMA1MSFT[[#This Row],[Adj Close]]-SMA1MSFT[[#This Row],[Naive Trend ]]</f>
        <v>0.51789999999999914</v>
      </c>
      <c r="F201" s="4">
        <f t="shared" si="15"/>
        <v>0.26822040999999913</v>
      </c>
      <c r="G201" s="4">
        <f>ABS(SMA1MSFT[[#This Row],[Erorr 1]])</f>
        <v>0.51789999999999914</v>
      </c>
      <c r="H201" s="27">
        <f>SMA1MSFT[[#This Row],[Abs Erorr 1]]/SMA1MSFT[[#This Row],[Adj Close]]</f>
        <v>3.9511428484238088E-2</v>
      </c>
      <c r="I201" s="25">
        <f t="shared" si="18"/>
        <v>12.678233333333333</v>
      </c>
      <c r="J201" s="28">
        <f>(SMA1MSFT[[#This Row],[Adj Close]]-SMA1MSFT[[#This Row],[3-MA]])</f>
        <v>0.42936666666666667</v>
      </c>
      <c r="K201" s="29">
        <f t="shared" si="17"/>
        <v>0.18435573444444445</v>
      </c>
      <c r="L201" s="29">
        <f>ABS(SMA1MSFT[[#This Row],[Erorr 2]])</f>
        <v>0.42936666666666667</v>
      </c>
      <c r="M201" s="27">
        <f>SMA1MSFT[[#This Row],[Abs Erorr 2]]/SMA1MSFT[[#This Row],[Adj Close]]</f>
        <v>3.2757077319010855E-2</v>
      </c>
      <c r="N201" s="25">
        <f t="shared" si="14"/>
        <v>12.577449999999999</v>
      </c>
      <c r="O201" s="30">
        <f>SMA1MSFT[[#This Row],[Adj Close]]-SMA1MSFT[[#This Row],[6-MA]]</f>
        <v>0.53015000000000079</v>
      </c>
      <c r="P201" s="29">
        <f>(SMA1MSFT[[#This Row],[Adj Close]]-N201)^2</f>
        <v>0.28105902250000081</v>
      </c>
      <c r="Q201" s="29">
        <f>ABS(SMA1MSFT[[#This Row],[Erorr 3]])</f>
        <v>0.53015000000000079</v>
      </c>
      <c r="R201" s="31">
        <f>SMA1MSFT[[#This Row],[Abs Erorr 3]]/SMA1MSFT[[#This Row],[Adj Close]]</f>
        <v>4.0446000793432878E-2</v>
      </c>
    </row>
    <row r="202" spans="2:18">
      <c r="B202" s="20">
        <v>44074.291666666664</v>
      </c>
      <c r="C202" s="4">
        <v>13.333600000000001</v>
      </c>
      <c r="D202" s="25">
        <f t="shared" si="16"/>
        <v>13.1076</v>
      </c>
      <c r="E202" s="26">
        <f>SMA1MSFT[[#This Row],[Adj Close]]-SMA1MSFT[[#This Row],[Naive Trend ]]</f>
        <v>0.22600000000000087</v>
      </c>
      <c r="F202" s="4">
        <f t="shared" si="15"/>
        <v>5.1076000000000392E-2</v>
      </c>
      <c r="G202" s="4">
        <f>ABS(SMA1MSFT[[#This Row],[Erorr 1]])</f>
        <v>0.22600000000000087</v>
      </c>
      <c r="H202" s="27">
        <f>SMA1MSFT[[#This Row],[Abs Erorr 1]]/SMA1MSFT[[#This Row],[Adj Close]]</f>
        <v>1.6949661006779929E-2</v>
      </c>
      <c r="I202" s="25">
        <f t="shared" si="18"/>
        <v>12.810433333333334</v>
      </c>
      <c r="J202" s="28">
        <f>(SMA1MSFT[[#This Row],[Adj Close]]-SMA1MSFT[[#This Row],[3-MA]])</f>
        <v>0.52316666666666656</v>
      </c>
      <c r="K202" s="29">
        <f t="shared" si="17"/>
        <v>0.27370336111111099</v>
      </c>
      <c r="L202" s="29">
        <f>ABS(SMA1MSFT[[#This Row],[Erorr 2]])</f>
        <v>0.52316666666666656</v>
      </c>
      <c r="M202" s="27">
        <f>SMA1MSFT[[#This Row],[Abs Erorr 2]]/SMA1MSFT[[#This Row],[Adj Close]]</f>
        <v>3.9236715265694673E-2</v>
      </c>
      <c r="N202" s="25">
        <f t="shared" ref="N202:N265" si="19">AVERAGE(C196:C201)</f>
        <v>12.744733333333334</v>
      </c>
      <c r="O202" s="30">
        <f>SMA1MSFT[[#This Row],[Adj Close]]-SMA1MSFT[[#This Row],[6-MA]]</f>
        <v>0.58886666666666621</v>
      </c>
      <c r="P202" s="29">
        <f>(SMA1MSFT[[#This Row],[Adj Close]]-N202)^2</f>
        <v>0.34676395111111058</v>
      </c>
      <c r="Q202" s="29">
        <f>ABS(SMA1MSFT[[#This Row],[Erorr 3]])</f>
        <v>0.58886666666666621</v>
      </c>
      <c r="R202" s="31">
        <f>SMA1MSFT[[#This Row],[Abs Erorr 3]]/SMA1MSFT[[#This Row],[Adj Close]]</f>
        <v>4.4164116717665611E-2</v>
      </c>
    </row>
    <row r="203" spans="2:18">
      <c r="B203" s="20">
        <v>44075.291666666664</v>
      </c>
      <c r="C203" s="4">
        <v>13.7829</v>
      </c>
      <c r="D203" s="25">
        <f t="shared" si="16"/>
        <v>13.333600000000001</v>
      </c>
      <c r="E203" s="26">
        <f>SMA1MSFT[[#This Row],[Adj Close]]-SMA1MSFT[[#This Row],[Naive Trend ]]</f>
        <v>0.44929999999999914</v>
      </c>
      <c r="F203" s="4">
        <f t="shared" si="15"/>
        <v>0.20187048999999924</v>
      </c>
      <c r="G203" s="4">
        <f>ABS(SMA1MSFT[[#This Row],[Erorr 1]])</f>
        <v>0.44929999999999914</v>
      </c>
      <c r="H203" s="27">
        <f>SMA1MSFT[[#This Row],[Abs Erorr 1]]/SMA1MSFT[[#This Row],[Adj Close]]</f>
        <v>3.2598364640242558E-2</v>
      </c>
      <c r="I203" s="25">
        <f t="shared" si="18"/>
        <v>13.010300000000001</v>
      </c>
      <c r="J203" s="28">
        <f>(SMA1MSFT[[#This Row],[Adj Close]]-SMA1MSFT[[#This Row],[3-MA]])</f>
        <v>0.77259999999999884</v>
      </c>
      <c r="K203" s="29">
        <f t="shared" si="17"/>
        <v>0.59691075999999821</v>
      </c>
      <c r="L203" s="29">
        <f>ABS(SMA1MSFT[[#This Row],[Erorr 2]])</f>
        <v>0.77259999999999884</v>
      </c>
      <c r="M203" s="27">
        <f>SMA1MSFT[[#This Row],[Abs Erorr 2]]/SMA1MSFT[[#This Row],[Adj Close]]</f>
        <v>5.6054966661587824E-2</v>
      </c>
      <c r="N203" s="25">
        <f t="shared" si="19"/>
        <v>12.85955</v>
      </c>
      <c r="O203" s="30">
        <f>SMA1MSFT[[#This Row],[Adj Close]]-SMA1MSFT[[#This Row],[6-MA]]</f>
        <v>0.92334999999999923</v>
      </c>
      <c r="P203" s="29">
        <f>(SMA1MSFT[[#This Row],[Adj Close]]-N203)^2</f>
        <v>0.85257522249999862</v>
      </c>
      <c r="Q203" s="29">
        <f>ABS(SMA1MSFT[[#This Row],[Erorr 3]])</f>
        <v>0.92334999999999923</v>
      </c>
      <c r="R203" s="31">
        <f>SMA1MSFT[[#This Row],[Abs Erorr 3]]/SMA1MSFT[[#This Row],[Adj Close]]</f>
        <v>6.6992432652054304E-2</v>
      </c>
    </row>
    <row r="204" spans="2:18">
      <c r="B204" s="20">
        <v>44076.291666666664</v>
      </c>
      <c r="C204" s="4">
        <v>14.306900000000001</v>
      </c>
      <c r="D204" s="25">
        <f t="shared" si="16"/>
        <v>13.7829</v>
      </c>
      <c r="E204" s="26">
        <f>SMA1MSFT[[#This Row],[Adj Close]]-SMA1MSFT[[#This Row],[Naive Trend ]]</f>
        <v>0.52400000000000091</v>
      </c>
      <c r="F204" s="4">
        <f t="shared" si="15"/>
        <v>0.27457600000000093</v>
      </c>
      <c r="G204" s="4">
        <f>ABS(SMA1MSFT[[#This Row],[Erorr 1]])</f>
        <v>0.52400000000000091</v>
      </c>
      <c r="H204" s="27">
        <f>SMA1MSFT[[#This Row],[Abs Erorr 1]]/SMA1MSFT[[#This Row],[Adj Close]]</f>
        <v>3.6625684110464241E-2</v>
      </c>
      <c r="I204" s="25">
        <f t="shared" si="18"/>
        <v>13.408033333333334</v>
      </c>
      <c r="J204" s="28">
        <f>(SMA1MSFT[[#This Row],[Adj Close]]-SMA1MSFT[[#This Row],[3-MA]])</f>
        <v>0.8988666666666667</v>
      </c>
      <c r="K204" s="29">
        <f t="shared" si="17"/>
        <v>0.80796128444444448</v>
      </c>
      <c r="L204" s="29">
        <f>ABS(SMA1MSFT[[#This Row],[Erorr 2]])</f>
        <v>0.8988666666666667</v>
      </c>
      <c r="M204" s="27">
        <f>SMA1MSFT[[#This Row],[Abs Erorr 2]]/SMA1MSFT[[#This Row],[Adj Close]]</f>
        <v>6.2827493493815334E-2</v>
      </c>
      <c r="N204" s="25">
        <f t="shared" si="19"/>
        <v>13.043133333333332</v>
      </c>
      <c r="O204" s="30">
        <f>SMA1MSFT[[#This Row],[Adj Close]]-SMA1MSFT[[#This Row],[6-MA]]</f>
        <v>1.2637666666666689</v>
      </c>
      <c r="P204" s="29">
        <f>(SMA1MSFT[[#This Row],[Adj Close]]-N204)^2</f>
        <v>1.5971061877777835</v>
      </c>
      <c r="Q204" s="29">
        <f>ABS(SMA1MSFT[[#This Row],[Erorr 3]])</f>
        <v>1.2637666666666689</v>
      </c>
      <c r="R204" s="31">
        <f>SMA1MSFT[[#This Row],[Abs Erorr 3]]/SMA1MSFT[[#This Row],[Adj Close]]</f>
        <v>8.833266931806813E-2</v>
      </c>
    </row>
    <row r="205" spans="2:18">
      <c r="B205" s="20">
        <v>44077.291666666664</v>
      </c>
      <c r="C205" s="4">
        <v>12.9796</v>
      </c>
      <c r="D205" s="25">
        <f t="shared" si="16"/>
        <v>14.306900000000001</v>
      </c>
      <c r="E205" s="26">
        <f>SMA1MSFT[[#This Row],[Adj Close]]-SMA1MSFT[[#This Row],[Naive Trend ]]</f>
        <v>-1.327300000000001</v>
      </c>
      <c r="F205" s="4">
        <f t="shared" si="15"/>
        <v>1.7617252900000027</v>
      </c>
      <c r="G205" s="4">
        <f>ABS(SMA1MSFT[[#This Row],[Erorr 1]])</f>
        <v>1.327300000000001</v>
      </c>
      <c r="H205" s="27">
        <f>SMA1MSFT[[#This Row],[Abs Erorr 1]]/SMA1MSFT[[#This Row],[Adj Close]]</f>
        <v>0.10226047027643387</v>
      </c>
      <c r="I205" s="25">
        <f t="shared" si="18"/>
        <v>13.8078</v>
      </c>
      <c r="J205" s="28">
        <f>(SMA1MSFT[[#This Row],[Adj Close]]-SMA1MSFT[[#This Row],[3-MA]])</f>
        <v>-0.82820000000000071</v>
      </c>
      <c r="K205" s="29">
        <f t="shared" si="17"/>
        <v>0.68591524000000115</v>
      </c>
      <c r="L205" s="29">
        <f>ABS(SMA1MSFT[[#This Row],[Erorr 2]])</f>
        <v>0.82820000000000071</v>
      </c>
      <c r="M205" s="27">
        <f>SMA1MSFT[[#This Row],[Abs Erorr 2]]/SMA1MSFT[[#This Row],[Adj Close]]</f>
        <v>6.3807821504514833E-2</v>
      </c>
      <c r="N205" s="25">
        <f t="shared" si="19"/>
        <v>13.309116666666666</v>
      </c>
      <c r="O205" s="30">
        <f>SMA1MSFT[[#This Row],[Adj Close]]-SMA1MSFT[[#This Row],[6-MA]]</f>
        <v>-0.32951666666666668</v>
      </c>
      <c r="P205" s="29">
        <f>(SMA1MSFT[[#This Row],[Adj Close]]-N205)^2</f>
        <v>0.10858123361111112</v>
      </c>
      <c r="Q205" s="29">
        <f>ABS(SMA1MSFT[[#This Row],[Erorr 3]])</f>
        <v>0.32951666666666668</v>
      </c>
      <c r="R205" s="31">
        <f>SMA1MSFT[[#This Row],[Abs Erorr 3]]/SMA1MSFT[[#This Row],[Adj Close]]</f>
        <v>2.5387274389554893E-2</v>
      </c>
    </row>
    <row r="206" spans="2:18">
      <c r="B206" s="20">
        <v>44078.291666666664</v>
      </c>
      <c r="C206" s="4">
        <v>12.5877</v>
      </c>
      <c r="D206" s="25">
        <f t="shared" si="16"/>
        <v>12.9796</v>
      </c>
      <c r="E206" s="26">
        <f>SMA1MSFT[[#This Row],[Adj Close]]-SMA1MSFT[[#This Row],[Naive Trend ]]</f>
        <v>-0.39189999999999969</v>
      </c>
      <c r="F206" s="4">
        <f t="shared" si="15"/>
        <v>0.15358560999999976</v>
      </c>
      <c r="G206" s="4">
        <f>ABS(SMA1MSFT[[#This Row],[Erorr 1]])</f>
        <v>0.39189999999999969</v>
      </c>
      <c r="H206" s="27">
        <f>SMA1MSFT[[#This Row],[Abs Erorr 1]]/SMA1MSFT[[#This Row],[Adj Close]]</f>
        <v>3.1133566894666991E-2</v>
      </c>
      <c r="I206" s="25">
        <f t="shared" si="18"/>
        <v>13.6898</v>
      </c>
      <c r="J206" s="28">
        <f>(SMA1MSFT[[#This Row],[Adj Close]]-SMA1MSFT[[#This Row],[3-MA]])</f>
        <v>-1.1021000000000001</v>
      </c>
      <c r="K206" s="29">
        <f t="shared" si="17"/>
        <v>1.2146244100000001</v>
      </c>
      <c r="L206" s="29">
        <f>ABS(SMA1MSFT[[#This Row],[Erorr 2]])</f>
        <v>1.1021000000000001</v>
      </c>
      <c r="M206" s="27">
        <f>SMA1MSFT[[#This Row],[Abs Erorr 2]]/SMA1MSFT[[#This Row],[Adj Close]]</f>
        <v>8.7553723078878598E-2</v>
      </c>
      <c r="N206" s="25">
        <f t="shared" si="19"/>
        <v>13.350050000000001</v>
      </c>
      <c r="O206" s="30">
        <f>SMA1MSFT[[#This Row],[Adj Close]]-SMA1MSFT[[#This Row],[6-MA]]</f>
        <v>-0.76235000000000142</v>
      </c>
      <c r="P206" s="29">
        <f>(SMA1MSFT[[#This Row],[Adj Close]]-N206)^2</f>
        <v>0.58117752250000221</v>
      </c>
      <c r="Q206" s="29">
        <f>ABS(SMA1MSFT[[#This Row],[Erorr 3]])</f>
        <v>0.76235000000000142</v>
      </c>
      <c r="R206" s="31">
        <f>SMA1MSFT[[#This Row],[Abs Erorr 3]]/SMA1MSFT[[#This Row],[Adj Close]]</f>
        <v>6.0563089365015164E-2</v>
      </c>
    </row>
    <row r="207" spans="2:18">
      <c r="B207" s="20">
        <v>44082.291666666664</v>
      </c>
      <c r="C207" s="4">
        <v>11.8802</v>
      </c>
      <c r="D207" s="25">
        <f t="shared" si="16"/>
        <v>12.5877</v>
      </c>
      <c r="E207" s="26">
        <f>SMA1MSFT[[#This Row],[Adj Close]]-SMA1MSFT[[#This Row],[Naive Trend ]]</f>
        <v>-0.70749999999999957</v>
      </c>
      <c r="F207" s="4">
        <f t="shared" si="15"/>
        <v>0.50055624999999937</v>
      </c>
      <c r="G207" s="4">
        <f>ABS(SMA1MSFT[[#This Row],[Erorr 1]])</f>
        <v>0.70749999999999957</v>
      </c>
      <c r="H207" s="27">
        <f>SMA1MSFT[[#This Row],[Abs Erorr 1]]/SMA1MSFT[[#This Row],[Adj Close]]</f>
        <v>5.9552869480311743E-2</v>
      </c>
      <c r="I207" s="25">
        <f t="shared" si="18"/>
        <v>13.291400000000001</v>
      </c>
      <c r="J207" s="28">
        <f>(SMA1MSFT[[#This Row],[Adj Close]]-SMA1MSFT[[#This Row],[3-MA]])</f>
        <v>-1.4112000000000009</v>
      </c>
      <c r="K207" s="29">
        <f t="shared" si="17"/>
        <v>1.9914854400000026</v>
      </c>
      <c r="L207" s="29">
        <f>ABS(SMA1MSFT[[#This Row],[Erorr 2]])</f>
        <v>1.4112000000000009</v>
      </c>
      <c r="M207" s="27">
        <f>SMA1MSFT[[#This Row],[Abs Erorr 2]]/SMA1MSFT[[#This Row],[Adj Close]]</f>
        <v>0.1187858790256057</v>
      </c>
      <c r="N207" s="25">
        <f t="shared" si="19"/>
        <v>13.349716666666666</v>
      </c>
      <c r="O207" s="30">
        <f>SMA1MSFT[[#This Row],[Adj Close]]-SMA1MSFT[[#This Row],[6-MA]]</f>
        <v>-1.4695166666666655</v>
      </c>
      <c r="P207" s="29">
        <f>(SMA1MSFT[[#This Row],[Adj Close]]-N207)^2</f>
        <v>2.1594792336111075</v>
      </c>
      <c r="Q207" s="29">
        <f>ABS(SMA1MSFT[[#This Row],[Erorr 3]])</f>
        <v>1.4695166666666655</v>
      </c>
      <c r="R207" s="31">
        <f>SMA1MSFT[[#This Row],[Abs Erorr 3]]/SMA1MSFT[[#This Row],[Adj Close]]</f>
        <v>0.12369460671256927</v>
      </c>
    </row>
    <row r="208" spans="2:18">
      <c r="B208" s="20">
        <v>44083.291666666664</v>
      </c>
      <c r="C208" s="4">
        <v>12.6799</v>
      </c>
      <c r="D208" s="25">
        <f t="shared" si="16"/>
        <v>11.8802</v>
      </c>
      <c r="E208" s="26">
        <f>SMA1MSFT[[#This Row],[Adj Close]]-SMA1MSFT[[#This Row],[Naive Trend ]]</f>
        <v>0.79969999999999963</v>
      </c>
      <c r="F208" s="4">
        <f t="shared" si="15"/>
        <v>0.63952008999999943</v>
      </c>
      <c r="G208" s="4">
        <f>ABS(SMA1MSFT[[#This Row],[Erorr 1]])</f>
        <v>0.79969999999999963</v>
      </c>
      <c r="H208" s="27">
        <f>SMA1MSFT[[#This Row],[Abs Erorr 1]]/SMA1MSFT[[#This Row],[Adj Close]]</f>
        <v>6.3068320728081426E-2</v>
      </c>
      <c r="I208" s="25">
        <f t="shared" si="18"/>
        <v>12.4825</v>
      </c>
      <c r="J208" s="28">
        <f>(SMA1MSFT[[#This Row],[Adj Close]]-SMA1MSFT[[#This Row],[3-MA]])</f>
        <v>0.19740000000000002</v>
      </c>
      <c r="K208" s="29">
        <f t="shared" si="17"/>
        <v>3.896676000000001E-2</v>
      </c>
      <c r="L208" s="29">
        <f>ABS(SMA1MSFT[[#This Row],[Erorr 2]])</f>
        <v>0.19740000000000002</v>
      </c>
      <c r="M208" s="27">
        <f>SMA1MSFT[[#This Row],[Abs Erorr 2]]/SMA1MSFT[[#This Row],[Adj Close]]</f>
        <v>1.5567946119448893E-2</v>
      </c>
      <c r="N208" s="25">
        <f t="shared" si="19"/>
        <v>13.145150000000001</v>
      </c>
      <c r="O208" s="30">
        <f>SMA1MSFT[[#This Row],[Adj Close]]-SMA1MSFT[[#This Row],[6-MA]]</f>
        <v>-0.46525000000000105</v>
      </c>
      <c r="P208" s="29">
        <f>(SMA1MSFT[[#This Row],[Adj Close]]-N208)^2</f>
        <v>0.21645756250000098</v>
      </c>
      <c r="Q208" s="29">
        <f>ABS(SMA1MSFT[[#This Row],[Erorr 3]])</f>
        <v>0.46525000000000105</v>
      </c>
      <c r="R208" s="31">
        <f>SMA1MSFT[[#This Row],[Abs Erorr 3]]/SMA1MSFT[[#This Row],[Adj Close]]</f>
        <v>3.6691929747080104E-2</v>
      </c>
    </row>
    <row r="209" spans="2:18">
      <c r="B209" s="20">
        <v>44084.291666666664</v>
      </c>
      <c r="C209" s="4">
        <v>12.277799999999999</v>
      </c>
      <c r="D209" s="25">
        <f t="shared" si="16"/>
        <v>12.6799</v>
      </c>
      <c r="E209" s="26">
        <f>SMA1MSFT[[#This Row],[Adj Close]]-SMA1MSFT[[#This Row],[Naive Trend ]]</f>
        <v>-0.40210000000000079</v>
      </c>
      <c r="F209" s="4">
        <f t="shared" si="15"/>
        <v>0.16168441000000064</v>
      </c>
      <c r="G209" s="4">
        <f>ABS(SMA1MSFT[[#This Row],[Erorr 1]])</f>
        <v>0.40210000000000079</v>
      </c>
      <c r="H209" s="27">
        <f>SMA1MSFT[[#This Row],[Abs Erorr 1]]/SMA1MSFT[[#This Row],[Adj Close]]</f>
        <v>3.2750166968023652E-2</v>
      </c>
      <c r="I209" s="25">
        <f t="shared" si="18"/>
        <v>12.382600000000002</v>
      </c>
      <c r="J209" s="28">
        <f>(SMA1MSFT[[#This Row],[Adj Close]]-SMA1MSFT[[#This Row],[3-MA]])</f>
        <v>-0.10480000000000267</v>
      </c>
      <c r="K209" s="29">
        <f t="shared" si="17"/>
        <v>1.098304000000056E-2</v>
      </c>
      <c r="L209" s="29">
        <f>ABS(SMA1MSFT[[#This Row],[Erorr 2]])</f>
        <v>0.10480000000000267</v>
      </c>
      <c r="M209" s="27">
        <f>SMA1MSFT[[#This Row],[Abs Erorr 2]]/SMA1MSFT[[#This Row],[Adj Close]]</f>
        <v>8.5357311570478968E-3</v>
      </c>
      <c r="N209" s="25">
        <f t="shared" si="19"/>
        <v>13.036200000000001</v>
      </c>
      <c r="O209" s="30">
        <f>SMA1MSFT[[#This Row],[Adj Close]]-SMA1MSFT[[#This Row],[6-MA]]</f>
        <v>-0.75840000000000174</v>
      </c>
      <c r="P209" s="29">
        <f>(SMA1MSFT[[#This Row],[Adj Close]]-N209)^2</f>
        <v>0.57517056000000266</v>
      </c>
      <c r="Q209" s="29">
        <f>ABS(SMA1MSFT[[#This Row],[Erorr 3]])</f>
        <v>0.75840000000000174</v>
      </c>
      <c r="R209" s="31">
        <f>SMA1MSFT[[#This Row],[Abs Erorr 3]]/SMA1MSFT[[#This Row],[Adj Close]]</f>
        <v>6.1770023945658163E-2</v>
      </c>
    </row>
    <row r="210" spans="2:18">
      <c r="B210" s="20">
        <v>44085.291666666664</v>
      </c>
      <c r="C210" s="4">
        <v>12.131</v>
      </c>
      <c r="D210" s="25">
        <f t="shared" si="16"/>
        <v>12.277799999999999</v>
      </c>
      <c r="E210" s="26">
        <f>SMA1MSFT[[#This Row],[Adj Close]]-SMA1MSFT[[#This Row],[Naive Trend ]]</f>
        <v>-0.14679999999999893</v>
      </c>
      <c r="F210" s="4">
        <f t="shared" si="15"/>
        <v>2.1550239999999686E-2</v>
      </c>
      <c r="G210" s="4">
        <f>ABS(SMA1MSFT[[#This Row],[Erorr 1]])</f>
        <v>0.14679999999999893</v>
      </c>
      <c r="H210" s="27">
        <f>SMA1MSFT[[#This Row],[Abs Erorr 1]]/SMA1MSFT[[#This Row],[Adj Close]]</f>
        <v>1.210122825818143E-2</v>
      </c>
      <c r="I210" s="25">
        <f t="shared" si="18"/>
        <v>12.279299999999999</v>
      </c>
      <c r="J210" s="28">
        <f>(SMA1MSFT[[#This Row],[Adj Close]]-SMA1MSFT[[#This Row],[3-MA]])</f>
        <v>-0.14829999999999899</v>
      </c>
      <c r="K210" s="29">
        <f t="shared" si="17"/>
        <v>2.1992889999999699E-2</v>
      </c>
      <c r="L210" s="29">
        <f>ABS(SMA1MSFT[[#This Row],[Erorr 2]])</f>
        <v>0.14829999999999899</v>
      </c>
      <c r="M210" s="27">
        <f>SMA1MSFT[[#This Row],[Abs Erorr 2]]/SMA1MSFT[[#This Row],[Adj Close]]</f>
        <v>1.2224878410683289E-2</v>
      </c>
      <c r="N210" s="25">
        <f t="shared" si="19"/>
        <v>12.785350000000001</v>
      </c>
      <c r="O210" s="30">
        <f>SMA1MSFT[[#This Row],[Adj Close]]-SMA1MSFT[[#This Row],[6-MA]]</f>
        <v>-0.65435000000000088</v>
      </c>
      <c r="P210" s="29">
        <f>(SMA1MSFT[[#This Row],[Adj Close]]-N210)^2</f>
        <v>0.42817392250000114</v>
      </c>
      <c r="Q210" s="29">
        <f>ABS(SMA1MSFT[[#This Row],[Erorr 3]])</f>
        <v>0.65435000000000088</v>
      </c>
      <c r="R210" s="31">
        <f>SMA1MSFT[[#This Row],[Abs Erorr 3]]/SMA1MSFT[[#This Row],[Adj Close]]</f>
        <v>5.3940318193059174E-2</v>
      </c>
    </row>
    <row r="211" spans="2:18">
      <c r="B211" s="20">
        <v>44088.291666666664</v>
      </c>
      <c r="C211" s="4">
        <v>12.8368</v>
      </c>
      <c r="D211" s="25">
        <f t="shared" si="16"/>
        <v>12.131</v>
      </c>
      <c r="E211" s="26">
        <f>SMA1MSFT[[#This Row],[Adj Close]]-SMA1MSFT[[#This Row],[Naive Trend ]]</f>
        <v>0.70579999999999998</v>
      </c>
      <c r="F211" s="4">
        <f t="shared" si="15"/>
        <v>0.49815363999999995</v>
      </c>
      <c r="G211" s="4">
        <f>ABS(SMA1MSFT[[#This Row],[Erorr 1]])</f>
        <v>0.70579999999999998</v>
      </c>
      <c r="H211" s="27">
        <f>SMA1MSFT[[#This Row],[Abs Erorr 1]]/SMA1MSFT[[#This Row],[Adj Close]]</f>
        <v>5.4982550168266232E-2</v>
      </c>
      <c r="I211" s="25">
        <f t="shared" si="18"/>
        <v>12.362900000000002</v>
      </c>
      <c r="J211" s="28">
        <f>(SMA1MSFT[[#This Row],[Adj Close]]-SMA1MSFT[[#This Row],[3-MA]])</f>
        <v>0.47389999999999866</v>
      </c>
      <c r="K211" s="29">
        <f t="shared" si="17"/>
        <v>0.22458120999999873</v>
      </c>
      <c r="L211" s="29">
        <f>ABS(SMA1MSFT[[#This Row],[Erorr 2]])</f>
        <v>0.47389999999999866</v>
      </c>
      <c r="M211" s="27">
        <f>SMA1MSFT[[#This Row],[Abs Erorr 2]]/SMA1MSFT[[#This Row],[Adj Close]]</f>
        <v>3.6917300261747374E-2</v>
      </c>
      <c r="N211" s="25">
        <f t="shared" si="19"/>
        <v>12.422699999999999</v>
      </c>
      <c r="O211" s="30">
        <f>SMA1MSFT[[#This Row],[Adj Close]]-SMA1MSFT[[#This Row],[6-MA]]</f>
        <v>0.41410000000000124</v>
      </c>
      <c r="P211" s="29">
        <f>(SMA1MSFT[[#This Row],[Adj Close]]-N211)^2</f>
        <v>0.17147881000000104</v>
      </c>
      <c r="Q211" s="29">
        <f>ABS(SMA1MSFT[[#This Row],[Erorr 3]])</f>
        <v>0.41410000000000124</v>
      </c>
      <c r="R211" s="31">
        <f>SMA1MSFT[[#This Row],[Abs Erorr 3]]/SMA1MSFT[[#This Row],[Adj Close]]</f>
        <v>3.225881839710841E-2</v>
      </c>
    </row>
    <row r="212" spans="2:18">
      <c r="B212" s="20">
        <v>44089.291666666664</v>
      </c>
      <c r="C212" s="4">
        <v>12.9552</v>
      </c>
      <c r="D212" s="25">
        <f t="shared" si="16"/>
        <v>12.8368</v>
      </c>
      <c r="E212" s="26">
        <f>SMA1MSFT[[#This Row],[Adj Close]]-SMA1MSFT[[#This Row],[Naive Trend ]]</f>
        <v>0.11839999999999939</v>
      </c>
      <c r="F212" s="4">
        <f t="shared" si="15"/>
        <v>1.4018559999999857E-2</v>
      </c>
      <c r="G212" s="4">
        <f>ABS(SMA1MSFT[[#This Row],[Erorr 1]])</f>
        <v>0.11839999999999939</v>
      </c>
      <c r="H212" s="27">
        <f>SMA1MSFT[[#This Row],[Abs Erorr 1]]/SMA1MSFT[[#This Row],[Adj Close]]</f>
        <v>9.139187353340697E-3</v>
      </c>
      <c r="I212" s="25">
        <f t="shared" si="18"/>
        <v>12.415199999999999</v>
      </c>
      <c r="J212" s="28">
        <f>(SMA1MSFT[[#This Row],[Adj Close]]-SMA1MSFT[[#This Row],[3-MA]])</f>
        <v>0.54000000000000092</v>
      </c>
      <c r="K212" s="29">
        <f t="shared" si="17"/>
        <v>0.29160000000000103</v>
      </c>
      <c r="L212" s="29">
        <f>ABS(SMA1MSFT[[#This Row],[Erorr 2]])</f>
        <v>0.54000000000000092</v>
      </c>
      <c r="M212" s="27">
        <f>SMA1MSFT[[#This Row],[Abs Erorr 2]]/SMA1MSFT[[#This Row],[Adj Close]]</f>
        <v>4.1682104483141975E-2</v>
      </c>
      <c r="N212" s="25">
        <f t="shared" si="19"/>
        <v>12.398899999999999</v>
      </c>
      <c r="O212" s="30">
        <f>SMA1MSFT[[#This Row],[Adj Close]]-SMA1MSFT[[#This Row],[6-MA]]</f>
        <v>0.55630000000000024</v>
      </c>
      <c r="P212" s="29">
        <f>(SMA1MSFT[[#This Row],[Adj Close]]-N212)^2</f>
        <v>0.30946969000000024</v>
      </c>
      <c r="Q212" s="29">
        <f>ABS(SMA1MSFT[[#This Row],[Erorr 3]])</f>
        <v>0.55630000000000024</v>
      </c>
      <c r="R212" s="31">
        <f>SMA1MSFT[[#This Row],[Abs Erorr 3]]/SMA1MSFT[[#This Row],[Adj Close]]</f>
        <v>4.2940286525873797E-2</v>
      </c>
    </row>
    <row r="213" spans="2:18">
      <c r="B213" s="20">
        <v>44090.291666666664</v>
      </c>
      <c r="C213" s="4">
        <v>12.48</v>
      </c>
      <c r="D213" s="25">
        <f t="shared" si="16"/>
        <v>12.9552</v>
      </c>
      <c r="E213" s="26">
        <f>SMA1MSFT[[#This Row],[Adj Close]]-SMA1MSFT[[#This Row],[Naive Trend ]]</f>
        <v>-0.47519999999999918</v>
      </c>
      <c r="F213" s="4">
        <f t="shared" si="15"/>
        <v>0.22581503999999922</v>
      </c>
      <c r="G213" s="4">
        <f>ABS(SMA1MSFT[[#This Row],[Erorr 1]])</f>
        <v>0.47519999999999918</v>
      </c>
      <c r="H213" s="27">
        <f>SMA1MSFT[[#This Row],[Abs Erorr 1]]/SMA1MSFT[[#This Row],[Adj Close]]</f>
        <v>3.8076923076923008E-2</v>
      </c>
      <c r="I213" s="25">
        <f t="shared" si="18"/>
        <v>12.641</v>
      </c>
      <c r="J213" s="28">
        <f>(SMA1MSFT[[#This Row],[Adj Close]]-SMA1MSFT[[#This Row],[3-MA]])</f>
        <v>-0.16099999999999959</v>
      </c>
      <c r="K213" s="29">
        <f t="shared" si="17"/>
        <v>2.5920999999999868E-2</v>
      </c>
      <c r="L213" s="29">
        <f>ABS(SMA1MSFT[[#This Row],[Erorr 2]])</f>
        <v>0.16099999999999959</v>
      </c>
      <c r="M213" s="27">
        <f>SMA1MSFT[[#This Row],[Abs Erorr 2]]/SMA1MSFT[[#This Row],[Adj Close]]</f>
        <v>1.2900641025640992E-2</v>
      </c>
      <c r="N213" s="25">
        <f t="shared" si="19"/>
        <v>12.460150000000001</v>
      </c>
      <c r="O213" s="30">
        <f>SMA1MSFT[[#This Row],[Adj Close]]-SMA1MSFT[[#This Row],[6-MA]]</f>
        <v>1.9849999999999923E-2</v>
      </c>
      <c r="P213" s="29">
        <f>(SMA1MSFT[[#This Row],[Adj Close]]-N213)^2</f>
        <v>3.9402249999999697E-4</v>
      </c>
      <c r="Q213" s="29">
        <f>ABS(SMA1MSFT[[#This Row],[Erorr 3]])</f>
        <v>1.9849999999999923E-2</v>
      </c>
      <c r="R213" s="31">
        <f>SMA1MSFT[[#This Row],[Abs Erorr 3]]/SMA1MSFT[[#This Row],[Adj Close]]</f>
        <v>1.5905448717948656E-3</v>
      </c>
    </row>
    <row r="214" spans="2:18">
      <c r="B214" s="20">
        <v>44091.291666666664</v>
      </c>
      <c r="C214" s="4">
        <v>12.4291</v>
      </c>
      <c r="D214" s="25">
        <f t="shared" si="16"/>
        <v>12.48</v>
      </c>
      <c r="E214" s="26">
        <f>SMA1MSFT[[#This Row],[Adj Close]]-SMA1MSFT[[#This Row],[Naive Trend ]]</f>
        <v>-5.0900000000000389E-2</v>
      </c>
      <c r="F214" s="4">
        <f t="shared" si="15"/>
        <v>2.5908100000000397E-3</v>
      </c>
      <c r="G214" s="4">
        <f>ABS(SMA1MSFT[[#This Row],[Erorr 1]])</f>
        <v>5.0900000000000389E-2</v>
      </c>
      <c r="H214" s="27">
        <f>SMA1MSFT[[#This Row],[Abs Erorr 1]]/SMA1MSFT[[#This Row],[Adj Close]]</f>
        <v>4.0952281339759426E-3</v>
      </c>
      <c r="I214" s="25">
        <f t="shared" si="18"/>
        <v>12.757333333333335</v>
      </c>
      <c r="J214" s="28">
        <f>(SMA1MSFT[[#This Row],[Adj Close]]-SMA1MSFT[[#This Row],[3-MA]])</f>
        <v>-0.32823333333333515</v>
      </c>
      <c r="K214" s="29">
        <f t="shared" si="17"/>
        <v>0.10773712111111231</v>
      </c>
      <c r="L214" s="29">
        <f>ABS(SMA1MSFT[[#This Row],[Erorr 2]])</f>
        <v>0.32823333333333515</v>
      </c>
      <c r="M214" s="27">
        <f>SMA1MSFT[[#This Row],[Abs Erorr 2]]/SMA1MSFT[[#This Row],[Adj Close]]</f>
        <v>2.6408455425842189E-2</v>
      </c>
      <c r="N214" s="25">
        <f t="shared" si="19"/>
        <v>12.560116666666666</v>
      </c>
      <c r="O214" s="30">
        <f>SMA1MSFT[[#This Row],[Adj Close]]-SMA1MSFT[[#This Row],[6-MA]]</f>
        <v>-0.13101666666666567</v>
      </c>
      <c r="P214" s="29">
        <f>(SMA1MSFT[[#This Row],[Adj Close]]-N214)^2</f>
        <v>1.7165366944444184E-2</v>
      </c>
      <c r="Q214" s="29">
        <f>ABS(SMA1MSFT[[#This Row],[Erorr 3]])</f>
        <v>0.13101666666666567</v>
      </c>
      <c r="R214" s="31">
        <f>SMA1MSFT[[#This Row],[Abs Erorr 3]]/SMA1MSFT[[#This Row],[Adj Close]]</f>
        <v>1.0541122580610476E-2</v>
      </c>
    </row>
    <row r="215" spans="2:18">
      <c r="B215" s="20">
        <v>44092.291666666664</v>
      </c>
      <c r="C215" s="4">
        <v>12.1556</v>
      </c>
      <c r="D215" s="25">
        <f t="shared" si="16"/>
        <v>12.4291</v>
      </c>
      <c r="E215" s="26">
        <f>SMA1MSFT[[#This Row],[Adj Close]]-SMA1MSFT[[#This Row],[Naive Trend ]]</f>
        <v>-0.2735000000000003</v>
      </c>
      <c r="F215" s="4">
        <f t="shared" si="15"/>
        <v>7.4802250000000167E-2</v>
      </c>
      <c r="G215" s="4">
        <f>ABS(SMA1MSFT[[#This Row],[Erorr 1]])</f>
        <v>0.2735000000000003</v>
      </c>
      <c r="H215" s="27">
        <f>SMA1MSFT[[#This Row],[Abs Erorr 1]]/SMA1MSFT[[#This Row],[Adj Close]]</f>
        <v>2.2499917733390398E-2</v>
      </c>
      <c r="I215" s="25">
        <f t="shared" si="18"/>
        <v>12.621433333333334</v>
      </c>
      <c r="J215" s="28">
        <f>(SMA1MSFT[[#This Row],[Adj Close]]-SMA1MSFT[[#This Row],[3-MA]])</f>
        <v>-0.46583333333333421</v>
      </c>
      <c r="K215" s="29">
        <f t="shared" si="17"/>
        <v>0.21700069444444525</v>
      </c>
      <c r="L215" s="29">
        <f>ABS(SMA1MSFT[[#This Row],[Erorr 2]])</f>
        <v>0.46583333333333421</v>
      </c>
      <c r="M215" s="27">
        <f>SMA1MSFT[[#This Row],[Abs Erorr 2]]/SMA1MSFT[[#This Row],[Adj Close]]</f>
        <v>3.8322528985268868E-2</v>
      </c>
      <c r="N215" s="25">
        <f t="shared" si="19"/>
        <v>12.518316666666665</v>
      </c>
      <c r="O215" s="30">
        <f>SMA1MSFT[[#This Row],[Adj Close]]-SMA1MSFT[[#This Row],[6-MA]]</f>
        <v>-0.36271666666666569</v>
      </c>
      <c r="P215" s="29">
        <f>(SMA1MSFT[[#This Row],[Adj Close]]-N215)^2</f>
        <v>0.13156338027777706</v>
      </c>
      <c r="Q215" s="29">
        <f>ABS(SMA1MSFT[[#This Row],[Erorr 3]])</f>
        <v>0.36271666666666569</v>
      </c>
      <c r="R215" s="31">
        <f>SMA1MSFT[[#This Row],[Abs Erorr 3]]/SMA1MSFT[[#This Row],[Adj Close]]</f>
        <v>2.983947042241154E-2</v>
      </c>
    </row>
    <row r="216" spans="2:18">
      <c r="B216" s="20">
        <v>44095.291666666664</v>
      </c>
      <c r="C216" s="4">
        <v>12.482699999999999</v>
      </c>
      <c r="D216" s="25">
        <f t="shared" si="16"/>
        <v>12.1556</v>
      </c>
      <c r="E216" s="26">
        <f>SMA1MSFT[[#This Row],[Adj Close]]-SMA1MSFT[[#This Row],[Naive Trend ]]</f>
        <v>0.32709999999999972</v>
      </c>
      <c r="F216" s="4">
        <f t="shared" si="15"/>
        <v>0.10699440999999982</v>
      </c>
      <c r="G216" s="4">
        <f>ABS(SMA1MSFT[[#This Row],[Erorr 1]])</f>
        <v>0.32709999999999972</v>
      </c>
      <c r="H216" s="27">
        <f>SMA1MSFT[[#This Row],[Abs Erorr 1]]/SMA1MSFT[[#This Row],[Adj Close]]</f>
        <v>2.6204266705119866E-2</v>
      </c>
      <c r="I216" s="25">
        <f t="shared" si="18"/>
        <v>12.354900000000001</v>
      </c>
      <c r="J216" s="28">
        <f>(SMA1MSFT[[#This Row],[Adj Close]]-SMA1MSFT[[#This Row],[3-MA]])</f>
        <v>0.1277999999999988</v>
      </c>
      <c r="K216" s="29">
        <f t="shared" si="17"/>
        <v>1.6332839999999692E-2</v>
      </c>
      <c r="L216" s="29">
        <f>ABS(SMA1MSFT[[#This Row],[Erorr 2]])</f>
        <v>0.1277999999999988</v>
      </c>
      <c r="M216" s="27">
        <f>SMA1MSFT[[#This Row],[Abs Erorr 2]]/SMA1MSFT[[#This Row],[Adj Close]]</f>
        <v>1.0238169626763344E-2</v>
      </c>
      <c r="N216" s="25">
        <f t="shared" si="19"/>
        <v>12.497950000000001</v>
      </c>
      <c r="O216" s="30">
        <f>SMA1MSFT[[#This Row],[Adj Close]]-SMA1MSFT[[#This Row],[6-MA]]</f>
        <v>-1.5250000000001762E-2</v>
      </c>
      <c r="P216" s="29">
        <f>(SMA1MSFT[[#This Row],[Adj Close]]-N216)^2</f>
        <v>2.3256250000005374E-4</v>
      </c>
      <c r="Q216" s="29">
        <f>ABS(SMA1MSFT[[#This Row],[Erorr 3]])</f>
        <v>1.5250000000001762E-2</v>
      </c>
      <c r="R216" s="31">
        <f>SMA1MSFT[[#This Row],[Abs Erorr 3]]/SMA1MSFT[[#This Row],[Adj Close]]</f>
        <v>1.2216908200951527E-3</v>
      </c>
    </row>
    <row r="217" spans="2:18">
      <c r="B217" s="20">
        <v>44096.291666666664</v>
      </c>
      <c r="C217" s="4">
        <v>12.6029</v>
      </c>
      <c r="D217" s="25">
        <f t="shared" si="16"/>
        <v>12.482699999999999</v>
      </c>
      <c r="E217" s="26">
        <f>SMA1MSFT[[#This Row],[Adj Close]]-SMA1MSFT[[#This Row],[Naive Trend ]]</f>
        <v>0.12020000000000053</v>
      </c>
      <c r="F217" s="4">
        <f t="shared" si="15"/>
        <v>1.4448040000000127E-2</v>
      </c>
      <c r="G217" s="4">
        <f>ABS(SMA1MSFT[[#This Row],[Erorr 1]])</f>
        <v>0.12020000000000053</v>
      </c>
      <c r="H217" s="27">
        <f>SMA1MSFT[[#This Row],[Abs Erorr 1]]/SMA1MSFT[[#This Row],[Adj Close]]</f>
        <v>9.5374874036928421E-3</v>
      </c>
      <c r="I217" s="25">
        <f t="shared" si="18"/>
        <v>12.3558</v>
      </c>
      <c r="J217" s="28">
        <f>(SMA1MSFT[[#This Row],[Adj Close]]-SMA1MSFT[[#This Row],[3-MA]])</f>
        <v>0.24709999999999965</v>
      </c>
      <c r="K217" s="29">
        <f t="shared" si="17"/>
        <v>6.1058409999999827E-2</v>
      </c>
      <c r="L217" s="29">
        <f>ABS(SMA1MSFT[[#This Row],[Erorr 2]])</f>
        <v>0.24709999999999965</v>
      </c>
      <c r="M217" s="27">
        <f>SMA1MSFT[[#This Row],[Abs Erorr 2]]/SMA1MSFT[[#This Row],[Adj Close]]</f>
        <v>1.9606598481301894E-2</v>
      </c>
      <c r="N217" s="25">
        <f t="shared" si="19"/>
        <v>12.556566666666667</v>
      </c>
      <c r="O217" s="30">
        <f>SMA1MSFT[[#This Row],[Adj Close]]-SMA1MSFT[[#This Row],[6-MA]]</f>
        <v>4.6333333333333115E-2</v>
      </c>
      <c r="P217" s="29">
        <f>(SMA1MSFT[[#This Row],[Adj Close]]-N217)^2</f>
        <v>2.1467777777777575E-3</v>
      </c>
      <c r="Q217" s="29">
        <f>ABS(SMA1MSFT[[#This Row],[Erorr 3]])</f>
        <v>4.6333333333333115E-2</v>
      </c>
      <c r="R217" s="31">
        <f>SMA1MSFT[[#This Row],[Abs Erorr 3]]/SMA1MSFT[[#This Row],[Adj Close]]</f>
        <v>3.6764025211128482E-3</v>
      </c>
    </row>
    <row r="218" spans="2:18">
      <c r="B218" s="20">
        <v>44097.291666666664</v>
      </c>
      <c r="C218" s="4">
        <v>12.090299999999999</v>
      </c>
      <c r="D218" s="25">
        <f t="shared" si="16"/>
        <v>12.6029</v>
      </c>
      <c r="E218" s="26">
        <f>SMA1MSFT[[#This Row],[Adj Close]]-SMA1MSFT[[#This Row],[Naive Trend ]]</f>
        <v>-0.51260000000000083</v>
      </c>
      <c r="F218" s="4">
        <f t="shared" si="15"/>
        <v>0.26275876000000087</v>
      </c>
      <c r="G218" s="4">
        <f>ABS(SMA1MSFT[[#This Row],[Erorr 1]])</f>
        <v>0.51260000000000083</v>
      </c>
      <c r="H218" s="27">
        <f>SMA1MSFT[[#This Row],[Abs Erorr 1]]/SMA1MSFT[[#This Row],[Adj Close]]</f>
        <v>4.2397624541988276E-2</v>
      </c>
      <c r="I218" s="25">
        <f t="shared" si="18"/>
        <v>12.413733333333333</v>
      </c>
      <c r="J218" s="28">
        <f>(SMA1MSFT[[#This Row],[Adj Close]]-SMA1MSFT[[#This Row],[3-MA]])</f>
        <v>-0.32343333333333391</v>
      </c>
      <c r="K218" s="29">
        <f t="shared" si="17"/>
        <v>0.10460912111111148</v>
      </c>
      <c r="L218" s="29">
        <f>ABS(SMA1MSFT[[#This Row],[Erorr 2]])</f>
        <v>0.32343333333333391</v>
      </c>
      <c r="M218" s="27">
        <f>SMA1MSFT[[#This Row],[Abs Erorr 2]]/SMA1MSFT[[#This Row],[Adj Close]]</f>
        <v>2.6751472943875167E-2</v>
      </c>
      <c r="N218" s="25">
        <f t="shared" si="19"/>
        <v>12.517583333333334</v>
      </c>
      <c r="O218" s="30">
        <f>SMA1MSFT[[#This Row],[Adj Close]]-SMA1MSFT[[#This Row],[6-MA]]</f>
        <v>-0.42728333333333524</v>
      </c>
      <c r="P218" s="29">
        <f>(SMA1MSFT[[#This Row],[Adj Close]]-N218)^2</f>
        <v>0.18257104694444606</v>
      </c>
      <c r="Q218" s="29">
        <f>ABS(SMA1MSFT[[#This Row],[Erorr 3]])</f>
        <v>0.42728333333333524</v>
      </c>
      <c r="R218" s="31">
        <f>SMA1MSFT[[#This Row],[Abs Erorr 3]]/SMA1MSFT[[#This Row],[Adj Close]]</f>
        <v>3.5341003393905467E-2</v>
      </c>
    </row>
    <row r="219" spans="2:18">
      <c r="B219" s="20">
        <v>44098.291666666664</v>
      </c>
      <c r="C219" s="4">
        <v>12.314</v>
      </c>
      <c r="D219" s="25">
        <f t="shared" si="16"/>
        <v>12.090299999999999</v>
      </c>
      <c r="E219" s="26">
        <f>SMA1MSFT[[#This Row],[Adj Close]]-SMA1MSFT[[#This Row],[Naive Trend ]]</f>
        <v>0.2237000000000009</v>
      </c>
      <c r="F219" s="4">
        <f t="shared" si="15"/>
        <v>5.0041690000000402E-2</v>
      </c>
      <c r="G219" s="4">
        <f>ABS(SMA1MSFT[[#This Row],[Erorr 1]])</f>
        <v>0.2237000000000009</v>
      </c>
      <c r="H219" s="27">
        <f>SMA1MSFT[[#This Row],[Abs Erorr 1]]/SMA1MSFT[[#This Row],[Adj Close]]</f>
        <v>1.8166314763683685E-2</v>
      </c>
      <c r="I219" s="25">
        <f t="shared" si="18"/>
        <v>12.391966666666667</v>
      </c>
      <c r="J219" s="28">
        <f>(SMA1MSFT[[#This Row],[Adj Close]]-SMA1MSFT[[#This Row],[3-MA]])</f>
        <v>-7.796666666666674E-2</v>
      </c>
      <c r="K219" s="29">
        <f t="shared" si="17"/>
        <v>6.0788011111111229E-3</v>
      </c>
      <c r="L219" s="29">
        <f>ABS(SMA1MSFT[[#This Row],[Erorr 2]])</f>
        <v>7.796666666666674E-2</v>
      </c>
      <c r="M219" s="27">
        <f>SMA1MSFT[[#This Row],[Abs Erorr 2]]/SMA1MSFT[[#This Row],[Adj Close]]</f>
        <v>6.3315467489578319E-3</v>
      </c>
      <c r="N219" s="25">
        <f t="shared" si="19"/>
        <v>12.373433333333333</v>
      </c>
      <c r="O219" s="30">
        <f>SMA1MSFT[[#This Row],[Adj Close]]-SMA1MSFT[[#This Row],[6-MA]]</f>
        <v>-5.9433333333332783E-2</v>
      </c>
      <c r="P219" s="29">
        <f>(SMA1MSFT[[#This Row],[Adj Close]]-N219)^2</f>
        <v>3.5323211111110459E-3</v>
      </c>
      <c r="Q219" s="29">
        <f>ABS(SMA1MSFT[[#This Row],[Erorr 3]])</f>
        <v>5.9433333333332783E-2</v>
      </c>
      <c r="R219" s="31">
        <f>SMA1MSFT[[#This Row],[Abs Erorr 3]]/SMA1MSFT[[#This Row],[Adj Close]]</f>
        <v>4.826484759893843E-3</v>
      </c>
    </row>
    <row r="220" spans="2:18">
      <c r="B220" s="20">
        <v>44099.291666666664</v>
      </c>
      <c r="C220" s="4">
        <v>12.838200000000001</v>
      </c>
      <c r="D220" s="25">
        <f t="shared" si="16"/>
        <v>12.314</v>
      </c>
      <c r="E220" s="26">
        <f>SMA1MSFT[[#This Row],[Adj Close]]-SMA1MSFT[[#This Row],[Naive Trend ]]</f>
        <v>0.52420000000000044</v>
      </c>
      <c r="F220" s="4">
        <f t="shared" si="15"/>
        <v>0.27478564000000044</v>
      </c>
      <c r="G220" s="4">
        <f>ABS(SMA1MSFT[[#This Row],[Erorr 1]])</f>
        <v>0.52420000000000044</v>
      </c>
      <c r="H220" s="27">
        <f>SMA1MSFT[[#This Row],[Abs Erorr 1]]/SMA1MSFT[[#This Row],[Adj Close]]</f>
        <v>4.0831269181037876E-2</v>
      </c>
      <c r="I220" s="25">
        <f t="shared" si="18"/>
        <v>12.335733333333332</v>
      </c>
      <c r="J220" s="28">
        <f>(SMA1MSFT[[#This Row],[Adj Close]]-SMA1MSFT[[#This Row],[3-MA]])</f>
        <v>0.50246666666666862</v>
      </c>
      <c r="K220" s="29">
        <f t="shared" si="17"/>
        <v>0.25247275111111306</v>
      </c>
      <c r="L220" s="29">
        <f>ABS(SMA1MSFT[[#This Row],[Erorr 2]])</f>
        <v>0.50246666666666862</v>
      </c>
      <c r="M220" s="27">
        <f>SMA1MSFT[[#This Row],[Abs Erorr 2]]/SMA1MSFT[[#This Row],[Adj Close]]</f>
        <v>3.9138404656935445E-2</v>
      </c>
      <c r="N220" s="25">
        <f t="shared" si="19"/>
        <v>12.345766666666668</v>
      </c>
      <c r="O220" s="30">
        <f>SMA1MSFT[[#This Row],[Adj Close]]-SMA1MSFT[[#This Row],[6-MA]]</f>
        <v>0.49243333333333261</v>
      </c>
      <c r="P220" s="29">
        <f>(SMA1MSFT[[#This Row],[Adj Close]]-N220)^2</f>
        <v>0.24249058777777707</v>
      </c>
      <c r="Q220" s="29">
        <f>ABS(SMA1MSFT[[#This Row],[Erorr 3]])</f>
        <v>0.49243333333333261</v>
      </c>
      <c r="R220" s="31">
        <f>SMA1MSFT[[#This Row],[Abs Erorr 3]]/SMA1MSFT[[#This Row],[Adj Close]]</f>
        <v>3.8356882844427773E-2</v>
      </c>
    </row>
    <row r="221" spans="2:18">
      <c r="B221" s="20">
        <v>44102.291666666664</v>
      </c>
      <c r="C221" s="4">
        <v>12.9991</v>
      </c>
      <c r="D221" s="25">
        <f t="shared" si="16"/>
        <v>12.838200000000001</v>
      </c>
      <c r="E221" s="26">
        <f>SMA1MSFT[[#This Row],[Adj Close]]-SMA1MSFT[[#This Row],[Naive Trend ]]</f>
        <v>0.16089999999999982</v>
      </c>
      <c r="F221" s="4">
        <f t="shared" si="15"/>
        <v>2.5888809999999943E-2</v>
      </c>
      <c r="G221" s="4">
        <f>ABS(SMA1MSFT[[#This Row],[Erorr 1]])</f>
        <v>0.16089999999999982</v>
      </c>
      <c r="H221" s="27">
        <f>SMA1MSFT[[#This Row],[Abs Erorr 1]]/SMA1MSFT[[#This Row],[Adj Close]]</f>
        <v>1.2377780000153842E-2</v>
      </c>
      <c r="I221" s="25">
        <f t="shared" si="18"/>
        <v>12.414166666666667</v>
      </c>
      <c r="J221" s="28">
        <f>(SMA1MSFT[[#This Row],[Adj Close]]-SMA1MSFT[[#This Row],[3-MA]])</f>
        <v>0.58493333333333375</v>
      </c>
      <c r="K221" s="29">
        <f t="shared" si="17"/>
        <v>0.34214700444444496</v>
      </c>
      <c r="L221" s="29">
        <f>ABS(SMA1MSFT[[#This Row],[Erorr 2]])</f>
        <v>0.58493333333333375</v>
      </c>
      <c r="M221" s="27">
        <f>SMA1MSFT[[#This Row],[Abs Erorr 2]]/SMA1MSFT[[#This Row],[Adj Close]]</f>
        <v>4.4997987040128452E-2</v>
      </c>
      <c r="N221" s="25">
        <f t="shared" si="19"/>
        <v>12.41395</v>
      </c>
      <c r="O221" s="30">
        <f>SMA1MSFT[[#This Row],[Adj Close]]-SMA1MSFT[[#This Row],[6-MA]]</f>
        <v>0.5851500000000005</v>
      </c>
      <c r="P221" s="29">
        <f>(SMA1MSFT[[#This Row],[Adj Close]]-N221)^2</f>
        <v>0.34240052250000058</v>
      </c>
      <c r="Q221" s="29">
        <f>ABS(SMA1MSFT[[#This Row],[Erorr 3]])</f>
        <v>0.5851500000000005</v>
      </c>
      <c r="R221" s="31">
        <f>SMA1MSFT[[#This Row],[Abs Erorr 3]]/SMA1MSFT[[#This Row],[Adj Close]]</f>
        <v>4.5014654860721162E-2</v>
      </c>
    </row>
    <row r="222" spans="2:18">
      <c r="B222" s="20">
        <v>44103.291666666664</v>
      </c>
      <c r="C222" s="4">
        <v>13.189299999999999</v>
      </c>
      <c r="D222" s="25">
        <f t="shared" si="16"/>
        <v>12.9991</v>
      </c>
      <c r="E222" s="26">
        <f>SMA1MSFT[[#This Row],[Adj Close]]-SMA1MSFT[[#This Row],[Naive Trend ]]</f>
        <v>0.19019999999999904</v>
      </c>
      <c r="F222" s="4">
        <f t="shared" si="15"/>
        <v>3.6176039999999632E-2</v>
      </c>
      <c r="G222" s="4">
        <f>ABS(SMA1MSFT[[#This Row],[Erorr 1]])</f>
        <v>0.19019999999999904</v>
      </c>
      <c r="H222" s="27">
        <f>SMA1MSFT[[#This Row],[Abs Erorr 1]]/SMA1MSFT[[#This Row],[Adj Close]]</f>
        <v>1.4420780481147524E-2</v>
      </c>
      <c r="I222" s="25">
        <f t="shared" si="18"/>
        <v>12.7171</v>
      </c>
      <c r="J222" s="28">
        <f>(SMA1MSFT[[#This Row],[Adj Close]]-SMA1MSFT[[#This Row],[3-MA]])</f>
        <v>0.47219999999999906</v>
      </c>
      <c r="K222" s="29">
        <f t="shared" si="17"/>
        <v>0.22297283999999912</v>
      </c>
      <c r="L222" s="29">
        <f>ABS(SMA1MSFT[[#This Row],[Erorr 2]])</f>
        <v>0.47219999999999906</v>
      </c>
      <c r="M222" s="27">
        <f>SMA1MSFT[[#This Row],[Abs Erorr 2]]/SMA1MSFT[[#This Row],[Adj Close]]</f>
        <v>3.5801748386949959E-2</v>
      </c>
      <c r="N222" s="25">
        <f t="shared" si="19"/>
        <v>12.554533333333334</v>
      </c>
      <c r="O222" s="30">
        <f>SMA1MSFT[[#This Row],[Adj Close]]-SMA1MSFT[[#This Row],[6-MA]]</f>
        <v>0.63476666666666581</v>
      </c>
      <c r="P222" s="29">
        <f>(SMA1MSFT[[#This Row],[Adj Close]]-N222)^2</f>
        <v>0.40292872111111</v>
      </c>
      <c r="Q222" s="29">
        <f>ABS(SMA1MSFT[[#This Row],[Erorr 3]])</f>
        <v>0.63476666666666581</v>
      </c>
      <c r="R222" s="31">
        <f>SMA1MSFT[[#This Row],[Abs Erorr 3]]/SMA1MSFT[[#This Row],[Adj Close]]</f>
        <v>4.8127396197422595E-2</v>
      </c>
    </row>
    <row r="223" spans="2:18">
      <c r="B223" s="20">
        <v>44104.291666666664</v>
      </c>
      <c r="C223" s="4">
        <v>13.4932</v>
      </c>
      <c r="D223" s="25">
        <f t="shared" si="16"/>
        <v>13.189299999999999</v>
      </c>
      <c r="E223" s="26">
        <f>SMA1MSFT[[#This Row],[Adj Close]]-SMA1MSFT[[#This Row],[Naive Trend ]]</f>
        <v>0.3039000000000005</v>
      </c>
      <c r="F223" s="4">
        <f t="shared" si="15"/>
        <v>9.2355210000000312E-2</v>
      </c>
      <c r="G223" s="4">
        <f>ABS(SMA1MSFT[[#This Row],[Erorr 1]])</f>
        <v>0.3039000000000005</v>
      </c>
      <c r="H223" s="27">
        <f>SMA1MSFT[[#This Row],[Abs Erorr 1]]/SMA1MSFT[[#This Row],[Adj Close]]</f>
        <v>2.2522455755491694E-2</v>
      </c>
      <c r="I223" s="25">
        <f t="shared" si="18"/>
        <v>13.008866666666668</v>
      </c>
      <c r="J223" s="28">
        <f>(SMA1MSFT[[#This Row],[Adj Close]]-SMA1MSFT[[#This Row],[3-MA]])</f>
        <v>0.48433333333333195</v>
      </c>
      <c r="K223" s="29">
        <f t="shared" si="17"/>
        <v>0.23457877777777644</v>
      </c>
      <c r="L223" s="29">
        <f>ABS(SMA1MSFT[[#This Row],[Erorr 2]])</f>
        <v>0.48433333333333195</v>
      </c>
      <c r="M223" s="27">
        <f>SMA1MSFT[[#This Row],[Abs Erorr 2]]/SMA1MSFT[[#This Row],[Adj Close]]</f>
        <v>3.5894623464658638E-2</v>
      </c>
      <c r="N223" s="25">
        <f t="shared" si="19"/>
        <v>12.6723</v>
      </c>
      <c r="O223" s="30">
        <f>SMA1MSFT[[#This Row],[Adj Close]]-SMA1MSFT[[#This Row],[6-MA]]</f>
        <v>0.82089999999999996</v>
      </c>
      <c r="P223" s="29">
        <f>(SMA1MSFT[[#This Row],[Adj Close]]-N223)^2</f>
        <v>0.67387680999999999</v>
      </c>
      <c r="Q223" s="29">
        <f>ABS(SMA1MSFT[[#This Row],[Erorr 3]])</f>
        <v>0.82089999999999996</v>
      </c>
      <c r="R223" s="31">
        <f>SMA1MSFT[[#This Row],[Abs Erorr 3]]/SMA1MSFT[[#This Row],[Adj Close]]</f>
        <v>6.0838051759404738E-2</v>
      </c>
    </row>
    <row r="224" spans="2:18">
      <c r="B224" s="20">
        <v>44105.291666666664</v>
      </c>
      <c r="C224" s="4">
        <v>13.577</v>
      </c>
      <c r="D224" s="25">
        <f t="shared" si="16"/>
        <v>13.4932</v>
      </c>
      <c r="E224" s="26">
        <f>SMA1MSFT[[#This Row],[Adj Close]]-SMA1MSFT[[#This Row],[Naive Trend ]]</f>
        <v>8.3800000000000097E-2</v>
      </c>
      <c r="F224" s="4">
        <f t="shared" si="15"/>
        <v>7.0224400000000161E-3</v>
      </c>
      <c r="G224" s="4">
        <f>ABS(SMA1MSFT[[#This Row],[Erorr 1]])</f>
        <v>8.3800000000000097E-2</v>
      </c>
      <c r="H224" s="27">
        <f>SMA1MSFT[[#This Row],[Abs Erorr 1]]/SMA1MSFT[[#This Row],[Adj Close]]</f>
        <v>6.1722029903513364E-3</v>
      </c>
      <c r="I224" s="25">
        <f t="shared" si="18"/>
        <v>13.227200000000002</v>
      </c>
      <c r="J224" s="28">
        <f>(SMA1MSFT[[#This Row],[Adj Close]]-SMA1MSFT[[#This Row],[3-MA]])</f>
        <v>0.34979999999999833</v>
      </c>
      <c r="K224" s="29">
        <f t="shared" si="17"/>
        <v>0.12236003999999884</v>
      </c>
      <c r="L224" s="29">
        <f>ABS(SMA1MSFT[[#This Row],[Erorr 2]])</f>
        <v>0.34979999999999833</v>
      </c>
      <c r="M224" s="27">
        <f>SMA1MSFT[[#This Row],[Abs Erorr 2]]/SMA1MSFT[[#This Row],[Adj Close]]</f>
        <v>2.5764159976430605E-2</v>
      </c>
      <c r="N224" s="25">
        <f t="shared" si="19"/>
        <v>12.820683333333333</v>
      </c>
      <c r="O224" s="30">
        <f>SMA1MSFT[[#This Row],[Adj Close]]-SMA1MSFT[[#This Row],[6-MA]]</f>
        <v>0.75631666666666675</v>
      </c>
      <c r="P224" s="29">
        <f>(SMA1MSFT[[#This Row],[Adj Close]]-N224)^2</f>
        <v>0.5720149002777779</v>
      </c>
      <c r="Q224" s="29">
        <f>ABS(SMA1MSFT[[#This Row],[Erorr 3]])</f>
        <v>0.75631666666666675</v>
      </c>
      <c r="R224" s="31">
        <f>SMA1MSFT[[#This Row],[Abs Erorr 3]]/SMA1MSFT[[#This Row],[Adj Close]]</f>
        <v>5.5705727824016109E-2</v>
      </c>
    </row>
    <row r="225" spans="2:18">
      <c r="B225" s="20">
        <v>44106.291666666664</v>
      </c>
      <c r="C225" s="4">
        <v>13.026199999999999</v>
      </c>
      <c r="D225" s="25">
        <f t="shared" si="16"/>
        <v>13.577</v>
      </c>
      <c r="E225" s="26">
        <f>SMA1MSFT[[#This Row],[Adj Close]]-SMA1MSFT[[#This Row],[Naive Trend ]]</f>
        <v>-0.55080000000000062</v>
      </c>
      <c r="F225" s="4">
        <f t="shared" si="15"/>
        <v>0.3033806400000007</v>
      </c>
      <c r="G225" s="4">
        <f>ABS(SMA1MSFT[[#This Row],[Erorr 1]])</f>
        <v>0.55080000000000062</v>
      </c>
      <c r="H225" s="27">
        <f>SMA1MSFT[[#This Row],[Abs Erorr 1]]/SMA1MSFT[[#This Row],[Adj Close]]</f>
        <v>4.2284012221522824E-2</v>
      </c>
      <c r="I225" s="25">
        <f t="shared" si="18"/>
        <v>13.419833333333331</v>
      </c>
      <c r="J225" s="28">
        <f>(SMA1MSFT[[#This Row],[Adj Close]]-SMA1MSFT[[#This Row],[3-MA]])</f>
        <v>-0.39363333333333195</v>
      </c>
      <c r="K225" s="29">
        <f t="shared" si="17"/>
        <v>0.15494720111111002</v>
      </c>
      <c r="L225" s="29">
        <f>ABS(SMA1MSFT[[#This Row],[Erorr 2]])</f>
        <v>0.39363333333333195</v>
      </c>
      <c r="M225" s="27">
        <f>SMA1MSFT[[#This Row],[Abs Erorr 2]]/SMA1MSFT[[#This Row],[Adj Close]]</f>
        <v>3.0218585107961798E-2</v>
      </c>
      <c r="N225" s="25">
        <f t="shared" si="19"/>
        <v>13.068466666666666</v>
      </c>
      <c r="O225" s="30">
        <f>SMA1MSFT[[#This Row],[Adj Close]]-SMA1MSFT[[#This Row],[6-MA]]</f>
        <v>-4.2266666666666453E-2</v>
      </c>
      <c r="P225" s="29">
        <f>(SMA1MSFT[[#This Row],[Adj Close]]-N225)^2</f>
        <v>1.786471111111093E-3</v>
      </c>
      <c r="Q225" s="29">
        <f>ABS(SMA1MSFT[[#This Row],[Erorr 3]])</f>
        <v>4.2266666666666453E-2</v>
      </c>
      <c r="R225" s="31">
        <f>SMA1MSFT[[#This Row],[Abs Erorr 3]]/SMA1MSFT[[#This Row],[Adj Close]]</f>
        <v>3.2447426468706496E-3</v>
      </c>
    </row>
    <row r="226" spans="2:18">
      <c r="B226" s="20">
        <v>44109.291666666664</v>
      </c>
      <c r="C226" s="4">
        <v>13.604900000000001</v>
      </c>
      <c r="D226" s="25">
        <f t="shared" si="16"/>
        <v>13.026199999999999</v>
      </c>
      <c r="E226" s="26">
        <f>SMA1MSFT[[#This Row],[Adj Close]]-SMA1MSFT[[#This Row],[Naive Trend ]]</f>
        <v>0.57870000000000132</v>
      </c>
      <c r="F226" s="4">
        <f t="shared" si="15"/>
        <v>0.33489369000000152</v>
      </c>
      <c r="G226" s="4">
        <f>ABS(SMA1MSFT[[#This Row],[Erorr 1]])</f>
        <v>0.57870000000000132</v>
      </c>
      <c r="H226" s="27">
        <f>SMA1MSFT[[#This Row],[Abs Erorr 1]]/SMA1MSFT[[#This Row],[Adj Close]]</f>
        <v>4.2536145065380948E-2</v>
      </c>
      <c r="I226" s="25">
        <f t="shared" si="18"/>
        <v>13.365466666666668</v>
      </c>
      <c r="J226" s="28">
        <f>(SMA1MSFT[[#This Row],[Adj Close]]-SMA1MSFT[[#This Row],[3-MA]])</f>
        <v>0.2394333333333325</v>
      </c>
      <c r="K226" s="29">
        <f t="shared" si="17"/>
        <v>5.7328321111110712E-2</v>
      </c>
      <c r="L226" s="29">
        <f>ABS(SMA1MSFT[[#This Row],[Erorr 2]])</f>
        <v>0.2394333333333325</v>
      </c>
      <c r="M226" s="27">
        <f>SMA1MSFT[[#This Row],[Abs Erorr 2]]/SMA1MSFT[[#This Row],[Adj Close]]</f>
        <v>1.7599051322195126E-2</v>
      </c>
      <c r="N226" s="25">
        <f t="shared" si="19"/>
        <v>13.187166666666668</v>
      </c>
      <c r="O226" s="30">
        <f>SMA1MSFT[[#This Row],[Adj Close]]-SMA1MSFT[[#This Row],[6-MA]]</f>
        <v>0.41773333333333262</v>
      </c>
      <c r="P226" s="29">
        <f>(SMA1MSFT[[#This Row],[Adj Close]]-N226)^2</f>
        <v>0.17450113777777718</v>
      </c>
      <c r="Q226" s="29">
        <f>ABS(SMA1MSFT[[#This Row],[Erorr 3]])</f>
        <v>0.41773333333333262</v>
      </c>
      <c r="R226" s="31">
        <f>SMA1MSFT[[#This Row],[Abs Erorr 3]]/SMA1MSFT[[#This Row],[Adj Close]]</f>
        <v>3.0704623579249579E-2</v>
      </c>
    </row>
    <row r="227" spans="2:18">
      <c r="B227" s="20">
        <v>44110.291666666664</v>
      </c>
      <c r="C227" s="4">
        <v>13.698600000000001</v>
      </c>
      <c r="D227" s="25">
        <f t="shared" si="16"/>
        <v>13.604900000000001</v>
      </c>
      <c r="E227" s="26">
        <f>SMA1MSFT[[#This Row],[Adj Close]]-SMA1MSFT[[#This Row],[Naive Trend ]]</f>
        <v>9.3700000000000117E-2</v>
      </c>
      <c r="F227" s="4">
        <f t="shared" si="15"/>
        <v>8.7796900000000223E-3</v>
      </c>
      <c r="G227" s="4">
        <f>ABS(SMA1MSFT[[#This Row],[Erorr 1]])</f>
        <v>9.3700000000000117E-2</v>
      </c>
      <c r="H227" s="27">
        <f>SMA1MSFT[[#This Row],[Abs Erorr 1]]/SMA1MSFT[[#This Row],[Adj Close]]</f>
        <v>6.8401150482531141E-3</v>
      </c>
      <c r="I227" s="25">
        <f t="shared" si="18"/>
        <v>13.402700000000001</v>
      </c>
      <c r="J227" s="28">
        <f>(SMA1MSFT[[#This Row],[Adj Close]]-SMA1MSFT[[#This Row],[3-MA]])</f>
        <v>0.29589999999999961</v>
      </c>
      <c r="K227" s="29">
        <f t="shared" si="17"/>
        <v>8.7556809999999763E-2</v>
      </c>
      <c r="L227" s="29">
        <f>ABS(SMA1MSFT[[#This Row],[Erorr 2]])</f>
        <v>0.29589999999999961</v>
      </c>
      <c r="M227" s="27">
        <f>SMA1MSFT[[#This Row],[Abs Erorr 2]]/SMA1MSFT[[#This Row],[Adj Close]]</f>
        <v>2.1600747521644519E-2</v>
      </c>
      <c r="N227" s="25">
        <f t="shared" si="19"/>
        <v>13.314950000000001</v>
      </c>
      <c r="O227" s="30">
        <f>SMA1MSFT[[#This Row],[Adj Close]]-SMA1MSFT[[#This Row],[6-MA]]</f>
        <v>0.38364999999999938</v>
      </c>
      <c r="P227" s="29">
        <f>(SMA1MSFT[[#This Row],[Adj Close]]-N227)^2</f>
        <v>0.14718732249999952</v>
      </c>
      <c r="Q227" s="29">
        <f>ABS(SMA1MSFT[[#This Row],[Erorr 3]])</f>
        <v>0.38364999999999938</v>
      </c>
      <c r="R227" s="31">
        <f>SMA1MSFT[[#This Row],[Abs Erorr 3]]/SMA1MSFT[[#This Row],[Adj Close]]</f>
        <v>2.8006511614325505E-2</v>
      </c>
    </row>
    <row r="228" spans="2:18">
      <c r="B228" s="20">
        <v>44111.291666666664</v>
      </c>
      <c r="C228" s="4">
        <v>13.9255</v>
      </c>
      <c r="D228" s="25">
        <f t="shared" si="16"/>
        <v>13.698600000000001</v>
      </c>
      <c r="E228" s="26">
        <f>SMA1MSFT[[#This Row],[Adj Close]]-SMA1MSFT[[#This Row],[Naive Trend ]]</f>
        <v>0.22689999999999877</v>
      </c>
      <c r="F228" s="4">
        <f t="shared" si="15"/>
        <v>5.1483609999999444E-2</v>
      </c>
      <c r="G228" s="4">
        <f>ABS(SMA1MSFT[[#This Row],[Erorr 1]])</f>
        <v>0.22689999999999877</v>
      </c>
      <c r="H228" s="27">
        <f>SMA1MSFT[[#This Row],[Abs Erorr 1]]/SMA1MSFT[[#This Row],[Adj Close]]</f>
        <v>1.6293849412947384E-2</v>
      </c>
      <c r="I228" s="25">
        <f t="shared" si="18"/>
        <v>13.443233333333334</v>
      </c>
      <c r="J228" s="28">
        <f>(SMA1MSFT[[#This Row],[Adj Close]]-SMA1MSFT[[#This Row],[3-MA]])</f>
        <v>0.48226666666666596</v>
      </c>
      <c r="K228" s="29">
        <f t="shared" si="17"/>
        <v>0.23258113777777709</v>
      </c>
      <c r="L228" s="29">
        <f>ABS(SMA1MSFT[[#This Row],[Erorr 2]])</f>
        <v>0.48226666666666596</v>
      </c>
      <c r="M228" s="27">
        <f>SMA1MSFT[[#This Row],[Abs Erorr 2]]/SMA1MSFT[[#This Row],[Adj Close]]</f>
        <v>3.4631910284490038E-2</v>
      </c>
      <c r="N228" s="25">
        <f t="shared" si="19"/>
        <v>13.431533333333332</v>
      </c>
      <c r="O228" s="30">
        <f>SMA1MSFT[[#This Row],[Adj Close]]-SMA1MSFT[[#This Row],[6-MA]]</f>
        <v>0.49396666666666711</v>
      </c>
      <c r="P228" s="29">
        <f>(SMA1MSFT[[#This Row],[Adj Close]]-N228)^2</f>
        <v>0.24400306777777822</v>
      </c>
      <c r="Q228" s="29">
        <f>ABS(SMA1MSFT[[#This Row],[Erorr 3]])</f>
        <v>0.49396666666666711</v>
      </c>
      <c r="R228" s="31">
        <f>SMA1MSFT[[#This Row],[Abs Erorr 3]]/SMA1MSFT[[#This Row],[Adj Close]]</f>
        <v>3.5472095556114115E-2</v>
      </c>
    </row>
    <row r="229" spans="2:18">
      <c r="B229" s="20">
        <v>44112.291666666664</v>
      </c>
      <c r="C229" s="4">
        <v>13.800599999999999</v>
      </c>
      <c r="D229" s="25">
        <f t="shared" si="16"/>
        <v>13.9255</v>
      </c>
      <c r="E229" s="26">
        <f>SMA1MSFT[[#This Row],[Adj Close]]-SMA1MSFT[[#This Row],[Naive Trend ]]</f>
        <v>-0.12490000000000023</v>
      </c>
      <c r="F229" s="4">
        <f t="shared" si="15"/>
        <v>1.5600010000000058E-2</v>
      </c>
      <c r="G229" s="4">
        <f>ABS(SMA1MSFT[[#This Row],[Erorr 1]])</f>
        <v>0.12490000000000023</v>
      </c>
      <c r="H229" s="27">
        <f>SMA1MSFT[[#This Row],[Abs Erorr 1]]/SMA1MSFT[[#This Row],[Adj Close]]</f>
        <v>9.050331145022697E-3</v>
      </c>
      <c r="I229" s="25">
        <f t="shared" si="18"/>
        <v>13.743</v>
      </c>
      <c r="J229" s="28">
        <f>(SMA1MSFT[[#This Row],[Adj Close]]-SMA1MSFT[[#This Row],[3-MA]])</f>
        <v>5.7599999999998985E-2</v>
      </c>
      <c r="K229" s="29">
        <f t="shared" si="17"/>
        <v>3.3177599999998832E-3</v>
      </c>
      <c r="L229" s="29">
        <f>ABS(SMA1MSFT[[#This Row],[Erorr 2]])</f>
        <v>5.7599999999998985E-2</v>
      </c>
      <c r="M229" s="27">
        <f>SMA1MSFT[[#This Row],[Abs Erorr 2]]/SMA1MSFT[[#This Row],[Adj Close]]</f>
        <v>4.1737315768878881E-3</v>
      </c>
      <c r="N229" s="25">
        <f t="shared" si="19"/>
        <v>13.554233333333334</v>
      </c>
      <c r="O229" s="30">
        <f>SMA1MSFT[[#This Row],[Adj Close]]-SMA1MSFT[[#This Row],[6-MA]]</f>
        <v>0.24636666666666507</v>
      </c>
      <c r="P229" s="29">
        <f>(SMA1MSFT[[#This Row],[Adj Close]]-N229)^2</f>
        <v>6.0696534444443659E-2</v>
      </c>
      <c r="Q229" s="29">
        <f>ABS(SMA1MSFT[[#This Row],[Erorr 3]])</f>
        <v>0.24636666666666507</v>
      </c>
      <c r="R229" s="31">
        <f>SMA1MSFT[[#This Row],[Abs Erorr 3]]/SMA1MSFT[[#This Row],[Adj Close]]</f>
        <v>1.7851880836098798E-2</v>
      </c>
    </row>
    <row r="230" spans="2:18">
      <c r="B230" s="20">
        <v>44113.291666666664</v>
      </c>
      <c r="C230" s="4">
        <v>13.7248</v>
      </c>
      <c r="D230" s="25">
        <f t="shared" si="16"/>
        <v>13.800599999999999</v>
      </c>
      <c r="E230" s="26">
        <f>SMA1MSFT[[#This Row],[Adj Close]]-SMA1MSFT[[#This Row],[Naive Trend ]]</f>
        <v>-7.5799999999999201E-2</v>
      </c>
      <c r="F230" s="4">
        <f t="shared" si="15"/>
        <v>5.7456399999998792E-3</v>
      </c>
      <c r="G230" s="4">
        <f>ABS(SMA1MSFT[[#This Row],[Erorr 1]])</f>
        <v>7.5799999999999201E-2</v>
      </c>
      <c r="H230" s="27">
        <f>SMA1MSFT[[#This Row],[Abs Erorr 1]]/SMA1MSFT[[#This Row],[Adj Close]]</f>
        <v>5.5228491489857194E-3</v>
      </c>
      <c r="I230" s="25">
        <f t="shared" si="18"/>
        <v>13.808233333333334</v>
      </c>
      <c r="J230" s="28">
        <f>(SMA1MSFT[[#This Row],[Adj Close]]-SMA1MSFT[[#This Row],[3-MA]])</f>
        <v>-8.3433333333333692E-2</v>
      </c>
      <c r="K230" s="29">
        <f t="shared" si="17"/>
        <v>6.9611211111111713E-3</v>
      </c>
      <c r="L230" s="29">
        <f>ABS(SMA1MSFT[[#This Row],[Erorr 2]])</f>
        <v>8.3433333333333692E-2</v>
      </c>
      <c r="M230" s="27">
        <f>SMA1MSFT[[#This Row],[Abs Erorr 2]]/SMA1MSFT[[#This Row],[Adj Close]]</f>
        <v>6.0790199735758403E-3</v>
      </c>
      <c r="N230" s="25">
        <f t="shared" si="19"/>
        <v>13.605466666666667</v>
      </c>
      <c r="O230" s="30">
        <f>SMA1MSFT[[#This Row],[Adj Close]]-SMA1MSFT[[#This Row],[6-MA]]</f>
        <v>0.11933333333333351</v>
      </c>
      <c r="P230" s="29">
        <f>(SMA1MSFT[[#This Row],[Adj Close]]-N230)^2</f>
        <v>1.4240444444444488E-2</v>
      </c>
      <c r="Q230" s="29">
        <f>ABS(SMA1MSFT[[#This Row],[Erorr 3]])</f>
        <v>0.11933333333333351</v>
      </c>
      <c r="R230" s="31">
        <f>SMA1MSFT[[#This Row],[Abs Erorr 3]]/SMA1MSFT[[#This Row],[Adj Close]]</f>
        <v>8.6947229346390122E-3</v>
      </c>
    </row>
    <row r="231" spans="2:18">
      <c r="B231" s="20">
        <v>44116.291666666664</v>
      </c>
      <c r="C231" s="4">
        <v>14.1868</v>
      </c>
      <c r="D231" s="25">
        <f t="shared" si="16"/>
        <v>13.7248</v>
      </c>
      <c r="E231" s="26">
        <f>SMA1MSFT[[#This Row],[Adj Close]]-SMA1MSFT[[#This Row],[Naive Trend ]]</f>
        <v>0.46199999999999974</v>
      </c>
      <c r="F231" s="4">
        <f t="shared" si="15"/>
        <v>0.21344399999999977</v>
      </c>
      <c r="G231" s="4">
        <f>ABS(SMA1MSFT[[#This Row],[Erorr 1]])</f>
        <v>0.46199999999999974</v>
      </c>
      <c r="H231" s="27">
        <f>SMA1MSFT[[#This Row],[Abs Erorr 1]]/SMA1MSFT[[#This Row],[Adj Close]]</f>
        <v>3.2565483407110817E-2</v>
      </c>
      <c r="I231" s="25">
        <f t="shared" si="18"/>
        <v>13.816966666666666</v>
      </c>
      <c r="J231" s="28">
        <f>(SMA1MSFT[[#This Row],[Adj Close]]-SMA1MSFT[[#This Row],[3-MA]])</f>
        <v>0.36983333333333412</v>
      </c>
      <c r="K231" s="29">
        <f t="shared" si="17"/>
        <v>0.13677669444444504</v>
      </c>
      <c r="L231" s="29">
        <f>ABS(SMA1MSFT[[#This Row],[Erorr 2]])</f>
        <v>0.36983333333333412</v>
      </c>
      <c r="M231" s="27">
        <f>SMA1MSFT[[#This Row],[Abs Erorr 2]]/SMA1MSFT[[#This Row],[Adj Close]]</f>
        <v>2.6068833939530699E-2</v>
      </c>
      <c r="N231" s="25">
        <f t="shared" si="19"/>
        <v>13.630100000000001</v>
      </c>
      <c r="O231" s="30">
        <f>SMA1MSFT[[#This Row],[Adj Close]]-SMA1MSFT[[#This Row],[6-MA]]</f>
        <v>0.55669999999999931</v>
      </c>
      <c r="P231" s="29">
        <f>(SMA1MSFT[[#This Row],[Adj Close]]-N231)^2</f>
        <v>0.30991488999999922</v>
      </c>
      <c r="Q231" s="29">
        <f>ABS(SMA1MSFT[[#This Row],[Erorr 3]])</f>
        <v>0.55669999999999931</v>
      </c>
      <c r="R231" s="31">
        <f>SMA1MSFT[[#This Row],[Abs Erorr 3]]/SMA1MSFT[[#This Row],[Adj Close]]</f>
        <v>3.9240702624975282E-2</v>
      </c>
    </row>
    <row r="232" spans="2:18">
      <c r="B232" s="20">
        <v>44117.291666666664</v>
      </c>
      <c r="C232" s="4">
        <v>14.209</v>
      </c>
      <c r="D232" s="25">
        <f t="shared" si="16"/>
        <v>14.1868</v>
      </c>
      <c r="E232" s="26">
        <f>SMA1MSFT[[#This Row],[Adj Close]]-SMA1MSFT[[#This Row],[Naive Trend ]]</f>
        <v>2.2199999999999775E-2</v>
      </c>
      <c r="F232" s="4">
        <f t="shared" si="15"/>
        <v>4.9283999999999006E-4</v>
      </c>
      <c r="G232" s="4">
        <f>ABS(SMA1MSFT[[#This Row],[Erorr 1]])</f>
        <v>2.2199999999999775E-2</v>
      </c>
      <c r="H232" s="27">
        <f>SMA1MSFT[[#This Row],[Abs Erorr 1]]/SMA1MSFT[[#This Row],[Adj Close]]</f>
        <v>1.5623900344851696E-3</v>
      </c>
      <c r="I232" s="25">
        <f t="shared" si="18"/>
        <v>13.904066666666665</v>
      </c>
      <c r="J232" s="28">
        <f>(SMA1MSFT[[#This Row],[Adj Close]]-SMA1MSFT[[#This Row],[3-MA]])</f>
        <v>0.30493333333333439</v>
      </c>
      <c r="K232" s="29">
        <f t="shared" si="17"/>
        <v>9.2984337777778425E-2</v>
      </c>
      <c r="L232" s="29">
        <f>ABS(SMA1MSFT[[#This Row],[Erorr 2]])</f>
        <v>0.30493333333333439</v>
      </c>
      <c r="M232" s="27">
        <f>SMA1MSFT[[#This Row],[Abs Erorr 2]]/SMA1MSFT[[#This Row],[Adj Close]]</f>
        <v>2.1460576629835627E-2</v>
      </c>
      <c r="N232" s="25">
        <f t="shared" si="19"/>
        <v>13.823533333333335</v>
      </c>
      <c r="O232" s="30">
        <f>SMA1MSFT[[#This Row],[Adj Close]]-SMA1MSFT[[#This Row],[6-MA]]</f>
        <v>0.38546666666666418</v>
      </c>
      <c r="P232" s="29">
        <f>(SMA1MSFT[[#This Row],[Adj Close]]-N232)^2</f>
        <v>0.14858455111110919</v>
      </c>
      <c r="Q232" s="29">
        <f>ABS(SMA1MSFT[[#This Row],[Erorr 3]])</f>
        <v>0.38546666666666418</v>
      </c>
      <c r="R232" s="31">
        <f>SMA1MSFT[[#This Row],[Abs Erorr 3]]/SMA1MSFT[[#This Row],[Adj Close]]</f>
        <v>2.7128345884063917E-2</v>
      </c>
    </row>
    <row r="233" spans="2:18">
      <c r="B233" s="20">
        <v>44118.291666666664</v>
      </c>
      <c r="C233" s="4">
        <v>14.0564</v>
      </c>
      <c r="D233" s="25">
        <f t="shared" si="16"/>
        <v>14.209</v>
      </c>
      <c r="E233" s="26">
        <f>SMA1MSFT[[#This Row],[Adj Close]]-SMA1MSFT[[#This Row],[Naive Trend ]]</f>
        <v>-0.15259999999999962</v>
      </c>
      <c r="F233" s="4">
        <f t="shared" si="15"/>
        <v>2.3286759999999886E-2</v>
      </c>
      <c r="G233" s="4">
        <f>ABS(SMA1MSFT[[#This Row],[Erorr 1]])</f>
        <v>0.15259999999999962</v>
      </c>
      <c r="H233" s="27">
        <f>SMA1MSFT[[#This Row],[Abs Erorr 1]]/SMA1MSFT[[#This Row],[Adj Close]]</f>
        <v>1.0856264761958938E-2</v>
      </c>
      <c r="I233" s="25">
        <f t="shared" si="18"/>
        <v>14.040199999999999</v>
      </c>
      <c r="J233" s="28">
        <f>(SMA1MSFT[[#This Row],[Adj Close]]-SMA1MSFT[[#This Row],[3-MA]])</f>
        <v>1.6200000000001324E-2</v>
      </c>
      <c r="K233" s="29">
        <f t="shared" si="17"/>
        <v>2.624400000000429E-4</v>
      </c>
      <c r="L233" s="29">
        <f>ABS(SMA1MSFT[[#This Row],[Erorr 2]])</f>
        <v>1.6200000000001324E-2</v>
      </c>
      <c r="M233" s="27">
        <f>SMA1MSFT[[#This Row],[Abs Erorr 2]]/SMA1MSFT[[#This Row],[Adj Close]]</f>
        <v>1.1524999288581232E-3</v>
      </c>
      <c r="N233" s="25">
        <f t="shared" si="19"/>
        <v>13.924216666666668</v>
      </c>
      <c r="O233" s="30">
        <f>SMA1MSFT[[#This Row],[Adj Close]]-SMA1MSFT[[#This Row],[6-MA]]</f>
        <v>0.13218333333333199</v>
      </c>
      <c r="P233" s="29">
        <f>(SMA1MSFT[[#This Row],[Adj Close]]-N233)^2</f>
        <v>1.7472433611110755E-2</v>
      </c>
      <c r="Q233" s="29">
        <f>ABS(SMA1MSFT[[#This Row],[Erorr 3]])</f>
        <v>0.13218333333333199</v>
      </c>
      <c r="R233" s="31">
        <f>SMA1MSFT[[#This Row],[Abs Erorr 3]]/SMA1MSFT[[#This Row],[Adj Close]]</f>
        <v>9.4037828557334731E-3</v>
      </c>
    </row>
    <row r="234" spans="2:18">
      <c r="B234" s="20">
        <v>44119.291666666664</v>
      </c>
      <c r="C234" s="4">
        <v>13.9315</v>
      </c>
      <c r="D234" s="25">
        <f t="shared" si="16"/>
        <v>14.0564</v>
      </c>
      <c r="E234" s="26">
        <f>SMA1MSFT[[#This Row],[Adj Close]]-SMA1MSFT[[#This Row],[Naive Trend ]]</f>
        <v>-0.12490000000000023</v>
      </c>
      <c r="F234" s="4">
        <f t="shared" si="15"/>
        <v>1.5600010000000058E-2</v>
      </c>
      <c r="G234" s="4">
        <f>ABS(SMA1MSFT[[#This Row],[Erorr 1]])</f>
        <v>0.12490000000000023</v>
      </c>
      <c r="H234" s="27">
        <f>SMA1MSFT[[#This Row],[Abs Erorr 1]]/SMA1MSFT[[#This Row],[Adj Close]]</f>
        <v>8.9652944765459732E-3</v>
      </c>
      <c r="I234" s="25">
        <f t="shared" si="18"/>
        <v>14.150733333333335</v>
      </c>
      <c r="J234" s="28">
        <f>(SMA1MSFT[[#This Row],[Adj Close]]-SMA1MSFT[[#This Row],[3-MA]])</f>
        <v>-0.21923333333333517</v>
      </c>
      <c r="K234" s="29">
        <f t="shared" si="17"/>
        <v>4.8063254444445251E-2</v>
      </c>
      <c r="L234" s="29">
        <f>ABS(SMA1MSFT[[#This Row],[Erorr 2]])</f>
        <v>0.21923333333333517</v>
      </c>
      <c r="M234" s="27">
        <f>SMA1MSFT[[#This Row],[Abs Erorr 2]]/SMA1MSFT[[#This Row],[Adj Close]]</f>
        <v>1.5736520355549306E-2</v>
      </c>
      <c r="N234" s="25">
        <f t="shared" si="19"/>
        <v>13.983849999999999</v>
      </c>
      <c r="O234" s="30">
        <f>SMA1MSFT[[#This Row],[Adj Close]]-SMA1MSFT[[#This Row],[6-MA]]</f>
        <v>-5.2349999999998786E-2</v>
      </c>
      <c r="P234" s="29">
        <f>(SMA1MSFT[[#This Row],[Adj Close]]-N234)^2</f>
        <v>2.7405224999998731E-3</v>
      </c>
      <c r="Q234" s="29">
        <f>ABS(SMA1MSFT[[#This Row],[Erorr 3]])</f>
        <v>5.2349999999998786E-2</v>
      </c>
      <c r="R234" s="31">
        <f>SMA1MSFT[[#This Row],[Abs Erorr 3]]/SMA1MSFT[[#This Row],[Adj Close]]</f>
        <v>3.7576714639485187E-3</v>
      </c>
    </row>
    <row r="235" spans="2:18">
      <c r="B235" s="20">
        <v>44120.291666666664</v>
      </c>
      <c r="C235" s="4">
        <v>13.773400000000001</v>
      </c>
      <c r="D235" s="25">
        <f t="shared" si="16"/>
        <v>13.9315</v>
      </c>
      <c r="E235" s="26">
        <f>SMA1MSFT[[#This Row],[Adj Close]]-SMA1MSFT[[#This Row],[Naive Trend ]]</f>
        <v>-0.15809999999999924</v>
      </c>
      <c r="F235" s="4">
        <f t="shared" si="15"/>
        <v>2.4995609999999759E-2</v>
      </c>
      <c r="G235" s="4">
        <f>ABS(SMA1MSFT[[#This Row],[Erorr 1]])</f>
        <v>0.15809999999999924</v>
      </c>
      <c r="H235" s="27">
        <f>SMA1MSFT[[#This Row],[Abs Erorr 1]]/SMA1MSFT[[#This Row],[Adj Close]]</f>
        <v>1.1478647247593132E-2</v>
      </c>
      <c r="I235" s="25">
        <f t="shared" si="18"/>
        <v>14.065633333333333</v>
      </c>
      <c r="J235" s="28">
        <f>(SMA1MSFT[[#This Row],[Adj Close]]-SMA1MSFT[[#This Row],[3-MA]])</f>
        <v>-0.29223333333333201</v>
      </c>
      <c r="K235" s="29">
        <f t="shared" si="17"/>
        <v>8.5400321111110344E-2</v>
      </c>
      <c r="L235" s="29">
        <f>ABS(SMA1MSFT[[#This Row],[Erorr 2]])</f>
        <v>0.29223333333333201</v>
      </c>
      <c r="M235" s="27">
        <f>SMA1MSFT[[#This Row],[Abs Erorr 2]]/SMA1MSFT[[#This Row],[Adj Close]]</f>
        <v>2.1217225473255115E-2</v>
      </c>
      <c r="N235" s="25">
        <f t="shared" si="19"/>
        <v>13.98485</v>
      </c>
      <c r="O235" s="30">
        <f>SMA1MSFT[[#This Row],[Adj Close]]-SMA1MSFT[[#This Row],[6-MA]]</f>
        <v>-0.21144999999999925</v>
      </c>
      <c r="P235" s="29">
        <f>(SMA1MSFT[[#This Row],[Adj Close]]-N235)^2</f>
        <v>4.4711102499999683E-2</v>
      </c>
      <c r="Q235" s="29">
        <f>ABS(SMA1MSFT[[#This Row],[Erorr 3]])</f>
        <v>0.21144999999999925</v>
      </c>
      <c r="R235" s="31">
        <f>SMA1MSFT[[#This Row],[Abs Erorr 3]]/SMA1MSFT[[#This Row],[Adj Close]]</f>
        <v>1.535205541115478E-2</v>
      </c>
    </row>
    <row r="236" spans="2:18">
      <c r="B236" s="20">
        <v>44123.291666666664</v>
      </c>
      <c r="C236" s="4">
        <v>13.4605</v>
      </c>
      <c r="D236" s="25">
        <f t="shared" si="16"/>
        <v>13.773400000000001</v>
      </c>
      <c r="E236" s="26">
        <f>SMA1MSFT[[#This Row],[Adj Close]]-SMA1MSFT[[#This Row],[Naive Trend ]]</f>
        <v>-0.31290000000000084</v>
      </c>
      <c r="F236" s="4">
        <f t="shared" si="15"/>
        <v>9.7906410000000527E-2</v>
      </c>
      <c r="G236" s="4">
        <f>ABS(SMA1MSFT[[#This Row],[Erorr 1]])</f>
        <v>0.31290000000000084</v>
      </c>
      <c r="H236" s="27">
        <f>SMA1MSFT[[#This Row],[Abs Erorr 1]]/SMA1MSFT[[#This Row],[Adj Close]]</f>
        <v>2.3245793246907683E-2</v>
      </c>
      <c r="I236" s="25">
        <f t="shared" si="18"/>
        <v>13.920433333333333</v>
      </c>
      <c r="J236" s="28">
        <f>(SMA1MSFT[[#This Row],[Adj Close]]-SMA1MSFT[[#This Row],[3-MA]])</f>
        <v>-0.45993333333333375</v>
      </c>
      <c r="K236" s="29">
        <f t="shared" si="17"/>
        <v>0.21153867111111149</v>
      </c>
      <c r="L236" s="29">
        <f>ABS(SMA1MSFT[[#This Row],[Erorr 2]])</f>
        <v>0.45993333333333375</v>
      </c>
      <c r="M236" s="27">
        <f>SMA1MSFT[[#This Row],[Abs Erorr 2]]/SMA1MSFT[[#This Row],[Adj Close]]</f>
        <v>3.4169112093409143E-2</v>
      </c>
      <c r="N236" s="25">
        <f t="shared" si="19"/>
        <v>13.980316666666665</v>
      </c>
      <c r="O236" s="30">
        <f>SMA1MSFT[[#This Row],[Adj Close]]-SMA1MSFT[[#This Row],[6-MA]]</f>
        <v>-0.51981666666666548</v>
      </c>
      <c r="P236" s="29">
        <f>(SMA1MSFT[[#This Row],[Adj Close]]-N236)^2</f>
        <v>0.2702093669444432</v>
      </c>
      <c r="Q236" s="29">
        <f>ABS(SMA1MSFT[[#This Row],[Erorr 3]])</f>
        <v>0.51981666666666548</v>
      </c>
      <c r="R236" s="31">
        <f>SMA1MSFT[[#This Row],[Abs Erorr 3]]/SMA1MSFT[[#This Row],[Adj Close]]</f>
        <v>3.8617931478523493E-2</v>
      </c>
    </row>
    <row r="237" spans="2:18">
      <c r="B237" s="20">
        <v>44124.291666666664</v>
      </c>
      <c r="C237" s="4">
        <v>13.607900000000001</v>
      </c>
      <c r="D237" s="25">
        <f t="shared" si="16"/>
        <v>13.4605</v>
      </c>
      <c r="E237" s="26">
        <f>SMA1MSFT[[#This Row],[Adj Close]]-SMA1MSFT[[#This Row],[Naive Trend ]]</f>
        <v>0.14740000000000109</v>
      </c>
      <c r="F237" s="4">
        <f t="shared" si="15"/>
        <v>2.172676000000032E-2</v>
      </c>
      <c r="G237" s="4">
        <f>ABS(SMA1MSFT[[#This Row],[Erorr 1]])</f>
        <v>0.14740000000000109</v>
      </c>
      <c r="H237" s="27">
        <f>SMA1MSFT[[#This Row],[Abs Erorr 1]]/SMA1MSFT[[#This Row],[Adj Close]]</f>
        <v>1.083194320945929E-2</v>
      </c>
      <c r="I237" s="25">
        <f t="shared" si="18"/>
        <v>13.721800000000002</v>
      </c>
      <c r="J237" s="28">
        <f>(SMA1MSFT[[#This Row],[Adj Close]]-SMA1MSFT[[#This Row],[3-MA]])</f>
        <v>-0.113900000000001</v>
      </c>
      <c r="K237" s="29">
        <f t="shared" si="17"/>
        <v>1.2973210000000228E-2</v>
      </c>
      <c r="L237" s="29">
        <f>ABS(SMA1MSFT[[#This Row],[Erorr 2]])</f>
        <v>0.113900000000001</v>
      </c>
      <c r="M237" s="27">
        <f>SMA1MSFT[[#This Row],[Abs Erorr 2]]/SMA1MSFT[[#This Row],[Adj Close]]</f>
        <v>8.3701379345821909E-3</v>
      </c>
      <c r="N237" s="25">
        <f t="shared" si="19"/>
        <v>13.936266666666667</v>
      </c>
      <c r="O237" s="30">
        <f>SMA1MSFT[[#This Row],[Adj Close]]-SMA1MSFT[[#This Row],[6-MA]]</f>
        <v>-0.32836666666666581</v>
      </c>
      <c r="P237" s="29">
        <f>(SMA1MSFT[[#This Row],[Adj Close]]-N237)^2</f>
        <v>0.10782466777777722</v>
      </c>
      <c r="Q237" s="29">
        <f>ABS(SMA1MSFT[[#This Row],[Erorr 3]])</f>
        <v>0.32836666666666581</v>
      </c>
      <c r="R237" s="31">
        <f>SMA1MSFT[[#This Row],[Abs Erorr 3]]/SMA1MSFT[[#This Row],[Adj Close]]</f>
        <v>2.4130590808770332E-2</v>
      </c>
    </row>
    <row r="238" spans="2:18">
      <c r="B238" s="20">
        <v>44125.291666666664</v>
      </c>
      <c r="C238" s="4">
        <v>13.487500000000001</v>
      </c>
      <c r="D238" s="25">
        <f t="shared" si="16"/>
        <v>13.607900000000001</v>
      </c>
      <c r="E238" s="26">
        <f>SMA1MSFT[[#This Row],[Adj Close]]-SMA1MSFT[[#This Row],[Naive Trend ]]</f>
        <v>-0.12040000000000006</v>
      </c>
      <c r="F238" s="4">
        <f t="shared" si="15"/>
        <v>1.4496160000000015E-2</v>
      </c>
      <c r="G238" s="4">
        <f>ABS(SMA1MSFT[[#This Row],[Erorr 1]])</f>
        <v>0.12040000000000006</v>
      </c>
      <c r="H238" s="27">
        <f>SMA1MSFT[[#This Row],[Abs Erorr 1]]/SMA1MSFT[[#This Row],[Adj Close]]</f>
        <v>8.9267840593141839E-3</v>
      </c>
      <c r="I238" s="25">
        <f t="shared" si="18"/>
        <v>13.613933333333334</v>
      </c>
      <c r="J238" s="28">
        <f>(SMA1MSFT[[#This Row],[Adj Close]]-SMA1MSFT[[#This Row],[3-MA]])</f>
        <v>-0.12643333333333295</v>
      </c>
      <c r="K238" s="29">
        <f t="shared" si="17"/>
        <v>1.5985387777777683E-2</v>
      </c>
      <c r="L238" s="29">
        <f>ABS(SMA1MSFT[[#This Row],[Erorr 2]])</f>
        <v>0.12643333333333295</v>
      </c>
      <c r="M238" s="27">
        <f>SMA1MSFT[[#This Row],[Abs Erorr 2]]/SMA1MSFT[[#This Row],[Adj Close]]</f>
        <v>9.3741118319431282E-3</v>
      </c>
      <c r="N238" s="25">
        <f t="shared" si="19"/>
        <v>13.839783333333335</v>
      </c>
      <c r="O238" s="30">
        <f>SMA1MSFT[[#This Row],[Adj Close]]-SMA1MSFT[[#This Row],[6-MA]]</f>
        <v>-0.35228333333333417</v>
      </c>
      <c r="P238" s="29">
        <f>(SMA1MSFT[[#This Row],[Adj Close]]-N238)^2</f>
        <v>0.12410354694444503</v>
      </c>
      <c r="Q238" s="29">
        <f>ABS(SMA1MSFT[[#This Row],[Erorr 3]])</f>
        <v>0.35228333333333417</v>
      </c>
      <c r="R238" s="31">
        <f>SMA1MSFT[[#This Row],[Abs Erorr 3]]/SMA1MSFT[[#This Row],[Adj Close]]</f>
        <v>2.611924621563182E-2</v>
      </c>
    </row>
    <row r="239" spans="2:18">
      <c r="B239" s="20">
        <v>44126.291666666664</v>
      </c>
      <c r="C239" s="4">
        <v>13.324199999999999</v>
      </c>
      <c r="D239" s="25">
        <f t="shared" si="16"/>
        <v>13.487500000000001</v>
      </c>
      <c r="E239" s="26">
        <f>SMA1MSFT[[#This Row],[Adj Close]]-SMA1MSFT[[#This Row],[Naive Trend ]]</f>
        <v>-0.16330000000000133</v>
      </c>
      <c r="F239" s="4">
        <f t="shared" si="15"/>
        <v>2.6666890000000436E-2</v>
      </c>
      <c r="G239" s="4">
        <f>ABS(SMA1MSFT[[#This Row],[Erorr 1]])</f>
        <v>0.16330000000000133</v>
      </c>
      <c r="H239" s="27">
        <f>SMA1MSFT[[#This Row],[Abs Erorr 1]]/SMA1MSFT[[#This Row],[Adj Close]]</f>
        <v>1.2255895288272567E-2</v>
      </c>
      <c r="I239" s="25">
        <f t="shared" si="18"/>
        <v>13.518633333333334</v>
      </c>
      <c r="J239" s="28">
        <f>(SMA1MSFT[[#This Row],[Adj Close]]-SMA1MSFT[[#This Row],[3-MA]])</f>
        <v>-0.19443333333333435</v>
      </c>
      <c r="K239" s="29">
        <f t="shared" si="17"/>
        <v>3.7804321111111504E-2</v>
      </c>
      <c r="L239" s="29">
        <f>ABS(SMA1MSFT[[#This Row],[Erorr 2]])</f>
        <v>0.19443333333333435</v>
      </c>
      <c r="M239" s="27">
        <f>SMA1MSFT[[#This Row],[Abs Erorr 2]]/SMA1MSFT[[#This Row],[Adj Close]]</f>
        <v>1.4592495859663946E-2</v>
      </c>
      <c r="N239" s="25">
        <f t="shared" si="19"/>
        <v>13.719533333333333</v>
      </c>
      <c r="O239" s="30">
        <f>SMA1MSFT[[#This Row],[Adj Close]]-SMA1MSFT[[#This Row],[6-MA]]</f>
        <v>-0.39533333333333331</v>
      </c>
      <c r="P239" s="29">
        <f>(SMA1MSFT[[#This Row],[Adj Close]]-N239)^2</f>
        <v>0.15628844444444442</v>
      </c>
      <c r="Q239" s="29">
        <f>ABS(SMA1MSFT[[#This Row],[Erorr 3]])</f>
        <v>0.39533333333333331</v>
      </c>
      <c r="R239" s="31">
        <f>SMA1MSFT[[#This Row],[Abs Erorr 3]]/SMA1MSFT[[#This Row],[Adj Close]]</f>
        <v>2.9670324172057859E-2</v>
      </c>
    </row>
    <row r="240" spans="2:18">
      <c r="B240" s="20">
        <v>44127.291666666664</v>
      </c>
      <c r="C240" s="4">
        <v>13.5528</v>
      </c>
      <c r="D240" s="25">
        <f t="shared" si="16"/>
        <v>13.324199999999999</v>
      </c>
      <c r="E240" s="26">
        <f>SMA1MSFT[[#This Row],[Adj Close]]-SMA1MSFT[[#This Row],[Naive Trend ]]</f>
        <v>0.22860000000000014</v>
      </c>
      <c r="F240" s="4">
        <f t="shared" si="15"/>
        <v>5.2257960000000062E-2</v>
      </c>
      <c r="G240" s="4">
        <f>ABS(SMA1MSFT[[#This Row],[Erorr 1]])</f>
        <v>0.22860000000000014</v>
      </c>
      <c r="H240" s="27">
        <f>SMA1MSFT[[#This Row],[Abs Erorr 1]]/SMA1MSFT[[#This Row],[Adj Close]]</f>
        <v>1.6867363201700028E-2</v>
      </c>
      <c r="I240" s="25">
        <f t="shared" si="18"/>
        <v>13.4732</v>
      </c>
      <c r="J240" s="28">
        <f>(SMA1MSFT[[#This Row],[Adj Close]]-SMA1MSFT[[#This Row],[3-MA]])</f>
        <v>7.9599999999999227E-2</v>
      </c>
      <c r="K240" s="29">
        <f t="shared" si="17"/>
        <v>6.3361599999998772E-3</v>
      </c>
      <c r="L240" s="29">
        <f>ABS(SMA1MSFT[[#This Row],[Erorr 2]])</f>
        <v>7.9599999999999227E-2</v>
      </c>
      <c r="M240" s="27">
        <f>SMA1MSFT[[#This Row],[Abs Erorr 2]]/SMA1MSFT[[#This Row],[Adj Close]]</f>
        <v>5.8733250693583042E-3</v>
      </c>
      <c r="N240" s="25">
        <f t="shared" si="19"/>
        <v>13.597500000000002</v>
      </c>
      <c r="O240" s="30">
        <f>SMA1MSFT[[#This Row],[Adj Close]]-SMA1MSFT[[#This Row],[6-MA]]</f>
        <v>-4.4700000000002404E-2</v>
      </c>
      <c r="P240" s="29">
        <f>(SMA1MSFT[[#This Row],[Adj Close]]-N240)^2</f>
        <v>1.9980900000002148E-3</v>
      </c>
      <c r="Q240" s="29">
        <f>ABS(SMA1MSFT[[#This Row],[Erorr 3]])</f>
        <v>4.4700000000002404E-2</v>
      </c>
      <c r="R240" s="31">
        <f>SMA1MSFT[[#This Row],[Abs Erorr 3]]/SMA1MSFT[[#This Row],[Adj Close]]</f>
        <v>3.2982114397026746E-3</v>
      </c>
    </row>
    <row r="241" spans="2:18">
      <c r="B241" s="20">
        <v>44130.291666666664</v>
      </c>
      <c r="C241" s="4">
        <v>13.105</v>
      </c>
      <c r="D241" s="25">
        <f t="shared" si="16"/>
        <v>13.5528</v>
      </c>
      <c r="E241" s="26">
        <f>SMA1MSFT[[#This Row],[Adj Close]]-SMA1MSFT[[#This Row],[Naive Trend ]]</f>
        <v>-0.44779999999999909</v>
      </c>
      <c r="F241" s="4">
        <f t="shared" si="15"/>
        <v>0.20052483999999918</v>
      </c>
      <c r="G241" s="4">
        <f>ABS(SMA1MSFT[[#This Row],[Erorr 1]])</f>
        <v>0.44779999999999909</v>
      </c>
      <c r="H241" s="27">
        <f>SMA1MSFT[[#This Row],[Abs Erorr 1]]/SMA1MSFT[[#This Row],[Adj Close]]</f>
        <v>3.4170164059519198E-2</v>
      </c>
      <c r="I241" s="25">
        <f t="shared" si="18"/>
        <v>13.454833333333333</v>
      </c>
      <c r="J241" s="28">
        <f>(SMA1MSFT[[#This Row],[Adj Close]]-SMA1MSFT[[#This Row],[3-MA]])</f>
        <v>-0.34983333333333277</v>
      </c>
      <c r="K241" s="29">
        <f t="shared" si="17"/>
        <v>0.12238336111111071</v>
      </c>
      <c r="L241" s="29">
        <f>ABS(SMA1MSFT[[#This Row],[Erorr 2]])</f>
        <v>0.34983333333333277</v>
      </c>
      <c r="M241" s="27">
        <f>SMA1MSFT[[#This Row],[Abs Erorr 2]]/SMA1MSFT[[#This Row],[Adj Close]]</f>
        <v>2.6694645809487428E-2</v>
      </c>
      <c r="N241" s="25">
        <f t="shared" si="19"/>
        <v>13.534383333333336</v>
      </c>
      <c r="O241" s="30">
        <f>SMA1MSFT[[#This Row],[Adj Close]]-SMA1MSFT[[#This Row],[6-MA]]</f>
        <v>-0.42938333333333567</v>
      </c>
      <c r="P241" s="29">
        <f>(SMA1MSFT[[#This Row],[Adj Close]]-N241)^2</f>
        <v>0.18437004694444645</v>
      </c>
      <c r="Q241" s="29">
        <f>ABS(SMA1MSFT[[#This Row],[Erorr 3]])</f>
        <v>0.42938333333333567</v>
      </c>
      <c r="R241" s="31">
        <f>SMA1MSFT[[#This Row],[Abs Erorr 3]]/SMA1MSFT[[#This Row],[Adj Close]]</f>
        <v>3.276484802238349E-2</v>
      </c>
    </row>
    <row r="242" spans="2:18">
      <c r="B242" s="20">
        <v>44131.291666666664</v>
      </c>
      <c r="C242" s="4">
        <v>13.3598</v>
      </c>
      <c r="D242" s="25">
        <f t="shared" si="16"/>
        <v>13.105</v>
      </c>
      <c r="E242" s="26">
        <f>SMA1MSFT[[#This Row],[Adj Close]]-SMA1MSFT[[#This Row],[Naive Trend ]]</f>
        <v>0.25479999999999947</v>
      </c>
      <c r="F242" s="4">
        <f t="shared" si="15"/>
        <v>6.4923039999999724E-2</v>
      </c>
      <c r="G242" s="4">
        <f>ABS(SMA1MSFT[[#This Row],[Erorr 1]])</f>
        <v>0.25479999999999947</v>
      </c>
      <c r="H242" s="27">
        <f>SMA1MSFT[[#This Row],[Abs Erorr 1]]/SMA1MSFT[[#This Row],[Adj Close]]</f>
        <v>1.9072141798529878E-2</v>
      </c>
      <c r="I242" s="25">
        <f t="shared" si="18"/>
        <v>13.327333333333334</v>
      </c>
      <c r="J242" s="28">
        <f>(SMA1MSFT[[#This Row],[Adj Close]]-SMA1MSFT[[#This Row],[3-MA]])</f>
        <v>3.24666666666662E-2</v>
      </c>
      <c r="K242" s="29">
        <f t="shared" si="17"/>
        <v>1.0540844444444141E-3</v>
      </c>
      <c r="L242" s="29">
        <f>ABS(SMA1MSFT[[#This Row],[Erorr 2]])</f>
        <v>3.24666666666662E-2</v>
      </c>
      <c r="M242" s="27">
        <f>SMA1MSFT[[#This Row],[Abs Erorr 2]]/SMA1MSFT[[#This Row],[Adj Close]]</f>
        <v>2.4301761004405903E-3</v>
      </c>
      <c r="N242" s="25">
        <f t="shared" si="19"/>
        <v>13.422983333333335</v>
      </c>
      <c r="O242" s="30">
        <f>SMA1MSFT[[#This Row],[Adj Close]]-SMA1MSFT[[#This Row],[6-MA]]</f>
        <v>-6.3183333333334701E-2</v>
      </c>
      <c r="P242" s="29">
        <f>(SMA1MSFT[[#This Row],[Adj Close]]-N242)^2</f>
        <v>3.9921336111112841E-3</v>
      </c>
      <c r="Q242" s="29">
        <f>ABS(SMA1MSFT[[#This Row],[Erorr 3]])</f>
        <v>6.3183333333334701E-2</v>
      </c>
      <c r="R242" s="31">
        <f>SMA1MSFT[[#This Row],[Abs Erorr 3]]/SMA1MSFT[[#This Row],[Adj Close]]</f>
        <v>4.7293622160013401E-3</v>
      </c>
    </row>
    <row r="243" spans="2:18">
      <c r="B243" s="20">
        <v>44132.291666666664</v>
      </c>
      <c r="C243" s="4">
        <v>12.5922</v>
      </c>
      <c r="D243" s="25">
        <f t="shared" si="16"/>
        <v>13.3598</v>
      </c>
      <c r="E243" s="26">
        <f>SMA1MSFT[[#This Row],[Adj Close]]-SMA1MSFT[[#This Row],[Naive Trend ]]</f>
        <v>-0.76759999999999984</v>
      </c>
      <c r="F243" s="4">
        <f t="shared" si="15"/>
        <v>0.5892097599999998</v>
      </c>
      <c r="G243" s="4">
        <f>ABS(SMA1MSFT[[#This Row],[Erorr 1]])</f>
        <v>0.76759999999999984</v>
      </c>
      <c r="H243" s="27">
        <f>SMA1MSFT[[#This Row],[Abs Erorr 1]]/SMA1MSFT[[#This Row],[Adj Close]]</f>
        <v>6.0958371055097584E-2</v>
      </c>
      <c r="I243" s="25">
        <f t="shared" si="18"/>
        <v>13.3392</v>
      </c>
      <c r="J243" s="28">
        <f>(SMA1MSFT[[#This Row],[Adj Close]]-SMA1MSFT[[#This Row],[3-MA]])</f>
        <v>-0.74699999999999989</v>
      </c>
      <c r="K243" s="29">
        <f t="shared" si="17"/>
        <v>0.55800899999999987</v>
      </c>
      <c r="L243" s="29">
        <f>ABS(SMA1MSFT[[#This Row],[Erorr 2]])</f>
        <v>0.74699999999999989</v>
      </c>
      <c r="M243" s="27">
        <f>SMA1MSFT[[#This Row],[Abs Erorr 2]]/SMA1MSFT[[#This Row],[Adj Close]]</f>
        <v>5.9322437699528267E-2</v>
      </c>
      <c r="N243" s="25">
        <f t="shared" si="19"/>
        <v>13.406199999999998</v>
      </c>
      <c r="O243" s="30">
        <f>SMA1MSFT[[#This Row],[Adj Close]]-SMA1MSFT[[#This Row],[6-MA]]</f>
        <v>-0.81399999999999828</v>
      </c>
      <c r="P243" s="29">
        <f>(SMA1MSFT[[#This Row],[Adj Close]]-N243)^2</f>
        <v>0.66259599999999719</v>
      </c>
      <c r="Q243" s="29">
        <f>ABS(SMA1MSFT[[#This Row],[Erorr 3]])</f>
        <v>0.81399999999999828</v>
      </c>
      <c r="R243" s="31">
        <f>SMA1MSFT[[#This Row],[Abs Erorr 3]]/SMA1MSFT[[#This Row],[Adj Close]]</f>
        <v>6.4643191817156512E-2</v>
      </c>
    </row>
    <row r="244" spans="2:18">
      <c r="B244" s="20">
        <v>44133.291666666664</v>
      </c>
      <c r="C244" s="4">
        <v>12.988099999999999</v>
      </c>
      <c r="D244" s="25">
        <f t="shared" si="16"/>
        <v>12.5922</v>
      </c>
      <c r="E244" s="26">
        <f>SMA1MSFT[[#This Row],[Adj Close]]-SMA1MSFT[[#This Row],[Naive Trend ]]</f>
        <v>0.39589999999999925</v>
      </c>
      <c r="F244" s="4">
        <f t="shared" si="15"/>
        <v>0.15673680999999942</v>
      </c>
      <c r="G244" s="4">
        <f>ABS(SMA1MSFT[[#This Row],[Erorr 1]])</f>
        <v>0.39589999999999925</v>
      </c>
      <c r="H244" s="27">
        <f>SMA1MSFT[[#This Row],[Abs Erorr 1]]/SMA1MSFT[[#This Row],[Adj Close]]</f>
        <v>3.0481748677635628E-2</v>
      </c>
      <c r="I244" s="25">
        <f t="shared" si="18"/>
        <v>13.019</v>
      </c>
      <c r="J244" s="28">
        <f>(SMA1MSFT[[#This Row],[Adj Close]]-SMA1MSFT[[#This Row],[3-MA]])</f>
        <v>-3.0900000000000816E-2</v>
      </c>
      <c r="K244" s="29">
        <f t="shared" si="17"/>
        <v>9.5481000000005036E-4</v>
      </c>
      <c r="L244" s="29">
        <f>ABS(SMA1MSFT[[#This Row],[Erorr 2]])</f>
        <v>3.0900000000000816E-2</v>
      </c>
      <c r="M244" s="27">
        <f>SMA1MSFT[[#This Row],[Abs Erorr 2]]/SMA1MSFT[[#This Row],[Adj Close]]</f>
        <v>2.3791008692573062E-3</v>
      </c>
      <c r="N244" s="25">
        <f t="shared" si="19"/>
        <v>13.236916666666666</v>
      </c>
      <c r="O244" s="30">
        <f>SMA1MSFT[[#This Row],[Adj Close]]-SMA1MSFT[[#This Row],[6-MA]]</f>
        <v>-0.24881666666666646</v>
      </c>
      <c r="P244" s="29">
        <f>(SMA1MSFT[[#This Row],[Adj Close]]-N244)^2</f>
        <v>6.1909733611111011E-2</v>
      </c>
      <c r="Q244" s="29">
        <f>ABS(SMA1MSFT[[#This Row],[Erorr 3]])</f>
        <v>0.24881666666666646</v>
      </c>
      <c r="R244" s="31">
        <f>SMA1MSFT[[#This Row],[Abs Erorr 3]]/SMA1MSFT[[#This Row],[Adj Close]]</f>
        <v>1.9157279869008281E-2</v>
      </c>
    </row>
    <row r="245" spans="2:18">
      <c r="B245" s="20">
        <v>44134.291666666664</v>
      </c>
      <c r="C245" s="4">
        <v>12.4994</v>
      </c>
      <c r="D245" s="25">
        <f t="shared" si="16"/>
        <v>12.988099999999999</v>
      </c>
      <c r="E245" s="26">
        <f>SMA1MSFT[[#This Row],[Adj Close]]-SMA1MSFT[[#This Row],[Naive Trend ]]</f>
        <v>-0.48869999999999969</v>
      </c>
      <c r="F245" s="4">
        <f t="shared" si="15"/>
        <v>0.2388276899999997</v>
      </c>
      <c r="G245" s="4">
        <f>ABS(SMA1MSFT[[#This Row],[Erorr 1]])</f>
        <v>0.48869999999999969</v>
      </c>
      <c r="H245" s="27">
        <f>SMA1MSFT[[#This Row],[Abs Erorr 1]]/SMA1MSFT[[#This Row],[Adj Close]]</f>
        <v>3.9097876698081485E-2</v>
      </c>
      <c r="I245" s="25">
        <f t="shared" si="18"/>
        <v>12.980033333333333</v>
      </c>
      <c r="J245" s="28">
        <f>(SMA1MSFT[[#This Row],[Adj Close]]-SMA1MSFT[[#This Row],[3-MA]])</f>
        <v>-0.48063333333333347</v>
      </c>
      <c r="K245" s="29">
        <f t="shared" si="17"/>
        <v>0.23100840111111123</v>
      </c>
      <c r="L245" s="29">
        <f>ABS(SMA1MSFT[[#This Row],[Erorr 2]])</f>
        <v>0.48063333333333347</v>
      </c>
      <c r="M245" s="27">
        <f>SMA1MSFT[[#This Row],[Abs Erorr 2]]/SMA1MSFT[[#This Row],[Adj Close]]</f>
        <v>3.8452512387261266E-2</v>
      </c>
      <c r="N245" s="25">
        <f t="shared" si="19"/>
        <v>13.153683333333333</v>
      </c>
      <c r="O245" s="30">
        <f>SMA1MSFT[[#This Row],[Adj Close]]-SMA1MSFT[[#This Row],[6-MA]]</f>
        <v>-0.65428333333333377</v>
      </c>
      <c r="P245" s="29">
        <f>(SMA1MSFT[[#This Row],[Adj Close]]-N245)^2</f>
        <v>0.42808668027777835</v>
      </c>
      <c r="Q245" s="29">
        <f>ABS(SMA1MSFT[[#This Row],[Erorr 3]])</f>
        <v>0.65428333333333377</v>
      </c>
      <c r="R245" s="31">
        <f>SMA1MSFT[[#This Row],[Abs Erorr 3]]/SMA1MSFT[[#This Row],[Adj Close]]</f>
        <v>5.2345179235269997E-2</v>
      </c>
    </row>
    <row r="246" spans="2:18">
      <c r="B246" s="20">
        <v>44137.291666666664</v>
      </c>
      <c r="C246" s="4">
        <v>12.546099999999999</v>
      </c>
      <c r="D246" s="25">
        <f t="shared" si="16"/>
        <v>12.4994</v>
      </c>
      <c r="E246" s="26">
        <f>SMA1MSFT[[#This Row],[Adj Close]]-SMA1MSFT[[#This Row],[Naive Trend ]]</f>
        <v>4.669999999999952E-2</v>
      </c>
      <c r="F246" s="4">
        <f t="shared" si="15"/>
        <v>2.1808899999999553E-3</v>
      </c>
      <c r="G246" s="4">
        <f>ABS(SMA1MSFT[[#This Row],[Erorr 1]])</f>
        <v>4.669999999999952E-2</v>
      </c>
      <c r="H246" s="27">
        <f>SMA1MSFT[[#This Row],[Abs Erorr 1]]/SMA1MSFT[[#This Row],[Adj Close]]</f>
        <v>3.7222722599054305E-3</v>
      </c>
      <c r="I246" s="25">
        <f t="shared" si="18"/>
        <v>12.693233333333334</v>
      </c>
      <c r="J246" s="28">
        <f>(SMA1MSFT[[#This Row],[Adj Close]]-SMA1MSFT[[#This Row],[3-MA]])</f>
        <v>-0.14713333333333445</v>
      </c>
      <c r="K246" s="29">
        <f t="shared" si="17"/>
        <v>2.1648217777778107E-2</v>
      </c>
      <c r="L246" s="29">
        <f>ABS(SMA1MSFT[[#This Row],[Erorr 2]])</f>
        <v>0.14713333333333445</v>
      </c>
      <c r="M246" s="27">
        <f>SMA1MSFT[[#This Row],[Abs Erorr 2]]/SMA1MSFT[[#This Row],[Adj Close]]</f>
        <v>1.1727415956618747E-2</v>
      </c>
      <c r="N246" s="25">
        <f t="shared" si="19"/>
        <v>13.016216666666665</v>
      </c>
      <c r="O246" s="30">
        <f>SMA1MSFT[[#This Row],[Adj Close]]-SMA1MSFT[[#This Row],[6-MA]]</f>
        <v>-0.47011666666666585</v>
      </c>
      <c r="P246" s="29">
        <f>(SMA1MSFT[[#This Row],[Adj Close]]-N246)^2</f>
        <v>0.22100968027777701</v>
      </c>
      <c r="Q246" s="29">
        <f>ABS(SMA1MSFT[[#This Row],[Erorr 3]])</f>
        <v>0.47011666666666585</v>
      </c>
      <c r="R246" s="31">
        <f>SMA1MSFT[[#This Row],[Abs Erorr 3]]/SMA1MSFT[[#This Row],[Adj Close]]</f>
        <v>3.7471139769862022E-2</v>
      </c>
    </row>
    <row r="247" spans="2:18">
      <c r="B247" s="20">
        <v>44138.291666666664</v>
      </c>
      <c r="C247" s="4">
        <v>12.983599999999999</v>
      </c>
      <c r="D247" s="25">
        <f t="shared" si="16"/>
        <v>12.546099999999999</v>
      </c>
      <c r="E247" s="26">
        <f>SMA1MSFT[[#This Row],[Adj Close]]-SMA1MSFT[[#This Row],[Naive Trend ]]</f>
        <v>0.4375</v>
      </c>
      <c r="F247" s="4">
        <f t="shared" si="15"/>
        <v>0.19140625</v>
      </c>
      <c r="G247" s="4">
        <f>ABS(SMA1MSFT[[#This Row],[Erorr 1]])</f>
        <v>0.4375</v>
      </c>
      <c r="H247" s="27">
        <f>SMA1MSFT[[#This Row],[Abs Erorr 1]]/SMA1MSFT[[#This Row],[Adj Close]]</f>
        <v>3.3696355402199701E-2</v>
      </c>
      <c r="I247" s="25">
        <f t="shared" si="18"/>
        <v>12.677866666666665</v>
      </c>
      <c r="J247" s="28">
        <f>(SMA1MSFT[[#This Row],[Adj Close]]-SMA1MSFT[[#This Row],[3-MA]])</f>
        <v>0.3057333333333343</v>
      </c>
      <c r="K247" s="29">
        <f t="shared" si="17"/>
        <v>9.3472871111111702E-2</v>
      </c>
      <c r="L247" s="29">
        <f>ABS(SMA1MSFT[[#This Row],[Erorr 2]])</f>
        <v>0.3057333333333343</v>
      </c>
      <c r="M247" s="27">
        <f>SMA1MSFT[[#This Row],[Abs Erorr 2]]/SMA1MSFT[[#This Row],[Adj Close]]</f>
        <v>2.3547654990398219E-2</v>
      </c>
      <c r="N247" s="25">
        <f t="shared" si="19"/>
        <v>12.848433333333332</v>
      </c>
      <c r="O247" s="30">
        <f>SMA1MSFT[[#This Row],[Adj Close]]-SMA1MSFT[[#This Row],[6-MA]]</f>
        <v>0.13516666666666666</v>
      </c>
      <c r="P247" s="29">
        <f>(SMA1MSFT[[#This Row],[Adj Close]]-N247)^2</f>
        <v>1.8270027777777774E-2</v>
      </c>
      <c r="Q247" s="29">
        <f>ABS(SMA1MSFT[[#This Row],[Erorr 3]])</f>
        <v>0.13516666666666666</v>
      </c>
      <c r="R247" s="31">
        <f>SMA1MSFT[[#This Row],[Abs Erorr 3]]/SMA1MSFT[[#This Row],[Adj Close]]</f>
        <v>1.0410569230927222E-2</v>
      </c>
    </row>
    <row r="248" spans="2:18">
      <c r="B248" s="20">
        <v>44139.291666666664</v>
      </c>
      <c r="C248" s="4">
        <v>13.7562</v>
      </c>
      <c r="D248" s="25">
        <f t="shared" si="16"/>
        <v>12.983599999999999</v>
      </c>
      <c r="E248" s="26">
        <f>SMA1MSFT[[#This Row],[Adj Close]]-SMA1MSFT[[#This Row],[Naive Trend ]]</f>
        <v>0.77260000000000062</v>
      </c>
      <c r="F248" s="4">
        <f t="shared" si="15"/>
        <v>0.59691076000000098</v>
      </c>
      <c r="G248" s="4">
        <f>ABS(SMA1MSFT[[#This Row],[Erorr 1]])</f>
        <v>0.77260000000000062</v>
      </c>
      <c r="H248" s="27">
        <f>SMA1MSFT[[#This Row],[Abs Erorr 1]]/SMA1MSFT[[#This Row],[Adj Close]]</f>
        <v>5.6163766156351366E-2</v>
      </c>
      <c r="I248" s="25">
        <f t="shared" si="18"/>
        <v>12.676366666666667</v>
      </c>
      <c r="J248" s="28">
        <f>(SMA1MSFT[[#This Row],[Adj Close]]-SMA1MSFT[[#This Row],[3-MA]])</f>
        <v>1.0798333333333332</v>
      </c>
      <c r="K248" s="29">
        <f t="shared" si="17"/>
        <v>1.1660400277777776</v>
      </c>
      <c r="L248" s="29">
        <f>ABS(SMA1MSFT[[#This Row],[Erorr 2]])</f>
        <v>1.0798333333333332</v>
      </c>
      <c r="M248" s="27">
        <f>SMA1MSFT[[#This Row],[Abs Erorr 2]]/SMA1MSFT[[#This Row],[Adj Close]]</f>
        <v>7.8497937899516812E-2</v>
      </c>
      <c r="N248" s="25">
        <f t="shared" si="19"/>
        <v>12.828200000000001</v>
      </c>
      <c r="O248" s="30">
        <f>SMA1MSFT[[#This Row],[Adj Close]]-SMA1MSFT[[#This Row],[6-MA]]</f>
        <v>0.92799999999999905</v>
      </c>
      <c r="P248" s="29">
        <f>(SMA1MSFT[[#This Row],[Adj Close]]-N248)^2</f>
        <v>0.86118399999999828</v>
      </c>
      <c r="Q248" s="29">
        <f>ABS(SMA1MSFT[[#This Row],[Erorr 3]])</f>
        <v>0.92799999999999905</v>
      </c>
      <c r="R248" s="31">
        <f>SMA1MSFT[[#This Row],[Abs Erorr 3]]/SMA1MSFT[[#This Row],[Adj Close]]</f>
        <v>6.7460490542446253E-2</v>
      </c>
    </row>
    <row r="249" spans="2:18">
      <c r="B249" s="20">
        <v>44140.291666666664</v>
      </c>
      <c r="C249" s="4">
        <v>14.121</v>
      </c>
      <c r="D249" s="25">
        <f t="shared" si="16"/>
        <v>13.7562</v>
      </c>
      <c r="E249" s="26">
        <f>SMA1MSFT[[#This Row],[Adj Close]]-SMA1MSFT[[#This Row],[Naive Trend ]]</f>
        <v>0.36480000000000068</v>
      </c>
      <c r="F249" s="4">
        <f t="shared" si="15"/>
        <v>0.13307904000000051</v>
      </c>
      <c r="G249" s="4">
        <f>ABS(SMA1MSFT[[#This Row],[Erorr 1]])</f>
        <v>0.36480000000000068</v>
      </c>
      <c r="H249" s="27">
        <f>SMA1MSFT[[#This Row],[Abs Erorr 1]]/SMA1MSFT[[#This Row],[Adj Close]]</f>
        <v>2.5833864457191463E-2</v>
      </c>
      <c r="I249" s="25">
        <f t="shared" si="18"/>
        <v>13.0953</v>
      </c>
      <c r="J249" s="28">
        <f>(SMA1MSFT[[#This Row],[Adj Close]]-SMA1MSFT[[#This Row],[3-MA]])</f>
        <v>1.0257000000000005</v>
      </c>
      <c r="K249" s="29">
        <f t="shared" si="17"/>
        <v>1.052060490000001</v>
      </c>
      <c r="L249" s="29">
        <f>ABS(SMA1MSFT[[#This Row],[Erorr 2]])</f>
        <v>1.0257000000000005</v>
      </c>
      <c r="M249" s="27">
        <f>SMA1MSFT[[#This Row],[Abs Erorr 2]]/SMA1MSFT[[#This Row],[Adj Close]]</f>
        <v>7.2636498831527549E-2</v>
      </c>
      <c r="N249" s="25">
        <f t="shared" si="19"/>
        <v>12.894266666666667</v>
      </c>
      <c r="O249" s="30">
        <f>SMA1MSFT[[#This Row],[Adj Close]]-SMA1MSFT[[#This Row],[6-MA]]</f>
        <v>1.2267333333333337</v>
      </c>
      <c r="P249" s="29">
        <f>(SMA1MSFT[[#This Row],[Adj Close]]-N249)^2</f>
        <v>1.5048746711111121</v>
      </c>
      <c r="Q249" s="29">
        <f>ABS(SMA1MSFT[[#This Row],[Erorr 3]])</f>
        <v>1.2267333333333337</v>
      </c>
      <c r="R249" s="31">
        <f>SMA1MSFT[[#This Row],[Abs Erorr 3]]/SMA1MSFT[[#This Row],[Adj Close]]</f>
        <v>8.6872978778651203E-2</v>
      </c>
    </row>
    <row r="250" spans="2:18">
      <c r="B250" s="20">
        <v>44141.291666666664</v>
      </c>
      <c r="C250" s="4">
        <v>14.521800000000001</v>
      </c>
      <c r="D250" s="25">
        <f t="shared" si="16"/>
        <v>14.121</v>
      </c>
      <c r="E250" s="26">
        <f>SMA1MSFT[[#This Row],[Adj Close]]-SMA1MSFT[[#This Row],[Naive Trend ]]</f>
        <v>0.40080000000000027</v>
      </c>
      <c r="F250" s="4">
        <f t="shared" si="15"/>
        <v>0.16064064000000022</v>
      </c>
      <c r="G250" s="4">
        <f>ABS(SMA1MSFT[[#This Row],[Erorr 1]])</f>
        <v>0.40080000000000027</v>
      </c>
      <c r="H250" s="27">
        <f>SMA1MSFT[[#This Row],[Abs Erorr 1]]/SMA1MSFT[[#This Row],[Adj Close]]</f>
        <v>2.7599884311862184E-2</v>
      </c>
      <c r="I250" s="25">
        <f t="shared" si="18"/>
        <v>13.620266666666666</v>
      </c>
      <c r="J250" s="28">
        <f>(SMA1MSFT[[#This Row],[Adj Close]]-SMA1MSFT[[#This Row],[3-MA]])</f>
        <v>0.90153333333333485</v>
      </c>
      <c r="K250" s="29">
        <f t="shared" si="17"/>
        <v>0.81276235111111383</v>
      </c>
      <c r="L250" s="29">
        <f>ABS(SMA1MSFT[[#This Row],[Erorr 2]])</f>
        <v>0.90153333333333485</v>
      </c>
      <c r="M250" s="27">
        <f>SMA1MSFT[[#This Row],[Abs Erorr 2]]/SMA1MSFT[[#This Row],[Adj Close]]</f>
        <v>6.2081376505208362E-2</v>
      </c>
      <c r="N250" s="25">
        <f t="shared" si="19"/>
        <v>13.149066666666663</v>
      </c>
      <c r="O250" s="30">
        <f>SMA1MSFT[[#This Row],[Adj Close]]-SMA1MSFT[[#This Row],[6-MA]]</f>
        <v>1.372733333333338</v>
      </c>
      <c r="P250" s="29">
        <f>(SMA1MSFT[[#This Row],[Adj Close]]-N250)^2</f>
        <v>1.8843968044444572</v>
      </c>
      <c r="Q250" s="29">
        <f>ABS(SMA1MSFT[[#This Row],[Erorr 3]])</f>
        <v>1.372733333333338</v>
      </c>
      <c r="R250" s="31">
        <f>SMA1MSFT[[#This Row],[Abs Erorr 3]]/SMA1MSFT[[#This Row],[Adj Close]]</f>
        <v>9.4529144688216202E-2</v>
      </c>
    </row>
    <row r="251" spans="2:18">
      <c r="B251" s="20">
        <v>44144.291666666664</v>
      </c>
      <c r="C251" s="4">
        <v>13.5932</v>
      </c>
      <c r="D251" s="25">
        <f t="shared" si="16"/>
        <v>14.521800000000001</v>
      </c>
      <c r="E251" s="26">
        <f>SMA1MSFT[[#This Row],[Adj Close]]-SMA1MSFT[[#This Row],[Naive Trend ]]</f>
        <v>-0.9286000000000012</v>
      </c>
      <c r="F251" s="4">
        <f t="shared" si="15"/>
        <v>0.86229796000000225</v>
      </c>
      <c r="G251" s="4">
        <f>ABS(SMA1MSFT[[#This Row],[Erorr 1]])</f>
        <v>0.9286000000000012</v>
      </c>
      <c r="H251" s="27">
        <f>SMA1MSFT[[#This Row],[Abs Erorr 1]]/SMA1MSFT[[#This Row],[Adj Close]]</f>
        <v>6.8313568548980463E-2</v>
      </c>
      <c r="I251" s="25">
        <f t="shared" si="18"/>
        <v>14.133000000000001</v>
      </c>
      <c r="J251" s="28">
        <f>(SMA1MSFT[[#This Row],[Adj Close]]-SMA1MSFT[[#This Row],[3-MA]])</f>
        <v>-0.53980000000000139</v>
      </c>
      <c r="K251" s="29">
        <f t="shared" si="17"/>
        <v>0.29138404000000151</v>
      </c>
      <c r="L251" s="29">
        <f>ABS(SMA1MSFT[[#This Row],[Erorr 2]])</f>
        <v>0.53980000000000139</v>
      </c>
      <c r="M251" s="27">
        <f>SMA1MSFT[[#This Row],[Abs Erorr 2]]/SMA1MSFT[[#This Row],[Adj Close]]</f>
        <v>3.971103198658163E-2</v>
      </c>
      <c r="N251" s="25">
        <f t="shared" si="19"/>
        <v>13.404683333333333</v>
      </c>
      <c r="O251" s="30">
        <f>SMA1MSFT[[#This Row],[Adj Close]]-SMA1MSFT[[#This Row],[6-MA]]</f>
        <v>0.18851666666666667</v>
      </c>
      <c r="P251" s="29">
        <f>(SMA1MSFT[[#This Row],[Adj Close]]-N251)^2</f>
        <v>3.553853361111111E-2</v>
      </c>
      <c r="Q251" s="29">
        <f>ABS(SMA1MSFT[[#This Row],[Erorr 3]])</f>
        <v>0.18851666666666667</v>
      </c>
      <c r="R251" s="31">
        <f>SMA1MSFT[[#This Row],[Abs Erorr 3]]/SMA1MSFT[[#This Row],[Adj Close]]</f>
        <v>1.3868453834760519E-2</v>
      </c>
    </row>
    <row r="252" spans="2:18">
      <c r="B252" s="20">
        <v>44145.291666666664</v>
      </c>
      <c r="C252" s="4">
        <v>12.7348</v>
      </c>
      <c r="D252" s="25">
        <f t="shared" si="16"/>
        <v>13.5932</v>
      </c>
      <c r="E252" s="26">
        <f>SMA1MSFT[[#This Row],[Adj Close]]-SMA1MSFT[[#This Row],[Naive Trend ]]</f>
        <v>-0.85839999999999961</v>
      </c>
      <c r="F252" s="4">
        <f t="shared" si="15"/>
        <v>0.73685055999999938</v>
      </c>
      <c r="G252" s="4">
        <f>ABS(SMA1MSFT[[#This Row],[Erorr 1]])</f>
        <v>0.85839999999999961</v>
      </c>
      <c r="H252" s="27">
        <f>SMA1MSFT[[#This Row],[Abs Erorr 1]]/SMA1MSFT[[#This Row],[Adj Close]]</f>
        <v>6.7405848541005717E-2</v>
      </c>
      <c r="I252" s="25">
        <f t="shared" si="18"/>
        <v>14.078666666666669</v>
      </c>
      <c r="J252" s="28">
        <f>(SMA1MSFT[[#This Row],[Adj Close]]-SMA1MSFT[[#This Row],[3-MA]])</f>
        <v>-1.3438666666666688</v>
      </c>
      <c r="K252" s="29">
        <f t="shared" si="17"/>
        <v>1.8059776177777833</v>
      </c>
      <c r="L252" s="29">
        <f>ABS(SMA1MSFT[[#This Row],[Erorr 2]])</f>
        <v>1.3438666666666688</v>
      </c>
      <c r="M252" s="27">
        <f>SMA1MSFT[[#This Row],[Abs Erorr 2]]/SMA1MSFT[[#This Row],[Adj Close]]</f>
        <v>0.10552711206039112</v>
      </c>
      <c r="N252" s="25">
        <f t="shared" si="19"/>
        <v>13.586983333333334</v>
      </c>
      <c r="O252" s="30">
        <f>SMA1MSFT[[#This Row],[Adj Close]]-SMA1MSFT[[#This Row],[6-MA]]</f>
        <v>-0.8521833333333344</v>
      </c>
      <c r="P252" s="29">
        <f>(SMA1MSFT[[#This Row],[Adj Close]]-N252)^2</f>
        <v>0.72621643361111299</v>
      </c>
      <c r="Q252" s="29">
        <f>ABS(SMA1MSFT[[#This Row],[Erorr 3]])</f>
        <v>0.8521833333333344</v>
      </c>
      <c r="R252" s="31">
        <f>SMA1MSFT[[#This Row],[Abs Erorr 3]]/SMA1MSFT[[#This Row],[Adj Close]]</f>
        <v>6.691768487399366E-2</v>
      </c>
    </row>
    <row r="253" spans="2:18">
      <c r="B253" s="20">
        <v>44146.291666666664</v>
      </c>
      <c r="C253" s="4">
        <v>13.381</v>
      </c>
      <c r="D253" s="25">
        <f t="shared" si="16"/>
        <v>12.7348</v>
      </c>
      <c r="E253" s="26">
        <f>SMA1MSFT[[#This Row],[Adj Close]]-SMA1MSFT[[#This Row],[Naive Trend ]]</f>
        <v>0.64620000000000033</v>
      </c>
      <c r="F253" s="4">
        <f t="shared" si="15"/>
        <v>0.41757444000000044</v>
      </c>
      <c r="G253" s="4">
        <f>ABS(SMA1MSFT[[#This Row],[Erorr 1]])</f>
        <v>0.64620000000000033</v>
      </c>
      <c r="H253" s="27">
        <f>SMA1MSFT[[#This Row],[Abs Erorr 1]]/SMA1MSFT[[#This Row],[Adj Close]]</f>
        <v>4.8292354831477494E-2</v>
      </c>
      <c r="I253" s="25">
        <f t="shared" si="18"/>
        <v>13.6166</v>
      </c>
      <c r="J253" s="28">
        <f>(SMA1MSFT[[#This Row],[Adj Close]]-SMA1MSFT[[#This Row],[3-MA]])</f>
        <v>-0.23559999999999981</v>
      </c>
      <c r="K253" s="29">
        <f t="shared" si="17"/>
        <v>5.5507359999999908E-2</v>
      </c>
      <c r="L253" s="29">
        <f>ABS(SMA1MSFT[[#This Row],[Erorr 2]])</f>
        <v>0.23559999999999981</v>
      </c>
      <c r="M253" s="27">
        <f>SMA1MSFT[[#This Row],[Abs Erorr 2]]/SMA1MSFT[[#This Row],[Adj Close]]</f>
        <v>1.7607054779164473E-2</v>
      </c>
      <c r="N253" s="25">
        <f t="shared" si="19"/>
        <v>13.618433333333334</v>
      </c>
      <c r="O253" s="30">
        <f>SMA1MSFT[[#This Row],[Adj Close]]-SMA1MSFT[[#This Row],[6-MA]]</f>
        <v>-0.23743333333333361</v>
      </c>
      <c r="P253" s="29">
        <f>(SMA1MSFT[[#This Row],[Adj Close]]-N253)^2</f>
        <v>5.6374587777777908E-2</v>
      </c>
      <c r="Q253" s="29">
        <f>ABS(SMA1MSFT[[#This Row],[Erorr 3]])</f>
        <v>0.23743333333333361</v>
      </c>
      <c r="R253" s="31">
        <f>SMA1MSFT[[#This Row],[Abs Erorr 3]]/SMA1MSFT[[#This Row],[Adj Close]]</f>
        <v>1.774406496774035E-2</v>
      </c>
    </row>
    <row r="254" spans="2:18">
      <c r="B254" s="20">
        <v>44147.291666666664</v>
      </c>
      <c r="C254" s="4">
        <v>13.419600000000001</v>
      </c>
      <c r="D254" s="25">
        <f t="shared" si="16"/>
        <v>13.381</v>
      </c>
      <c r="E254" s="26">
        <f>SMA1MSFT[[#This Row],[Adj Close]]-SMA1MSFT[[#This Row],[Naive Trend ]]</f>
        <v>3.8600000000000634E-2</v>
      </c>
      <c r="F254" s="4">
        <f t="shared" si="15"/>
        <v>1.489960000000049E-3</v>
      </c>
      <c r="G254" s="4">
        <f>ABS(SMA1MSFT[[#This Row],[Erorr 1]])</f>
        <v>3.8600000000000634E-2</v>
      </c>
      <c r="H254" s="27">
        <f>SMA1MSFT[[#This Row],[Abs Erorr 1]]/SMA1MSFT[[#This Row],[Adj Close]]</f>
        <v>2.8763897582640787E-3</v>
      </c>
      <c r="I254" s="25">
        <f t="shared" si="18"/>
        <v>13.236333333333334</v>
      </c>
      <c r="J254" s="28">
        <f>(SMA1MSFT[[#This Row],[Adj Close]]-SMA1MSFT[[#This Row],[3-MA]])</f>
        <v>0.18326666666666647</v>
      </c>
      <c r="K254" s="29">
        <f t="shared" si="17"/>
        <v>3.3586671111111036E-2</v>
      </c>
      <c r="L254" s="29">
        <f>ABS(SMA1MSFT[[#This Row],[Erorr 2]])</f>
        <v>0.18326666666666647</v>
      </c>
      <c r="M254" s="27">
        <f>SMA1MSFT[[#This Row],[Abs Erorr 2]]/SMA1MSFT[[#This Row],[Adj Close]]</f>
        <v>1.3656641529305378E-2</v>
      </c>
      <c r="N254" s="25">
        <f t="shared" si="19"/>
        <v>13.684666666666667</v>
      </c>
      <c r="O254" s="30">
        <f>SMA1MSFT[[#This Row],[Adj Close]]-SMA1MSFT[[#This Row],[6-MA]]</f>
        <v>-0.2650666666666659</v>
      </c>
      <c r="P254" s="29">
        <f>(SMA1MSFT[[#This Row],[Adj Close]]-N254)^2</f>
        <v>7.0260337777777362E-2</v>
      </c>
      <c r="Q254" s="29">
        <f>ABS(SMA1MSFT[[#This Row],[Erorr 3]])</f>
        <v>0.2650666666666659</v>
      </c>
      <c r="R254" s="31">
        <f>SMA1MSFT[[#This Row],[Abs Erorr 3]]/SMA1MSFT[[#This Row],[Adj Close]]</f>
        <v>1.9752203245004759E-2</v>
      </c>
    </row>
    <row r="255" spans="2:18">
      <c r="B255" s="20">
        <v>44148.291666666664</v>
      </c>
      <c r="C255" s="4">
        <v>13.260300000000001</v>
      </c>
      <c r="D255" s="25">
        <f t="shared" si="16"/>
        <v>13.419600000000001</v>
      </c>
      <c r="E255" s="26">
        <f>SMA1MSFT[[#This Row],[Adj Close]]-SMA1MSFT[[#This Row],[Naive Trend ]]</f>
        <v>-0.1593</v>
      </c>
      <c r="F255" s="4">
        <f t="shared" si="15"/>
        <v>2.5376489999999998E-2</v>
      </c>
      <c r="G255" s="4">
        <f>ABS(SMA1MSFT[[#This Row],[Erorr 1]])</f>
        <v>0.1593</v>
      </c>
      <c r="H255" s="27">
        <f>SMA1MSFT[[#This Row],[Abs Erorr 1]]/SMA1MSFT[[#This Row],[Adj Close]]</f>
        <v>1.2013302866450984E-2</v>
      </c>
      <c r="I255" s="25">
        <f t="shared" si="18"/>
        <v>13.178466666666667</v>
      </c>
      <c r="J255" s="28">
        <f>(SMA1MSFT[[#This Row],[Adj Close]]-SMA1MSFT[[#This Row],[3-MA]])</f>
        <v>8.1833333333333869E-2</v>
      </c>
      <c r="K255" s="29">
        <f t="shared" si="17"/>
        <v>6.696694444444532E-3</v>
      </c>
      <c r="L255" s="29">
        <f>ABS(SMA1MSFT[[#This Row],[Erorr 2]])</f>
        <v>8.1833333333333869E-2</v>
      </c>
      <c r="M255" s="27">
        <f>SMA1MSFT[[#This Row],[Abs Erorr 2]]/SMA1MSFT[[#This Row],[Adj Close]]</f>
        <v>6.1713033139019378E-3</v>
      </c>
      <c r="N255" s="25">
        <f t="shared" si="19"/>
        <v>13.628566666666666</v>
      </c>
      <c r="O255" s="30">
        <f>SMA1MSFT[[#This Row],[Adj Close]]-SMA1MSFT[[#This Row],[6-MA]]</f>
        <v>-0.36826666666666519</v>
      </c>
      <c r="P255" s="29">
        <f>(SMA1MSFT[[#This Row],[Adj Close]]-N255)^2</f>
        <v>0.13562033777777668</v>
      </c>
      <c r="Q255" s="29">
        <f>ABS(SMA1MSFT[[#This Row],[Erorr 3]])</f>
        <v>0.36826666666666519</v>
      </c>
      <c r="R255" s="31">
        <f>SMA1MSFT[[#This Row],[Abs Erorr 3]]/SMA1MSFT[[#This Row],[Adj Close]]</f>
        <v>2.7772121797143744E-2</v>
      </c>
    </row>
    <row r="256" spans="2:18">
      <c r="B256" s="20">
        <v>44151.291666666664</v>
      </c>
      <c r="C256" s="4">
        <v>13.478</v>
      </c>
      <c r="D256" s="25">
        <f t="shared" si="16"/>
        <v>13.260300000000001</v>
      </c>
      <c r="E256" s="26">
        <f>SMA1MSFT[[#This Row],[Adj Close]]-SMA1MSFT[[#This Row],[Naive Trend ]]</f>
        <v>0.21769999999999889</v>
      </c>
      <c r="F256" s="4">
        <f t="shared" si="15"/>
        <v>4.7393289999999519E-2</v>
      </c>
      <c r="G256" s="4">
        <f>ABS(SMA1MSFT[[#This Row],[Erorr 1]])</f>
        <v>0.21769999999999889</v>
      </c>
      <c r="H256" s="27">
        <f>SMA1MSFT[[#This Row],[Abs Erorr 1]]/SMA1MSFT[[#This Row],[Adj Close]]</f>
        <v>1.6152248108027817E-2</v>
      </c>
      <c r="I256" s="25">
        <f t="shared" si="18"/>
        <v>13.353633333333335</v>
      </c>
      <c r="J256" s="28">
        <f>(SMA1MSFT[[#This Row],[Adj Close]]-SMA1MSFT[[#This Row],[3-MA]])</f>
        <v>0.12436666666666518</v>
      </c>
      <c r="K256" s="29">
        <f t="shared" si="17"/>
        <v>1.5467067777777408E-2</v>
      </c>
      <c r="L256" s="29">
        <f>ABS(SMA1MSFT[[#This Row],[Erorr 2]])</f>
        <v>0.12436666666666518</v>
      </c>
      <c r="M256" s="27">
        <f>SMA1MSFT[[#This Row],[Abs Erorr 2]]/SMA1MSFT[[#This Row],[Adj Close]]</f>
        <v>9.2273828955828155E-3</v>
      </c>
      <c r="N256" s="25">
        <f t="shared" si="19"/>
        <v>13.485116666666668</v>
      </c>
      <c r="O256" s="30">
        <f>SMA1MSFT[[#This Row],[Adj Close]]-SMA1MSFT[[#This Row],[6-MA]]</f>
        <v>-7.1166666666684364E-3</v>
      </c>
      <c r="P256" s="29">
        <f>(SMA1MSFT[[#This Row],[Adj Close]]-N256)^2</f>
        <v>5.0646944444469634E-5</v>
      </c>
      <c r="Q256" s="29">
        <f>ABS(SMA1MSFT[[#This Row],[Erorr 3]])</f>
        <v>7.1166666666684364E-3</v>
      </c>
      <c r="R256" s="31">
        <f>SMA1MSFT[[#This Row],[Abs Erorr 3]]/SMA1MSFT[[#This Row],[Adj Close]]</f>
        <v>5.2802097244906043E-4</v>
      </c>
    </row>
    <row r="257" spans="2:18">
      <c r="B257" s="20">
        <v>44152.291666666664</v>
      </c>
      <c r="C257" s="4">
        <v>13.385199999999999</v>
      </c>
      <c r="D257" s="25">
        <f t="shared" si="16"/>
        <v>13.478</v>
      </c>
      <c r="E257" s="26">
        <f>SMA1MSFT[[#This Row],[Adj Close]]-SMA1MSFT[[#This Row],[Naive Trend ]]</f>
        <v>-9.2800000000000438E-2</v>
      </c>
      <c r="F257" s="4">
        <f t="shared" si="15"/>
        <v>8.6118400000000806E-3</v>
      </c>
      <c r="G257" s="4">
        <f>ABS(SMA1MSFT[[#This Row],[Erorr 1]])</f>
        <v>9.2800000000000438E-2</v>
      </c>
      <c r="H257" s="27">
        <f>SMA1MSFT[[#This Row],[Abs Erorr 1]]/SMA1MSFT[[#This Row],[Adj Close]]</f>
        <v>6.9330305113110332E-3</v>
      </c>
      <c r="I257" s="25">
        <f t="shared" si="18"/>
        <v>13.385966666666668</v>
      </c>
      <c r="J257" s="28">
        <f>(SMA1MSFT[[#This Row],[Adj Close]]-SMA1MSFT[[#This Row],[3-MA]])</f>
        <v>-7.6666666666902472E-4</v>
      </c>
      <c r="K257" s="29">
        <f t="shared" si="17"/>
        <v>5.8777777778139347E-7</v>
      </c>
      <c r="L257" s="29">
        <f>ABS(SMA1MSFT[[#This Row],[Erorr 2]])</f>
        <v>7.6666666666902472E-4</v>
      </c>
      <c r="M257" s="27">
        <f>SMA1MSFT[[#This Row],[Abs Erorr 2]]/SMA1MSFT[[#This Row],[Adj Close]]</f>
        <v>5.7277191724369061E-5</v>
      </c>
      <c r="N257" s="25">
        <f t="shared" si="19"/>
        <v>13.31115</v>
      </c>
      <c r="O257" s="30">
        <f>SMA1MSFT[[#This Row],[Adj Close]]-SMA1MSFT[[#This Row],[6-MA]]</f>
        <v>7.4049999999999727E-2</v>
      </c>
      <c r="P257" s="29">
        <f>(SMA1MSFT[[#This Row],[Adj Close]]-N257)^2</f>
        <v>5.4834024999999599E-3</v>
      </c>
      <c r="Q257" s="29">
        <f>ABS(SMA1MSFT[[#This Row],[Erorr 3]])</f>
        <v>7.4049999999999727E-2</v>
      </c>
      <c r="R257" s="31">
        <f>SMA1MSFT[[#This Row],[Abs Erorr 3]]/SMA1MSFT[[#This Row],[Adj Close]]</f>
        <v>5.5322296267519147E-3</v>
      </c>
    </row>
    <row r="258" spans="2:18">
      <c r="B258" s="20">
        <v>44153.291666666664</v>
      </c>
      <c r="C258" s="4">
        <v>13.3917</v>
      </c>
      <c r="D258" s="25">
        <f t="shared" si="16"/>
        <v>13.385199999999999</v>
      </c>
      <c r="E258" s="26">
        <f>SMA1MSFT[[#This Row],[Adj Close]]-SMA1MSFT[[#This Row],[Naive Trend ]]</f>
        <v>6.5000000000008384E-3</v>
      </c>
      <c r="F258" s="4">
        <f t="shared" si="15"/>
        <v>4.22500000000109E-5</v>
      </c>
      <c r="G258" s="4">
        <f>ABS(SMA1MSFT[[#This Row],[Erorr 1]])</f>
        <v>6.5000000000008384E-3</v>
      </c>
      <c r="H258" s="27">
        <f>SMA1MSFT[[#This Row],[Abs Erorr 1]]/SMA1MSFT[[#This Row],[Adj Close]]</f>
        <v>4.8537526975670289E-4</v>
      </c>
      <c r="I258" s="25">
        <f t="shared" si="18"/>
        <v>13.374499999999999</v>
      </c>
      <c r="J258" s="28">
        <f>(SMA1MSFT[[#This Row],[Adj Close]]-SMA1MSFT[[#This Row],[3-MA]])</f>
        <v>1.720000000000077E-2</v>
      </c>
      <c r="K258" s="29">
        <f t="shared" si="17"/>
        <v>2.9584000000002652E-4</v>
      </c>
      <c r="L258" s="29">
        <f>ABS(SMA1MSFT[[#This Row],[Erorr 2]])</f>
        <v>1.720000000000077E-2</v>
      </c>
      <c r="M258" s="27">
        <f>SMA1MSFT[[#This Row],[Abs Erorr 2]]/SMA1MSFT[[#This Row],[Adj Close]]</f>
        <v>1.2843776368945518E-3</v>
      </c>
      <c r="N258" s="25">
        <f t="shared" si="19"/>
        <v>13.276483333333333</v>
      </c>
      <c r="O258" s="30">
        <f>SMA1MSFT[[#This Row],[Adj Close]]-SMA1MSFT[[#This Row],[6-MA]]</f>
        <v>0.11521666666666697</v>
      </c>
      <c r="P258" s="29">
        <f>(SMA1MSFT[[#This Row],[Adj Close]]-N258)^2</f>
        <v>1.3274880277777847E-2</v>
      </c>
      <c r="Q258" s="29">
        <f>ABS(SMA1MSFT[[#This Row],[Erorr 3]])</f>
        <v>0.11521666666666697</v>
      </c>
      <c r="R258" s="31">
        <f>SMA1MSFT[[#This Row],[Abs Erorr 3]]/SMA1MSFT[[#This Row],[Adj Close]]</f>
        <v>8.6035877944299049E-3</v>
      </c>
    </row>
    <row r="259" spans="2:18">
      <c r="B259" s="20">
        <v>44154.291666666664</v>
      </c>
      <c r="C259" s="4">
        <v>13.4032</v>
      </c>
      <c r="D259" s="25">
        <f t="shared" si="16"/>
        <v>13.3917</v>
      </c>
      <c r="E259" s="26">
        <f>SMA1MSFT[[#This Row],[Adj Close]]-SMA1MSFT[[#This Row],[Naive Trend ]]</f>
        <v>1.1499999999999844E-2</v>
      </c>
      <c r="F259" s="4">
        <f t="shared" si="15"/>
        <v>1.3224999999999641E-4</v>
      </c>
      <c r="G259" s="4">
        <f>ABS(SMA1MSFT[[#This Row],[Erorr 1]])</f>
        <v>1.1499999999999844E-2</v>
      </c>
      <c r="H259" s="27">
        <f>SMA1MSFT[[#This Row],[Abs Erorr 1]]/SMA1MSFT[[#This Row],[Adj Close]]</f>
        <v>8.5800405873223142E-4</v>
      </c>
      <c r="I259" s="25">
        <f t="shared" si="18"/>
        <v>13.4183</v>
      </c>
      <c r="J259" s="28">
        <f>(SMA1MSFT[[#This Row],[Adj Close]]-SMA1MSFT[[#This Row],[3-MA]])</f>
        <v>-1.5100000000000335E-2</v>
      </c>
      <c r="K259" s="29">
        <f t="shared" si="17"/>
        <v>2.2801000000001012E-4</v>
      </c>
      <c r="L259" s="29">
        <f>ABS(SMA1MSFT[[#This Row],[Erorr 2]])</f>
        <v>1.5100000000000335E-2</v>
      </c>
      <c r="M259" s="27">
        <f>SMA1MSFT[[#This Row],[Abs Erorr 2]]/SMA1MSFT[[#This Row],[Adj Close]]</f>
        <v>1.1265966336397528E-3</v>
      </c>
      <c r="N259" s="25">
        <f t="shared" si="19"/>
        <v>13.385966666666668</v>
      </c>
      <c r="O259" s="30">
        <f>SMA1MSFT[[#This Row],[Adj Close]]-SMA1MSFT[[#This Row],[6-MA]]</f>
        <v>1.7233333333331657E-2</v>
      </c>
      <c r="P259" s="29">
        <f>(SMA1MSFT[[#This Row],[Adj Close]]-N259)^2</f>
        <v>2.9698777777772002E-4</v>
      </c>
      <c r="Q259" s="29">
        <f>ABS(SMA1MSFT[[#This Row],[Erorr 3]])</f>
        <v>1.7233333333331657E-2</v>
      </c>
      <c r="R259" s="31">
        <f>SMA1MSFT[[#This Row],[Abs Erorr 3]]/SMA1MSFT[[#This Row],[Adj Close]]</f>
        <v>1.2857626039551493E-3</v>
      </c>
    </row>
    <row r="260" spans="2:18">
      <c r="B260" s="20">
        <v>44155.291666666664</v>
      </c>
      <c r="C260" s="4">
        <v>13.0517</v>
      </c>
      <c r="D260" s="25">
        <f t="shared" si="16"/>
        <v>13.4032</v>
      </c>
      <c r="E260" s="26">
        <f>SMA1MSFT[[#This Row],[Adj Close]]-SMA1MSFT[[#This Row],[Naive Trend ]]</f>
        <v>-0.3514999999999997</v>
      </c>
      <c r="F260" s="4">
        <f t="shared" ref="F260:F323" si="20">(C260-D260)^2</f>
        <v>0.12355224999999979</v>
      </c>
      <c r="G260" s="4">
        <f>ABS(SMA1MSFT[[#This Row],[Erorr 1]])</f>
        <v>0.3514999999999997</v>
      </c>
      <c r="H260" s="27">
        <f>SMA1MSFT[[#This Row],[Abs Erorr 1]]/SMA1MSFT[[#This Row],[Adj Close]]</f>
        <v>2.6931357600925528E-2</v>
      </c>
      <c r="I260" s="25">
        <f t="shared" si="18"/>
        <v>13.393366666666665</v>
      </c>
      <c r="J260" s="28">
        <f>(SMA1MSFT[[#This Row],[Adj Close]]-SMA1MSFT[[#This Row],[3-MA]])</f>
        <v>-0.34166666666666501</v>
      </c>
      <c r="K260" s="29">
        <f t="shared" si="17"/>
        <v>0.11673611111110997</v>
      </c>
      <c r="L260" s="29">
        <f>ABS(SMA1MSFT[[#This Row],[Erorr 2]])</f>
        <v>0.34166666666666501</v>
      </c>
      <c r="M260" s="27">
        <f>SMA1MSFT[[#This Row],[Abs Erorr 2]]/SMA1MSFT[[#This Row],[Adj Close]]</f>
        <v>2.6177943613986301E-2</v>
      </c>
      <c r="N260" s="25">
        <f t="shared" si="19"/>
        <v>13.389666666666665</v>
      </c>
      <c r="O260" s="30">
        <f>SMA1MSFT[[#This Row],[Adj Close]]-SMA1MSFT[[#This Row],[6-MA]]</f>
        <v>-0.33796666666666475</v>
      </c>
      <c r="P260" s="29">
        <f>(SMA1MSFT[[#This Row],[Adj Close]]-N260)^2</f>
        <v>0.11422146777777649</v>
      </c>
      <c r="Q260" s="29">
        <f>ABS(SMA1MSFT[[#This Row],[Erorr 3]])</f>
        <v>0.33796666666666475</v>
      </c>
      <c r="R260" s="31">
        <f>SMA1MSFT[[#This Row],[Abs Erorr 3]]/SMA1MSFT[[#This Row],[Adj Close]]</f>
        <v>2.5894455639239696E-2</v>
      </c>
    </row>
    <row r="261" spans="2:18">
      <c r="B261" s="20">
        <v>44158.291666666664</v>
      </c>
      <c r="C261" s="4">
        <v>13.1038</v>
      </c>
      <c r="D261" s="25">
        <f t="shared" ref="D261:D324" si="21">C260</f>
        <v>13.0517</v>
      </c>
      <c r="E261" s="26">
        <f>SMA1MSFT[[#This Row],[Adj Close]]-SMA1MSFT[[#This Row],[Naive Trend ]]</f>
        <v>5.2099999999999369E-2</v>
      </c>
      <c r="F261" s="4">
        <f t="shared" si="20"/>
        <v>2.7144099999999341E-3</v>
      </c>
      <c r="G261" s="4">
        <f>ABS(SMA1MSFT[[#This Row],[Erorr 1]])</f>
        <v>5.2099999999999369E-2</v>
      </c>
      <c r="H261" s="27">
        <f>SMA1MSFT[[#This Row],[Abs Erorr 1]]/SMA1MSFT[[#This Row],[Adj Close]]</f>
        <v>3.975945908820294E-3</v>
      </c>
      <c r="I261" s="25">
        <f t="shared" si="18"/>
        <v>13.282199999999998</v>
      </c>
      <c r="J261" s="28">
        <f>(SMA1MSFT[[#This Row],[Adj Close]]-SMA1MSFT[[#This Row],[3-MA]])</f>
        <v>-0.17839999999999812</v>
      </c>
      <c r="K261" s="29">
        <f t="shared" si="17"/>
        <v>3.1826559999999331E-2</v>
      </c>
      <c r="L261" s="29">
        <f>ABS(SMA1MSFT[[#This Row],[Erorr 2]])</f>
        <v>0.17839999999999812</v>
      </c>
      <c r="M261" s="27">
        <f>SMA1MSFT[[#This Row],[Abs Erorr 2]]/SMA1MSFT[[#This Row],[Adj Close]]</f>
        <v>1.361437140371481E-2</v>
      </c>
      <c r="N261" s="25">
        <f t="shared" si="19"/>
        <v>13.32835</v>
      </c>
      <c r="O261" s="30">
        <f>SMA1MSFT[[#This Row],[Adj Close]]-SMA1MSFT[[#This Row],[6-MA]]</f>
        <v>-0.22455000000000069</v>
      </c>
      <c r="P261" s="29">
        <f>(SMA1MSFT[[#This Row],[Adj Close]]-N261)^2</f>
        <v>5.0422702500000312E-2</v>
      </c>
      <c r="Q261" s="29">
        <f>ABS(SMA1MSFT[[#This Row],[Erorr 3]])</f>
        <v>0.22455000000000069</v>
      </c>
      <c r="R261" s="31">
        <f>SMA1MSFT[[#This Row],[Abs Erorr 3]]/SMA1MSFT[[#This Row],[Adj Close]]</f>
        <v>1.7136250553274675E-2</v>
      </c>
    </row>
    <row r="262" spans="2:18">
      <c r="B262" s="20">
        <v>44159.291666666664</v>
      </c>
      <c r="C262" s="4">
        <v>12.922000000000001</v>
      </c>
      <c r="D262" s="25">
        <f t="shared" si="21"/>
        <v>13.1038</v>
      </c>
      <c r="E262" s="26">
        <f>SMA1MSFT[[#This Row],[Adj Close]]-SMA1MSFT[[#This Row],[Naive Trend ]]</f>
        <v>-0.18179999999999907</v>
      </c>
      <c r="F262" s="4">
        <f t="shared" si="20"/>
        <v>3.3051239999999663E-2</v>
      </c>
      <c r="G262" s="4">
        <f>ABS(SMA1MSFT[[#This Row],[Erorr 1]])</f>
        <v>0.18179999999999907</v>
      </c>
      <c r="H262" s="27">
        <f>SMA1MSFT[[#This Row],[Abs Erorr 1]]/SMA1MSFT[[#This Row],[Adj Close]]</f>
        <v>1.4069029561987237E-2</v>
      </c>
      <c r="I262" s="25">
        <f t="shared" si="18"/>
        <v>13.186233333333334</v>
      </c>
      <c r="J262" s="28">
        <f>(SMA1MSFT[[#This Row],[Adj Close]]-SMA1MSFT[[#This Row],[3-MA]])</f>
        <v>-0.26423333333333332</v>
      </c>
      <c r="K262" s="29">
        <f t="shared" ref="K262:K325" si="22">(C262-I262)^2</f>
        <v>6.9819254444444437E-2</v>
      </c>
      <c r="L262" s="29">
        <f>ABS(SMA1MSFT[[#This Row],[Erorr 2]])</f>
        <v>0.26423333333333332</v>
      </c>
      <c r="M262" s="27">
        <f>SMA1MSFT[[#This Row],[Abs Erorr 2]]/SMA1MSFT[[#This Row],[Adj Close]]</f>
        <v>2.0448331011711292E-2</v>
      </c>
      <c r="N262" s="25">
        <f t="shared" si="19"/>
        <v>13.302266666666668</v>
      </c>
      <c r="O262" s="30">
        <f>SMA1MSFT[[#This Row],[Adj Close]]-SMA1MSFT[[#This Row],[6-MA]]</f>
        <v>-0.38026666666666742</v>
      </c>
      <c r="P262" s="29">
        <f>(SMA1MSFT[[#This Row],[Adj Close]]-N262)^2</f>
        <v>0.14460273777777835</v>
      </c>
      <c r="Q262" s="29">
        <f>ABS(SMA1MSFT[[#This Row],[Erorr 3]])</f>
        <v>0.38026666666666742</v>
      </c>
      <c r="R262" s="31">
        <f>SMA1MSFT[[#This Row],[Abs Erorr 3]]/SMA1MSFT[[#This Row],[Adj Close]]</f>
        <v>2.9427849146159063E-2</v>
      </c>
    </row>
    <row r="263" spans="2:18">
      <c r="B263" s="20">
        <v>44160.291666666664</v>
      </c>
      <c r="C263" s="4">
        <v>13.1983</v>
      </c>
      <c r="D263" s="25">
        <f t="shared" si="21"/>
        <v>12.922000000000001</v>
      </c>
      <c r="E263" s="26">
        <f>SMA1MSFT[[#This Row],[Adj Close]]-SMA1MSFT[[#This Row],[Naive Trend ]]</f>
        <v>0.2762999999999991</v>
      </c>
      <c r="F263" s="4">
        <f t="shared" si="20"/>
        <v>7.6341689999999504E-2</v>
      </c>
      <c r="G263" s="4">
        <f>ABS(SMA1MSFT[[#This Row],[Erorr 1]])</f>
        <v>0.2762999999999991</v>
      </c>
      <c r="H263" s="27">
        <f>SMA1MSFT[[#This Row],[Abs Erorr 1]]/SMA1MSFT[[#This Row],[Adj Close]]</f>
        <v>2.0934514293507428E-2</v>
      </c>
      <c r="I263" s="25">
        <f t="shared" ref="I263:I326" si="23">AVERAGE(C260:C262)</f>
        <v>13.025833333333333</v>
      </c>
      <c r="J263" s="28">
        <f>(SMA1MSFT[[#This Row],[Adj Close]]-SMA1MSFT[[#This Row],[3-MA]])</f>
        <v>0.17246666666666677</v>
      </c>
      <c r="K263" s="29">
        <f t="shared" si="22"/>
        <v>2.9744751111111144E-2</v>
      </c>
      <c r="L263" s="29">
        <f>ABS(SMA1MSFT[[#This Row],[Erorr 2]])</f>
        <v>0.17246666666666677</v>
      </c>
      <c r="M263" s="27">
        <f>SMA1MSFT[[#This Row],[Abs Erorr 2]]/SMA1MSFT[[#This Row],[Adj Close]]</f>
        <v>1.306733948058968E-2</v>
      </c>
      <c r="N263" s="25">
        <f t="shared" si="19"/>
        <v>13.2096</v>
      </c>
      <c r="O263" s="30">
        <f>SMA1MSFT[[#This Row],[Adj Close]]-SMA1MSFT[[#This Row],[6-MA]]</f>
        <v>-1.130000000000031E-2</v>
      </c>
      <c r="P263" s="29">
        <f>(SMA1MSFT[[#This Row],[Adj Close]]-N263)^2</f>
        <v>1.2769000000000701E-4</v>
      </c>
      <c r="Q263" s="29">
        <f>ABS(SMA1MSFT[[#This Row],[Erorr 3]])</f>
        <v>1.130000000000031E-2</v>
      </c>
      <c r="R263" s="31">
        <f>SMA1MSFT[[#This Row],[Abs Erorr 3]]/SMA1MSFT[[#This Row],[Adj Close]]</f>
        <v>8.5617087049092008E-4</v>
      </c>
    </row>
    <row r="264" spans="2:18">
      <c r="B264" s="20">
        <v>44162.291666666664</v>
      </c>
      <c r="C264" s="4">
        <v>13.2247</v>
      </c>
      <c r="D264" s="25">
        <f t="shared" si="21"/>
        <v>13.1983</v>
      </c>
      <c r="E264" s="26">
        <f>SMA1MSFT[[#This Row],[Adj Close]]-SMA1MSFT[[#This Row],[Naive Trend ]]</f>
        <v>2.6400000000000645E-2</v>
      </c>
      <c r="F264" s="4">
        <f t="shared" si="20"/>
        <v>6.9696000000003409E-4</v>
      </c>
      <c r="G264" s="4">
        <f>ABS(SMA1MSFT[[#This Row],[Erorr 1]])</f>
        <v>2.6400000000000645E-2</v>
      </c>
      <c r="H264" s="27">
        <f>SMA1MSFT[[#This Row],[Abs Erorr 1]]/SMA1MSFT[[#This Row],[Adj Close]]</f>
        <v>1.9962645655478496E-3</v>
      </c>
      <c r="I264" s="25">
        <f t="shared" si="23"/>
        <v>13.0747</v>
      </c>
      <c r="J264" s="28">
        <f>(SMA1MSFT[[#This Row],[Adj Close]]-SMA1MSFT[[#This Row],[3-MA]])</f>
        <v>0.15000000000000036</v>
      </c>
      <c r="K264" s="29">
        <f t="shared" si="22"/>
        <v>2.2500000000000107E-2</v>
      </c>
      <c r="L264" s="29">
        <f>ABS(SMA1MSFT[[#This Row],[Erorr 2]])</f>
        <v>0.15000000000000036</v>
      </c>
      <c r="M264" s="27">
        <f>SMA1MSFT[[#This Row],[Abs Erorr 2]]/SMA1MSFT[[#This Row],[Adj Close]]</f>
        <v>1.1342412304248895E-2</v>
      </c>
      <c r="N264" s="25">
        <f t="shared" si="19"/>
        <v>13.17845</v>
      </c>
      <c r="O264" s="30">
        <f>SMA1MSFT[[#This Row],[Adj Close]]-SMA1MSFT[[#This Row],[6-MA]]</f>
        <v>4.6250000000000568E-2</v>
      </c>
      <c r="P264" s="29">
        <f>(SMA1MSFT[[#This Row],[Adj Close]]-N264)^2</f>
        <v>2.1390625000000524E-3</v>
      </c>
      <c r="Q264" s="29">
        <f>ABS(SMA1MSFT[[#This Row],[Erorr 3]])</f>
        <v>4.6250000000000568E-2</v>
      </c>
      <c r="R264" s="31">
        <f>SMA1MSFT[[#This Row],[Abs Erorr 3]]/SMA1MSFT[[#This Row],[Adj Close]]</f>
        <v>3.4972437938101102E-3</v>
      </c>
    </row>
    <row r="265" spans="2:18">
      <c r="B265" s="20">
        <v>44165.291666666664</v>
      </c>
      <c r="C265" s="4">
        <v>13.3645</v>
      </c>
      <c r="D265" s="25">
        <f t="shared" si="21"/>
        <v>13.2247</v>
      </c>
      <c r="E265" s="26">
        <f>SMA1MSFT[[#This Row],[Adj Close]]-SMA1MSFT[[#This Row],[Naive Trend ]]</f>
        <v>0.13979999999999926</v>
      </c>
      <c r="F265" s="4">
        <f t="shared" si="20"/>
        <v>1.9544039999999794E-2</v>
      </c>
      <c r="G265" s="4">
        <f>ABS(SMA1MSFT[[#This Row],[Erorr 1]])</f>
        <v>0.13979999999999926</v>
      </c>
      <c r="H265" s="27">
        <f>SMA1MSFT[[#This Row],[Abs Erorr 1]]/SMA1MSFT[[#This Row],[Adj Close]]</f>
        <v>1.0460548467956098E-2</v>
      </c>
      <c r="I265" s="25">
        <f t="shared" si="23"/>
        <v>13.115</v>
      </c>
      <c r="J265" s="28">
        <f>(SMA1MSFT[[#This Row],[Adj Close]]-SMA1MSFT[[#This Row],[3-MA]])</f>
        <v>0.24949999999999939</v>
      </c>
      <c r="K265" s="29">
        <f t="shared" si="22"/>
        <v>6.2250249999999695E-2</v>
      </c>
      <c r="L265" s="29">
        <f>ABS(SMA1MSFT[[#This Row],[Erorr 2]])</f>
        <v>0.24949999999999939</v>
      </c>
      <c r="M265" s="27">
        <f>SMA1MSFT[[#This Row],[Abs Erorr 2]]/SMA1MSFT[[#This Row],[Adj Close]]</f>
        <v>1.8668861536159181E-2</v>
      </c>
      <c r="N265" s="25">
        <f t="shared" si="19"/>
        <v>13.150616666666666</v>
      </c>
      <c r="O265" s="30">
        <f>SMA1MSFT[[#This Row],[Adj Close]]-SMA1MSFT[[#This Row],[6-MA]]</f>
        <v>0.21388333333333343</v>
      </c>
      <c r="P265" s="29">
        <f>(SMA1MSFT[[#This Row],[Adj Close]]-N265)^2</f>
        <v>4.5746080277777816E-2</v>
      </c>
      <c r="Q265" s="29">
        <f>ABS(SMA1MSFT[[#This Row],[Erorr 3]])</f>
        <v>0.21388333333333343</v>
      </c>
      <c r="R265" s="31">
        <f>SMA1MSFT[[#This Row],[Abs Erorr 3]]/SMA1MSFT[[#This Row],[Adj Close]]</f>
        <v>1.6003841021611988E-2</v>
      </c>
    </row>
    <row r="266" spans="2:18">
      <c r="B266" s="20">
        <v>44166.291666666664</v>
      </c>
      <c r="C266" s="4">
        <v>13.3531</v>
      </c>
      <c r="D266" s="25">
        <f t="shared" si="21"/>
        <v>13.3645</v>
      </c>
      <c r="E266" s="26">
        <f>SMA1MSFT[[#This Row],[Adj Close]]-SMA1MSFT[[#This Row],[Naive Trend ]]</f>
        <v>-1.1400000000000077E-2</v>
      </c>
      <c r="F266" s="4">
        <f t="shared" si="20"/>
        <v>1.2996000000000174E-4</v>
      </c>
      <c r="G266" s="4">
        <f>ABS(SMA1MSFT[[#This Row],[Erorr 1]])</f>
        <v>1.1400000000000077E-2</v>
      </c>
      <c r="H266" s="27">
        <f>SMA1MSFT[[#This Row],[Abs Erorr 1]]/SMA1MSFT[[#This Row],[Adj Close]]</f>
        <v>8.5373433884267157E-4</v>
      </c>
      <c r="I266" s="25">
        <f t="shared" si="23"/>
        <v>13.262500000000001</v>
      </c>
      <c r="J266" s="28">
        <f>(SMA1MSFT[[#This Row],[Adj Close]]-SMA1MSFT[[#This Row],[3-MA]])</f>
        <v>9.059999999999846E-2</v>
      </c>
      <c r="K266" s="29">
        <f t="shared" si="22"/>
        <v>8.2083599999997203E-3</v>
      </c>
      <c r="L266" s="29">
        <f>ABS(SMA1MSFT[[#This Row],[Erorr 2]])</f>
        <v>9.059999999999846E-2</v>
      </c>
      <c r="M266" s="27">
        <f>SMA1MSFT[[#This Row],[Abs Erorr 2]]/SMA1MSFT[[#This Row],[Adj Close]]</f>
        <v>6.7849413244863337E-3</v>
      </c>
      <c r="N266" s="25">
        <f t="shared" ref="N266:N329" si="24">AVERAGE(C260:C265)</f>
        <v>13.144166666666669</v>
      </c>
      <c r="O266" s="30">
        <f>SMA1MSFT[[#This Row],[Adj Close]]-SMA1MSFT[[#This Row],[6-MA]]</f>
        <v>0.20893333333333075</v>
      </c>
      <c r="P266" s="29">
        <f>(SMA1MSFT[[#This Row],[Adj Close]]-N266)^2</f>
        <v>4.3653137777776699E-2</v>
      </c>
      <c r="Q266" s="29">
        <f>ABS(SMA1MSFT[[#This Row],[Erorr 3]])</f>
        <v>0.20893333333333075</v>
      </c>
      <c r="R266" s="31">
        <f>SMA1MSFT[[#This Row],[Abs Erorr 3]]/SMA1MSFT[[#This Row],[Adj Close]]</f>
        <v>1.5646803613642582E-2</v>
      </c>
    </row>
    <row r="267" spans="2:18">
      <c r="B267" s="20">
        <v>44167.291666666664</v>
      </c>
      <c r="C267" s="4">
        <v>13.507199999999999</v>
      </c>
      <c r="D267" s="25">
        <f t="shared" si="21"/>
        <v>13.3531</v>
      </c>
      <c r="E267" s="26">
        <f>SMA1MSFT[[#This Row],[Adj Close]]-SMA1MSFT[[#This Row],[Naive Trend ]]</f>
        <v>0.15409999999999968</v>
      </c>
      <c r="F267" s="4">
        <f t="shared" si="20"/>
        <v>2.3746809999999903E-2</v>
      </c>
      <c r="G267" s="4">
        <f>ABS(SMA1MSFT[[#This Row],[Erorr 1]])</f>
        <v>0.15409999999999968</v>
      </c>
      <c r="H267" s="27">
        <f>SMA1MSFT[[#This Row],[Abs Erorr 1]]/SMA1MSFT[[#This Row],[Adj Close]]</f>
        <v>1.1408730158730136E-2</v>
      </c>
      <c r="I267" s="25">
        <f t="shared" si="23"/>
        <v>13.314099999999998</v>
      </c>
      <c r="J267" s="28">
        <f>(SMA1MSFT[[#This Row],[Adj Close]]-SMA1MSFT[[#This Row],[3-MA]])</f>
        <v>0.19310000000000116</v>
      </c>
      <c r="K267" s="29">
        <f t="shared" si="22"/>
        <v>3.728761000000045E-2</v>
      </c>
      <c r="L267" s="29">
        <f>ABS(SMA1MSFT[[#This Row],[Erorr 2]])</f>
        <v>0.19310000000000116</v>
      </c>
      <c r="M267" s="27">
        <f>SMA1MSFT[[#This Row],[Abs Erorr 2]]/SMA1MSFT[[#This Row],[Adj Close]]</f>
        <v>1.4296079128168767E-2</v>
      </c>
      <c r="N267" s="25">
        <f t="shared" si="24"/>
        <v>13.1944</v>
      </c>
      <c r="O267" s="30">
        <f>SMA1MSFT[[#This Row],[Adj Close]]-SMA1MSFT[[#This Row],[6-MA]]</f>
        <v>0.3127999999999993</v>
      </c>
      <c r="P267" s="29">
        <f>(SMA1MSFT[[#This Row],[Adj Close]]-N267)^2</f>
        <v>9.7843839999999557E-2</v>
      </c>
      <c r="Q267" s="29">
        <f>ABS(SMA1MSFT[[#This Row],[Erorr 3]])</f>
        <v>0.3127999999999993</v>
      </c>
      <c r="R267" s="31">
        <f>SMA1MSFT[[#This Row],[Abs Erorr 3]]/SMA1MSFT[[#This Row],[Adj Close]]</f>
        <v>2.3158019426676092E-2</v>
      </c>
    </row>
    <row r="268" spans="2:18">
      <c r="B268" s="20">
        <v>44168.291666666664</v>
      </c>
      <c r="C268" s="4">
        <v>13.363</v>
      </c>
      <c r="D268" s="25">
        <f t="shared" si="21"/>
        <v>13.507199999999999</v>
      </c>
      <c r="E268" s="26">
        <f>SMA1MSFT[[#This Row],[Adj Close]]-SMA1MSFT[[#This Row],[Naive Trend ]]</f>
        <v>-0.14419999999999966</v>
      </c>
      <c r="F268" s="4">
        <f t="shared" si="20"/>
        <v>2.0793639999999902E-2</v>
      </c>
      <c r="G268" s="4">
        <f>ABS(SMA1MSFT[[#This Row],[Erorr 1]])</f>
        <v>0.14419999999999966</v>
      </c>
      <c r="H268" s="27">
        <f>SMA1MSFT[[#This Row],[Abs Erorr 1]]/SMA1MSFT[[#This Row],[Adj Close]]</f>
        <v>1.0790990047145076E-2</v>
      </c>
      <c r="I268" s="25">
        <f t="shared" si="23"/>
        <v>13.408266666666664</v>
      </c>
      <c r="J268" s="28">
        <f>(SMA1MSFT[[#This Row],[Adj Close]]-SMA1MSFT[[#This Row],[3-MA]])</f>
        <v>-4.526666666666479E-2</v>
      </c>
      <c r="K268" s="29">
        <f t="shared" si="22"/>
        <v>2.0490711111109412E-3</v>
      </c>
      <c r="L268" s="29">
        <f>ABS(SMA1MSFT[[#This Row],[Erorr 2]])</f>
        <v>4.526666666666479E-2</v>
      </c>
      <c r="M268" s="27">
        <f>SMA1MSFT[[#This Row],[Abs Erorr 2]]/SMA1MSFT[[#This Row],[Adj Close]]</f>
        <v>3.3874628950583546E-3</v>
      </c>
      <c r="N268" s="25">
        <f t="shared" si="24"/>
        <v>13.261633333333334</v>
      </c>
      <c r="O268" s="30">
        <f>SMA1MSFT[[#This Row],[Adj Close]]-SMA1MSFT[[#This Row],[6-MA]]</f>
        <v>0.10136666666666549</v>
      </c>
      <c r="P268" s="29">
        <f>(SMA1MSFT[[#This Row],[Adj Close]]-N268)^2</f>
        <v>1.0275201111110873E-2</v>
      </c>
      <c r="Q268" s="29">
        <f>ABS(SMA1MSFT[[#This Row],[Erorr 3]])</f>
        <v>0.10136666666666549</v>
      </c>
      <c r="R268" s="31">
        <f>SMA1MSFT[[#This Row],[Abs Erorr 3]]/SMA1MSFT[[#This Row],[Adj Close]]</f>
        <v>7.5856219910697825E-3</v>
      </c>
    </row>
    <row r="269" spans="2:18">
      <c r="B269" s="20">
        <v>44169.291666666664</v>
      </c>
      <c r="C269" s="4">
        <v>13.524900000000001</v>
      </c>
      <c r="D269" s="25">
        <f t="shared" si="21"/>
        <v>13.363</v>
      </c>
      <c r="E269" s="26">
        <f>SMA1MSFT[[#This Row],[Adj Close]]-SMA1MSFT[[#This Row],[Naive Trend ]]</f>
        <v>0.16190000000000104</v>
      </c>
      <c r="F269" s="4">
        <f t="shared" si="20"/>
        <v>2.6211610000000336E-2</v>
      </c>
      <c r="G269" s="4">
        <f>ABS(SMA1MSFT[[#This Row],[Erorr 1]])</f>
        <v>0.16190000000000104</v>
      </c>
      <c r="H269" s="27">
        <f>SMA1MSFT[[#This Row],[Abs Erorr 1]]/SMA1MSFT[[#This Row],[Adj Close]]</f>
        <v>1.197051364520263E-2</v>
      </c>
      <c r="I269" s="25">
        <f t="shared" si="23"/>
        <v>13.407766666666666</v>
      </c>
      <c r="J269" s="28">
        <f>(SMA1MSFT[[#This Row],[Adj Close]]-SMA1MSFT[[#This Row],[3-MA]])</f>
        <v>0.11713333333333509</v>
      </c>
      <c r="K269" s="29">
        <f t="shared" si="22"/>
        <v>1.3720217777778189E-2</v>
      </c>
      <c r="L269" s="29">
        <f>ABS(SMA1MSFT[[#This Row],[Erorr 2]])</f>
        <v>0.11713333333333509</v>
      </c>
      <c r="M269" s="27">
        <f>SMA1MSFT[[#This Row],[Abs Erorr 2]]/SMA1MSFT[[#This Row],[Adj Close]]</f>
        <v>8.660569270999053E-3</v>
      </c>
      <c r="N269" s="25">
        <f t="shared" si="24"/>
        <v>13.335133333333333</v>
      </c>
      <c r="O269" s="30">
        <f>SMA1MSFT[[#This Row],[Adj Close]]-SMA1MSFT[[#This Row],[6-MA]]</f>
        <v>0.18976666666666731</v>
      </c>
      <c r="P269" s="29">
        <f>(SMA1MSFT[[#This Row],[Adj Close]]-N269)^2</f>
        <v>3.6011387777778021E-2</v>
      </c>
      <c r="Q269" s="29">
        <f>ABS(SMA1MSFT[[#This Row],[Erorr 3]])</f>
        <v>0.18976666666666731</v>
      </c>
      <c r="R269" s="31">
        <f>SMA1MSFT[[#This Row],[Abs Erorr 3]]/SMA1MSFT[[#This Row],[Adj Close]]</f>
        <v>1.4030910887819303E-2</v>
      </c>
    </row>
    <row r="270" spans="2:18">
      <c r="B270" s="20">
        <v>44172.291666666664</v>
      </c>
      <c r="C270" s="4">
        <v>13.5732</v>
      </c>
      <c r="D270" s="25">
        <f t="shared" si="21"/>
        <v>13.524900000000001</v>
      </c>
      <c r="E270" s="26">
        <f>SMA1MSFT[[#This Row],[Adj Close]]-SMA1MSFT[[#This Row],[Naive Trend ]]</f>
        <v>4.8299999999999343E-2</v>
      </c>
      <c r="F270" s="4">
        <f t="shared" si="20"/>
        <v>2.3328899999999365E-3</v>
      </c>
      <c r="G270" s="4">
        <f>ABS(SMA1MSFT[[#This Row],[Erorr 1]])</f>
        <v>4.8299999999999343E-2</v>
      </c>
      <c r="H270" s="27">
        <f>SMA1MSFT[[#This Row],[Abs Erorr 1]]/SMA1MSFT[[#This Row],[Adj Close]]</f>
        <v>3.5584828927592124E-3</v>
      </c>
      <c r="I270" s="25">
        <f t="shared" si="23"/>
        <v>13.465033333333333</v>
      </c>
      <c r="J270" s="28">
        <f>(SMA1MSFT[[#This Row],[Adj Close]]-SMA1MSFT[[#This Row],[3-MA]])</f>
        <v>0.10816666666666741</v>
      </c>
      <c r="K270" s="29">
        <f t="shared" si="22"/>
        <v>1.1700027777777939E-2</v>
      </c>
      <c r="L270" s="29">
        <f>ABS(SMA1MSFT[[#This Row],[Erorr 2]])</f>
        <v>0.10816666666666741</v>
      </c>
      <c r="M270" s="27">
        <f>SMA1MSFT[[#This Row],[Abs Erorr 2]]/SMA1MSFT[[#This Row],[Adj Close]]</f>
        <v>7.9691352567314577E-3</v>
      </c>
      <c r="N270" s="25">
        <f t="shared" si="24"/>
        <v>13.389566666666667</v>
      </c>
      <c r="O270" s="30">
        <f>SMA1MSFT[[#This Row],[Adj Close]]-SMA1MSFT[[#This Row],[6-MA]]</f>
        <v>0.18363333333333287</v>
      </c>
      <c r="P270" s="29">
        <f>(SMA1MSFT[[#This Row],[Adj Close]]-N270)^2</f>
        <v>3.3721201111110939E-2</v>
      </c>
      <c r="Q270" s="29">
        <f>ABS(SMA1MSFT[[#This Row],[Erorr 3]])</f>
        <v>0.18363333333333287</v>
      </c>
      <c r="R270" s="31">
        <f>SMA1MSFT[[#This Row],[Abs Erorr 3]]/SMA1MSFT[[#This Row],[Adj Close]]</f>
        <v>1.3529111287930103E-2</v>
      </c>
    </row>
    <row r="271" spans="2:18">
      <c r="B271" s="20">
        <v>44173.291666666664</v>
      </c>
      <c r="C271" s="4">
        <v>13.3171</v>
      </c>
      <c r="D271" s="25">
        <f t="shared" si="21"/>
        <v>13.5732</v>
      </c>
      <c r="E271" s="26">
        <f>SMA1MSFT[[#This Row],[Adj Close]]-SMA1MSFT[[#This Row],[Naive Trend ]]</f>
        <v>-0.25609999999999999</v>
      </c>
      <c r="F271" s="4">
        <f t="shared" si="20"/>
        <v>6.5587209999999993E-2</v>
      </c>
      <c r="G271" s="4">
        <f>ABS(SMA1MSFT[[#This Row],[Erorr 1]])</f>
        <v>0.25609999999999999</v>
      </c>
      <c r="H271" s="27">
        <f>SMA1MSFT[[#This Row],[Abs Erorr 1]]/SMA1MSFT[[#This Row],[Adj Close]]</f>
        <v>1.9230913637353478E-2</v>
      </c>
      <c r="I271" s="25">
        <f t="shared" si="23"/>
        <v>13.487033333333335</v>
      </c>
      <c r="J271" s="28">
        <f>(SMA1MSFT[[#This Row],[Adj Close]]-SMA1MSFT[[#This Row],[3-MA]])</f>
        <v>-0.1699333333333346</v>
      </c>
      <c r="K271" s="29">
        <f t="shared" si="22"/>
        <v>2.8877337777778209E-2</v>
      </c>
      <c r="L271" s="29">
        <f>ABS(SMA1MSFT[[#This Row],[Erorr 2]])</f>
        <v>0.1699333333333346</v>
      </c>
      <c r="M271" s="27">
        <f>SMA1MSFT[[#This Row],[Abs Erorr 2]]/SMA1MSFT[[#This Row],[Adj Close]]</f>
        <v>1.2760535952522292E-2</v>
      </c>
      <c r="N271" s="25">
        <f t="shared" si="24"/>
        <v>13.447649999999998</v>
      </c>
      <c r="O271" s="30">
        <f>SMA1MSFT[[#This Row],[Adj Close]]-SMA1MSFT[[#This Row],[6-MA]]</f>
        <v>-0.13054999999999772</v>
      </c>
      <c r="P271" s="29">
        <f>(SMA1MSFT[[#This Row],[Adj Close]]-N271)^2</f>
        <v>1.7043302499999406E-2</v>
      </c>
      <c r="Q271" s="29">
        <f>ABS(SMA1MSFT[[#This Row],[Erorr 3]])</f>
        <v>0.13054999999999772</v>
      </c>
      <c r="R271" s="31">
        <f>SMA1MSFT[[#This Row],[Abs Erorr 3]]/SMA1MSFT[[#This Row],[Adj Close]]</f>
        <v>9.8031853781977846E-3</v>
      </c>
    </row>
    <row r="272" spans="2:18">
      <c r="B272" s="20">
        <v>44174.291666666664</v>
      </c>
      <c r="C272" s="4">
        <v>12.898899999999999</v>
      </c>
      <c r="D272" s="25">
        <f t="shared" si="21"/>
        <v>13.3171</v>
      </c>
      <c r="E272" s="26">
        <f>SMA1MSFT[[#This Row],[Adj Close]]-SMA1MSFT[[#This Row],[Naive Trend ]]</f>
        <v>-0.41820000000000057</v>
      </c>
      <c r="F272" s="4">
        <f t="shared" si="20"/>
        <v>0.17489124000000048</v>
      </c>
      <c r="G272" s="4">
        <f>ABS(SMA1MSFT[[#This Row],[Erorr 1]])</f>
        <v>0.41820000000000057</v>
      </c>
      <c r="H272" s="27">
        <f>SMA1MSFT[[#This Row],[Abs Erorr 1]]/SMA1MSFT[[#This Row],[Adj Close]]</f>
        <v>3.2421369264045818E-2</v>
      </c>
      <c r="I272" s="25">
        <f t="shared" si="23"/>
        <v>13.471733333333333</v>
      </c>
      <c r="J272" s="28">
        <f>(SMA1MSFT[[#This Row],[Adj Close]]-SMA1MSFT[[#This Row],[3-MA]])</f>
        <v>-0.57283333333333353</v>
      </c>
      <c r="K272" s="29">
        <f t="shared" si="22"/>
        <v>0.32813802777777801</v>
      </c>
      <c r="L272" s="29">
        <f>ABS(SMA1MSFT[[#This Row],[Erorr 2]])</f>
        <v>0.57283333333333353</v>
      </c>
      <c r="M272" s="27">
        <f>SMA1MSFT[[#This Row],[Abs Erorr 2]]/SMA1MSFT[[#This Row],[Adj Close]]</f>
        <v>4.4409471608690167E-2</v>
      </c>
      <c r="N272" s="25">
        <f t="shared" si="24"/>
        <v>13.439749999999998</v>
      </c>
      <c r="O272" s="30">
        <f>SMA1MSFT[[#This Row],[Adj Close]]-SMA1MSFT[[#This Row],[6-MA]]</f>
        <v>-0.54084999999999894</v>
      </c>
      <c r="P272" s="29">
        <f>(SMA1MSFT[[#This Row],[Adj Close]]-N272)^2</f>
        <v>0.29251872249999883</v>
      </c>
      <c r="Q272" s="29">
        <f>ABS(SMA1MSFT[[#This Row],[Erorr 3]])</f>
        <v>0.54084999999999894</v>
      </c>
      <c r="R272" s="31">
        <f>SMA1MSFT[[#This Row],[Abs Erorr 3]]/SMA1MSFT[[#This Row],[Adj Close]]</f>
        <v>4.1929932009706176E-2</v>
      </c>
    </row>
    <row r="273" spans="2:18">
      <c r="B273" s="20">
        <v>44175.291666666664</v>
      </c>
      <c r="C273" s="4">
        <v>12.940300000000001</v>
      </c>
      <c r="D273" s="25">
        <f t="shared" si="21"/>
        <v>12.898899999999999</v>
      </c>
      <c r="E273" s="26">
        <f>SMA1MSFT[[#This Row],[Adj Close]]-SMA1MSFT[[#This Row],[Naive Trend ]]</f>
        <v>4.1400000000001214E-2</v>
      </c>
      <c r="F273" s="4">
        <f t="shared" si="20"/>
        <v>1.7139600000001004E-3</v>
      </c>
      <c r="G273" s="4">
        <f>ABS(SMA1MSFT[[#This Row],[Erorr 1]])</f>
        <v>4.1400000000001214E-2</v>
      </c>
      <c r="H273" s="27">
        <f>SMA1MSFT[[#This Row],[Abs Erorr 1]]/SMA1MSFT[[#This Row],[Adj Close]]</f>
        <v>3.1993075894686529E-3</v>
      </c>
      <c r="I273" s="25">
        <f t="shared" si="23"/>
        <v>13.263066666666667</v>
      </c>
      <c r="J273" s="28">
        <f>(SMA1MSFT[[#This Row],[Adj Close]]-SMA1MSFT[[#This Row],[3-MA]])</f>
        <v>-0.32276666666666642</v>
      </c>
      <c r="K273" s="29">
        <f t="shared" si="22"/>
        <v>0.10417832111111096</v>
      </c>
      <c r="L273" s="29">
        <f>ABS(SMA1MSFT[[#This Row],[Erorr 2]])</f>
        <v>0.32276666666666642</v>
      </c>
      <c r="M273" s="27">
        <f>SMA1MSFT[[#This Row],[Abs Erorr 2]]/SMA1MSFT[[#This Row],[Adj Close]]</f>
        <v>2.4942749910486343E-2</v>
      </c>
      <c r="N273" s="25">
        <f t="shared" si="24"/>
        <v>13.364049999999999</v>
      </c>
      <c r="O273" s="30">
        <f>SMA1MSFT[[#This Row],[Adj Close]]-SMA1MSFT[[#This Row],[6-MA]]</f>
        <v>-0.42374999999999829</v>
      </c>
      <c r="P273" s="29">
        <f>(SMA1MSFT[[#This Row],[Adj Close]]-N273)^2</f>
        <v>0.17956406249999857</v>
      </c>
      <c r="Q273" s="29">
        <f>ABS(SMA1MSFT[[#This Row],[Erorr 3]])</f>
        <v>0.42374999999999829</v>
      </c>
      <c r="R273" s="31">
        <f>SMA1MSFT[[#This Row],[Abs Erorr 3]]/SMA1MSFT[[#This Row],[Adj Close]]</f>
        <v>3.2746536015393637E-2</v>
      </c>
    </row>
    <row r="274" spans="2:18">
      <c r="B274" s="20">
        <v>44176.291666666664</v>
      </c>
      <c r="C274" s="4">
        <v>12.981199999999999</v>
      </c>
      <c r="D274" s="25">
        <f t="shared" si="21"/>
        <v>12.940300000000001</v>
      </c>
      <c r="E274" s="26">
        <f>SMA1MSFT[[#This Row],[Adj Close]]-SMA1MSFT[[#This Row],[Naive Trend ]]</f>
        <v>4.0899999999998826E-2</v>
      </c>
      <c r="F274" s="4">
        <f t="shared" si="20"/>
        <v>1.672809999999904E-3</v>
      </c>
      <c r="G274" s="4">
        <f>ABS(SMA1MSFT[[#This Row],[Erorr 1]])</f>
        <v>4.0899999999998826E-2</v>
      </c>
      <c r="H274" s="27">
        <f>SMA1MSFT[[#This Row],[Abs Erorr 1]]/SMA1MSFT[[#This Row],[Adj Close]]</f>
        <v>3.1507102579113508E-3</v>
      </c>
      <c r="I274" s="25">
        <f t="shared" si="23"/>
        <v>13.052100000000001</v>
      </c>
      <c r="J274" s="28">
        <f>(SMA1MSFT[[#This Row],[Adj Close]]-SMA1MSFT[[#This Row],[3-MA]])</f>
        <v>-7.0900000000001739E-2</v>
      </c>
      <c r="K274" s="29">
        <f t="shared" si="22"/>
        <v>5.0268100000002468E-3</v>
      </c>
      <c r="L274" s="29">
        <f>ABS(SMA1MSFT[[#This Row],[Erorr 2]])</f>
        <v>7.0900000000001739E-2</v>
      </c>
      <c r="M274" s="27">
        <f>SMA1MSFT[[#This Row],[Abs Erorr 2]]/SMA1MSFT[[#This Row],[Adj Close]]</f>
        <v>5.4617446769175222E-3</v>
      </c>
      <c r="N274" s="25">
        <f t="shared" si="24"/>
        <v>13.269566666666668</v>
      </c>
      <c r="O274" s="30">
        <f>SMA1MSFT[[#This Row],[Adj Close]]-SMA1MSFT[[#This Row],[6-MA]]</f>
        <v>-0.28836666666666844</v>
      </c>
      <c r="P274" s="29">
        <f>(SMA1MSFT[[#This Row],[Adj Close]]-N274)^2</f>
        <v>8.3155334444445464E-2</v>
      </c>
      <c r="Q274" s="29">
        <f>ABS(SMA1MSFT[[#This Row],[Erorr 3]])</f>
        <v>0.28836666666666844</v>
      </c>
      <c r="R274" s="31">
        <f>SMA1MSFT[[#This Row],[Abs Erorr 3]]/SMA1MSFT[[#This Row],[Adj Close]]</f>
        <v>2.2214176398689525E-2</v>
      </c>
    </row>
    <row r="275" spans="2:18">
      <c r="B275" s="20">
        <v>44179.291666666664</v>
      </c>
      <c r="C275" s="4">
        <v>13.276</v>
      </c>
      <c r="D275" s="25">
        <f t="shared" si="21"/>
        <v>12.981199999999999</v>
      </c>
      <c r="E275" s="26">
        <f>SMA1MSFT[[#This Row],[Adj Close]]-SMA1MSFT[[#This Row],[Naive Trend ]]</f>
        <v>0.2948000000000004</v>
      </c>
      <c r="F275" s="4">
        <f t="shared" si="20"/>
        <v>8.6907040000000227E-2</v>
      </c>
      <c r="G275" s="4">
        <f>ABS(SMA1MSFT[[#This Row],[Erorr 1]])</f>
        <v>0.2948000000000004</v>
      </c>
      <c r="H275" s="27">
        <f>SMA1MSFT[[#This Row],[Abs Erorr 1]]/SMA1MSFT[[#This Row],[Adj Close]]</f>
        <v>2.2205483579391411E-2</v>
      </c>
      <c r="I275" s="25">
        <f t="shared" si="23"/>
        <v>12.940133333333334</v>
      </c>
      <c r="J275" s="28">
        <f>(SMA1MSFT[[#This Row],[Adj Close]]-SMA1MSFT[[#This Row],[3-MA]])</f>
        <v>0.33586666666666609</v>
      </c>
      <c r="K275" s="29">
        <f t="shared" si="22"/>
        <v>0.11280641777777739</v>
      </c>
      <c r="L275" s="29">
        <f>ABS(SMA1MSFT[[#This Row],[Erorr 2]])</f>
        <v>0.33586666666666609</v>
      </c>
      <c r="M275" s="27">
        <f>SMA1MSFT[[#This Row],[Abs Erorr 2]]/SMA1MSFT[[#This Row],[Adj Close]]</f>
        <v>2.5298784774530438E-2</v>
      </c>
      <c r="N275" s="25">
        <f t="shared" si="24"/>
        <v>13.205933333333334</v>
      </c>
      <c r="O275" s="30">
        <f>SMA1MSFT[[#This Row],[Adj Close]]-SMA1MSFT[[#This Row],[6-MA]]</f>
        <v>7.0066666666665611E-2</v>
      </c>
      <c r="P275" s="29">
        <f>(SMA1MSFT[[#This Row],[Adj Close]]-N275)^2</f>
        <v>4.9093377777776302E-3</v>
      </c>
      <c r="Q275" s="29">
        <f>ABS(SMA1MSFT[[#This Row],[Erorr 3]])</f>
        <v>7.0066666666665611E-2</v>
      </c>
      <c r="R275" s="31">
        <f>SMA1MSFT[[#This Row],[Abs Erorr 3]]/SMA1MSFT[[#This Row],[Adj Close]]</f>
        <v>5.277694084563544E-3</v>
      </c>
    </row>
    <row r="276" spans="2:18">
      <c r="B276" s="20">
        <v>44180.291666666664</v>
      </c>
      <c r="C276" s="4">
        <v>13.3276</v>
      </c>
      <c r="D276" s="25">
        <f t="shared" si="21"/>
        <v>13.276</v>
      </c>
      <c r="E276" s="26">
        <f>SMA1MSFT[[#This Row],[Adj Close]]-SMA1MSFT[[#This Row],[Naive Trend ]]</f>
        <v>5.1600000000000534E-2</v>
      </c>
      <c r="F276" s="4">
        <f t="shared" si="20"/>
        <v>2.6625600000000551E-3</v>
      </c>
      <c r="G276" s="4">
        <f>ABS(SMA1MSFT[[#This Row],[Erorr 1]])</f>
        <v>5.1600000000000534E-2</v>
      </c>
      <c r="H276" s="27">
        <f>SMA1MSFT[[#This Row],[Abs Erorr 1]]/SMA1MSFT[[#This Row],[Adj Close]]</f>
        <v>3.8716648158708643E-3</v>
      </c>
      <c r="I276" s="25">
        <f t="shared" si="23"/>
        <v>13.065833333333336</v>
      </c>
      <c r="J276" s="28">
        <f>(SMA1MSFT[[#This Row],[Adj Close]]-SMA1MSFT[[#This Row],[3-MA]])</f>
        <v>0.2617666666666647</v>
      </c>
      <c r="K276" s="29">
        <f t="shared" si="22"/>
        <v>6.8521787777776746E-2</v>
      </c>
      <c r="L276" s="29">
        <f>ABS(SMA1MSFT[[#This Row],[Erorr 2]])</f>
        <v>0.2617666666666647</v>
      </c>
      <c r="M276" s="27">
        <f>SMA1MSFT[[#This Row],[Abs Erorr 2]]/SMA1MSFT[[#This Row],[Adj Close]]</f>
        <v>1.9640945606610696E-2</v>
      </c>
      <c r="N276" s="25">
        <f t="shared" si="24"/>
        <v>13.16445</v>
      </c>
      <c r="O276" s="30">
        <f>SMA1MSFT[[#This Row],[Adj Close]]-SMA1MSFT[[#This Row],[6-MA]]</f>
        <v>0.16314999999999991</v>
      </c>
      <c r="P276" s="29">
        <f>(SMA1MSFT[[#This Row],[Adj Close]]-N276)^2</f>
        <v>2.6617922499999971E-2</v>
      </c>
      <c r="Q276" s="29">
        <f>ABS(SMA1MSFT[[#This Row],[Erorr 3]])</f>
        <v>0.16314999999999991</v>
      </c>
      <c r="R276" s="31">
        <f>SMA1MSFT[[#This Row],[Abs Erorr 3]]/SMA1MSFT[[#This Row],[Adj Close]]</f>
        <v>1.2241513850955904E-2</v>
      </c>
    </row>
    <row r="277" spans="2:18">
      <c r="B277" s="20">
        <v>44181.291666666664</v>
      </c>
      <c r="C277" s="4">
        <v>13.209899999999999</v>
      </c>
      <c r="D277" s="25">
        <f t="shared" si="21"/>
        <v>13.3276</v>
      </c>
      <c r="E277" s="26">
        <f>SMA1MSFT[[#This Row],[Adj Close]]-SMA1MSFT[[#This Row],[Naive Trend ]]</f>
        <v>-0.11770000000000103</v>
      </c>
      <c r="F277" s="4">
        <f t="shared" si="20"/>
        <v>1.3853290000000242E-2</v>
      </c>
      <c r="G277" s="4">
        <f>ABS(SMA1MSFT[[#This Row],[Erorr 1]])</f>
        <v>0.11770000000000103</v>
      </c>
      <c r="H277" s="27">
        <f>SMA1MSFT[[#This Row],[Abs Erorr 1]]/SMA1MSFT[[#This Row],[Adj Close]]</f>
        <v>8.9099841785328458E-3</v>
      </c>
      <c r="I277" s="25">
        <f t="shared" si="23"/>
        <v>13.194933333333333</v>
      </c>
      <c r="J277" s="28">
        <f>(SMA1MSFT[[#This Row],[Adj Close]]-SMA1MSFT[[#This Row],[3-MA]])</f>
        <v>1.4966666666666129E-2</v>
      </c>
      <c r="K277" s="29">
        <f t="shared" si="22"/>
        <v>2.24001111111095E-4</v>
      </c>
      <c r="L277" s="29">
        <f>ABS(SMA1MSFT[[#This Row],[Erorr 2]])</f>
        <v>1.4966666666666129E-2</v>
      </c>
      <c r="M277" s="27">
        <f>SMA1MSFT[[#This Row],[Abs Erorr 2]]/SMA1MSFT[[#This Row],[Adj Close]]</f>
        <v>1.1329886423565756E-3</v>
      </c>
      <c r="N277" s="25">
        <f t="shared" si="24"/>
        <v>13.123516666666667</v>
      </c>
      <c r="O277" s="30">
        <f>SMA1MSFT[[#This Row],[Adj Close]]-SMA1MSFT[[#This Row],[6-MA]]</f>
        <v>8.6383333333332146E-2</v>
      </c>
      <c r="P277" s="29">
        <f>(SMA1MSFT[[#This Row],[Adj Close]]-N277)^2</f>
        <v>7.4620802777775729E-3</v>
      </c>
      <c r="Q277" s="29">
        <f>ABS(SMA1MSFT[[#This Row],[Erorr 3]])</f>
        <v>8.6383333333332146E-2</v>
      </c>
      <c r="R277" s="31">
        <f>SMA1MSFT[[#This Row],[Abs Erorr 3]]/SMA1MSFT[[#This Row],[Adj Close]]</f>
        <v>6.539287453601628E-3</v>
      </c>
    </row>
    <row r="278" spans="2:18">
      <c r="B278" s="20">
        <v>44182.291666666664</v>
      </c>
      <c r="C278" s="4">
        <v>13.308400000000001</v>
      </c>
      <c r="D278" s="25">
        <f t="shared" si="21"/>
        <v>13.209899999999999</v>
      </c>
      <c r="E278" s="26">
        <f>SMA1MSFT[[#This Row],[Adj Close]]-SMA1MSFT[[#This Row],[Naive Trend ]]</f>
        <v>9.8500000000001364E-2</v>
      </c>
      <c r="F278" s="4">
        <f t="shared" si="20"/>
        <v>9.702250000000268E-3</v>
      </c>
      <c r="G278" s="4">
        <f>ABS(SMA1MSFT[[#This Row],[Erorr 1]])</f>
        <v>9.8500000000001364E-2</v>
      </c>
      <c r="H278" s="27">
        <f>SMA1MSFT[[#This Row],[Abs Erorr 1]]/SMA1MSFT[[#This Row],[Adj Close]]</f>
        <v>7.4013405067477204E-3</v>
      </c>
      <c r="I278" s="25">
        <f t="shared" si="23"/>
        <v>13.271166666666666</v>
      </c>
      <c r="J278" s="28">
        <f>(SMA1MSFT[[#This Row],[Adj Close]]-SMA1MSFT[[#This Row],[3-MA]])</f>
        <v>3.7233333333334784E-2</v>
      </c>
      <c r="K278" s="29">
        <f t="shared" si="22"/>
        <v>1.3863211111112192E-3</v>
      </c>
      <c r="L278" s="29">
        <f>ABS(SMA1MSFT[[#This Row],[Erorr 2]])</f>
        <v>3.7233333333334784E-2</v>
      </c>
      <c r="M278" s="27">
        <f>SMA1MSFT[[#This Row],[Abs Erorr 2]]/SMA1MSFT[[#This Row],[Adj Close]]</f>
        <v>2.7977317583882948E-3</v>
      </c>
      <c r="N278" s="25">
        <f t="shared" si="24"/>
        <v>13.105650000000002</v>
      </c>
      <c r="O278" s="30">
        <f>SMA1MSFT[[#This Row],[Adj Close]]-SMA1MSFT[[#This Row],[6-MA]]</f>
        <v>0.20274999999999821</v>
      </c>
      <c r="P278" s="29">
        <f>(SMA1MSFT[[#This Row],[Adj Close]]-N278)^2</f>
        <v>4.1107562499999271E-2</v>
      </c>
      <c r="Q278" s="29">
        <f>ABS(SMA1MSFT[[#This Row],[Erorr 3]])</f>
        <v>0.20274999999999821</v>
      </c>
      <c r="R278" s="31">
        <f>SMA1MSFT[[#This Row],[Abs Erorr 3]]/SMA1MSFT[[#This Row],[Adj Close]]</f>
        <v>1.523473896185854E-2</v>
      </c>
    </row>
    <row r="279" spans="2:18">
      <c r="B279" s="20">
        <v>44183.291666666664</v>
      </c>
      <c r="C279" s="4">
        <v>13.2393</v>
      </c>
      <c r="D279" s="25">
        <f t="shared" si="21"/>
        <v>13.308400000000001</v>
      </c>
      <c r="E279" s="26">
        <f>SMA1MSFT[[#This Row],[Adj Close]]-SMA1MSFT[[#This Row],[Naive Trend ]]</f>
        <v>-6.9100000000000605E-2</v>
      </c>
      <c r="F279" s="4">
        <f t="shared" si="20"/>
        <v>4.7748100000000833E-3</v>
      </c>
      <c r="G279" s="4">
        <f>ABS(SMA1MSFT[[#This Row],[Erorr 1]])</f>
        <v>6.9100000000000605E-2</v>
      </c>
      <c r="H279" s="27">
        <f>SMA1MSFT[[#This Row],[Abs Erorr 1]]/SMA1MSFT[[#This Row],[Adj Close]]</f>
        <v>5.2193091779777333E-3</v>
      </c>
      <c r="I279" s="25">
        <f t="shared" si="23"/>
        <v>13.281966666666667</v>
      </c>
      <c r="J279" s="28">
        <f>(SMA1MSFT[[#This Row],[Adj Close]]-SMA1MSFT[[#This Row],[3-MA]])</f>
        <v>-4.2666666666667297E-2</v>
      </c>
      <c r="K279" s="29">
        <f t="shared" si="22"/>
        <v>1.8204444444444982E-3</v>
      </c>
      <c r="L279" s="29">
        <f>ABS(SMA1MSFT[[#This Row],[Erorr 2]])</f>
        <v>4.2666666666667297E-2</v>
      </c>
      <c r="M279" s="27">
        <f>SMA1MSFT[[#This Row],[Abs Erorr 2]]/SMA1MSFT[[#This Row],[Adj Close]]</f>
        <v>3.2227282912742588E-3</v>
      </c>
      <c r="N279" s="25">
        <f t="shared" si="24"/>
        <v>13.173900000000003</v>
      </c>
      <c r="O279" s="30">
        <f>SMA1MSFT[[#This Row],[Adj Close]]-SMA1MSFT[[#This Row],[6-MA]]</f>
        <v>6.5399999999996794E-2</v>
      </c>
      <c r="P279" s="29">
        <f>(SMA1MSFT[[#This Row],[Adj Close]]-N279)^2</f>
        <v>4.2771599999995805E-3</v>
      </c>
      <c r="Q279" s="29">
        <f>ABS(SMA1MSFT[[#This Row],[Erorr 3]])</f>
        <v>6.5399999999996794E-2</v>
      </c>
      <c r="R279" s="31">
        <f>SMA1MSFT[[#This Row],[Abs Erorr 3]]/SMA1MSFT[[#This Row],[Adj Close]]</f>
        <v>4.9398382089685102E-3</v>
      </c>
    </row>
    <row r="280" spans="2:18">
      <c r="B280" s="20">
        <v>44186.291666666664</v>
      </c>
      <c r="C280" s="4">
        <v>13.2994</v>
      </c>
      <c r="D280" s="25">
        <f t="shared" si="21"/>
        <v>13.2393</v>
      </c>
      <c r="E280" s="26">
        <f>SMA1MSFT[[#This Row],[Adj Close]]-SMA1MSFT[[#This Row],[Naive Trend ]]</f>
        <v>6.0100000000000264E-2</v>
      </c>
      <c r="F280" s="4">
        <f t="shared" si="20"/>
        <v>3.6120100000000318E-3</v>
      </c>
      <c r="G280" s="4">
        <f>ABS(SMA1MSFT[[#This Row],[Erorr 1]])</f>
        <v>6.0100000000000264E-2</v>
      </c>
      <c r="H280" s="27">
        <f>SMA1MSFT[[#This Row],[Abs Erorr 1]]/SMA1MSFT[[#This Row],[Adj Close]]</f>
        <v>4.5190008571815467E-3</v>
      </c>
      <c r="I280" s="25">
        <f t="shared" si="23"/>
        <v>13.252533333333332</v>
      </c>
      <c r="J280" s="28">
        <f>(SMA1MSFT[[#This Row],[Adj Close]]-SMA1MSFT[[#This Row],[3-MA]])</f>
        <v>4.6866666666668166E-2</v>
      </c>
      <c r="K280" s="29">
        <f t="shared" si="22"/>
        <v>2.1964844444445852E-3</v>
      </c>
      <c r="L280" s="29">
        <f>ABS(SMA1MSFT[[#This Row],[Erorr 2]])</f>
        <v>4.6866666666668166E-2</v>
      </c>
      <c r="M280" s="27">
        <f>SMA1MSFT[[#This Row],[Abs Erorr 2]]/SMA1MSFT[[#This Row],[Adj Close]]</f>
        <v>3.5239684998321853E-3</v>
      </c>
      <c r="N280" s="25">
        <f t="shared" si="24"/>
        <v>13.223733333333334</v>
      </c>
      <c r="O280" s="30">
        <f>SMA1MSFT[[#This Row],[Adj Close]]-SMA1MSFT[[#This Row],[6-MA]]</f>
        <v>7.5666666666666771E-2</v>
      </c>
      <c r="P280" s="29">
        <f>(SMA1MSFT[[#This Row],[Adj Close]]-N280)^2</f>
        <v>5.7254444444444601E-3</v>
      </c>
      <c r="Q280" s="29">
        <f>ABS(SMA1MSFT[[#This Row],[Erorr 3]])</f>
        <v>7.5666666666666771E-2</v>
      </c>
      <c r="R280" s="31">
        <f>SMA1MSFT[[#This Row],[Abs Erorr 3]]/SMA1MSFT[[#This Row],[Adj Close]]</f>
        <v>5.6894797259024292E-3</v>
      </c>
    </row>
    <row r="281" spans="2:18">
      <c r="B281" s="20">
        <v>44187.291666666664</v>
      </c>
      <c r="C281" s="4">
        <v>13.2455</v>
      </c>
      <c r="D281" s="25">
        <f t="shared" si="21"/>
        <v>13.2994</v>
      </c>
      <c r="E281" s="26">
        <f>SMA1MSFT[[#This Row],[Adj Close]]-SMA1MSFT[[#This Row],[Naive Trend ]]</f>
        <v>-5.3900000000000503E-2</v>
      </c>
      <c r="F281" s="4">
        <f t="shared" si="20"/>
        <v>2.9052100000000543E-3</v>
      </c>
      <c r="G281" s="4">
        <f>ABS(SMA1MSFT[[#This Row],[Erorr 1]])</f>
        <v>5.3900000000000503E-2</v>
      </c>
      <c r="H281" s="27">
        <f>SMA1MSFT[[#This Row],[Abs Erorr 1]]/SMA1MSFT[[#This Row],[Adj Close]]</f>
        <v>4.0693065569439059E-3</v>
      </c>
      <c r="I281" s="25">
        <f t="shared" si="23"/>
        <v>13.282366666666666</v>
      </c>
      <c r="J281" s="28">
        <f>(SMA1MSFT[[#This Row],[Adj Close]]-SMA1MSFT[[#This Row],[3-MA]])</f>
        <v>-3.6866666666666603E-2</v>
      </c>
      <c r="K281" s="29">
        <f t="shared" si="22"/>
        <v>1.3591511111111065E-3</v>
      </c>
      <c r="L281" s="29">
        <f>ABS(SMA1MSFT[[#This Row],[Erorr 2]])</f>
        <v>3.6866666666666603E-2</v>
      </c>
      <c r="M281" s="27">
        <f>SMA1MSFT[[#This Row],[Abs Erorr 2]]/SMA1MSFT[[#This Row],[Adj Close]]</f>
        <v>2.7833352207667964E-3</v>
      </c>
      <c r="N281" s="25">
        <f t="shared" si="24"/>
        <v>13.276766666666667</v>
      </c>
      <c r="O281" s="30">
        <f>SMA1MSFT[[#This Row],[Adj Close]]-SMA1MSFT[[#This Row],[6-MA]]</f>
        <v>-3.126666666666722E-2</v>
      </c>
      <c r="P281" s="29">
        <f>(SMA1MSFT[[#This Row],[Adj Close]]-N281)^2</f>
        <v>9.7760444444447902E-4</v>
      </c>
      <c r="Q281" s="29">
        <f>ABS(SMA1MSFT[[#This Row],[Erorr 3]])</f>
        <v>3.126666666666722E-2</v>
      </c>
      <c r="R281" s="31">
        <f>SMA1MSFT[[#This Row],[Abs Erorr 3]]/SMA1MSFT[[#This Row],[Adj Close]]</f>
        <v>2.3605501239415063E-3</v>
      </c>
    </row>
    <row r="282" spans="2:18">
      <c r="B282" s="20">
        <v>44188.291666666664</v>
      </c>
      <c r="C282" s="4">
        <v>12.9772</v>
      </c>
      <c r="D282" s="25">
        <f t="shared" si="21"/>
        <v>13.2455</v>
      </c>
      <c r="E282" s="26">
        <f>SMA1MSFT[[#This Row],[Adj Close]]-SMA1MSFT[[#This Row],[Naive Trend ]]</f>
        <v>-0.26829999999999998</v>
      </c>
      <c r="F282" s="4">
        <f t="shared" si="20"/>
        <v>7.1984889999999996E-2</v>
      </c>
      <c r="G282" s="4">
        <f>ABS(SMA1MSFT[[#This Row],[Erorr 1]])</f>
        <v>0.26829999999999998</v>
      </c>
      <c r="H282" s="27">
        <f>SMA1MSFT[[#This Row],[Abs Erorr 1]]/SMA1MSFT[[#This Row],[Adj Close]]</f>
        <v>2.0674721819807045E-2</v>
      </c>
      <c r="I282" s="25">
        <f t="shared" si="23"/>
        <v>13.2614</v>
      </c>
      <c r="J282" s="28">
        <f>(SMA1MSFT[[#This Row],[Adj Close]]-SMA1MSFT[[#This Row],[3-MA]])</f>
        <v>-0.28420000000000023</v>
      </c>
      <c r="K282" s="29">
        <f t="shared" si="22"/>
        <v>8.0769640000000129E-2</v>
      </c>
      <c r="L282" s="29">
        <f>ABS(SMA1MSFT[[#This Row],[Erorr 2]])</f>
        <v>0.28420000000000023</v>
      </c>
      <c r="M282" s="27">
        <f>SMA1MSFT[[#This Row],[Abs Erorr 2]]/SMA1MSFT[[#This Row],[Adj Close]]</f>
        <v>2.1899947600406887E-2</v>
      </c>
      <c r="N282" s="25">
        <f t="shared" si="24"/>
        <v>13.271683333333334</v>
      </c>
      <c r="O282" s="30">
        <f>SMA1MSFT[[#This Row],[Adj Close]]-SMA1MSFT[[#This Row],[6-MA]]</f>
        <v>-0.29448333333333387</v>
      </c>
      <c r="P282" s="29">
        <f>(SMA1MSFT[[#This Row],[Adj Close]]-N282)^2</f>
        <v>8.6720433611111425E-2</v>
      </c>
      <c r="Q282" s="29">
        <f>ABS(SMA1MSFT[[#This Row],[Erorr 3]])</f>
        <v>0.29448333333333387</v>
      </c>
      <c r="R282" s="31">
        <f>SMA1MSFT[[#This Row],[Abs Erorr 3]]/SMA1MSFT[[#This Row],[Adj Close]]</f>
        <v>2.2692363016161721E-2</v>
      </c>
    </row>
    <row r="283" spans="2:18">
      <c r="B283" s="20">
        <v>44189.291666666664</v>
      </c>
      <c r="C283" s="4">
        <v>12.9617</v>
      </c>
      <c r="D283" s="25">
        <f t="shared" si="21"/>
        <v>12.9772</v>
      </c>
      <c r="E283" s="26">
        <f>SMA1MSFT[[#This Row],[Adj Close]]-SMA1MSFT[[#This Row],[Naive Trend ]]</f>
        <v>-1.5499999999999403E-2</v>
      </c>
      <c r="F283" s="4">
        <f t="shared" si="20"/>
        <v>2.402499999999815E-4</v>
      </c>
      <c r="G283" s="4">
        <f>ABS(SMA1MSFT[[#This Row],[Erorr 1]])</f>
        <v>1.5499999999999403E-2</v>
      </c>
      <c r="H283" s="27">
        <f>SMA1MSFT[[#This Row],[Abs Erorr 1]]/SMA1MSFT[[#This Row],[Adj Close]]</f>
        <v>1.1958307938001499E-3</v>
      </c>
      <c r="I283" s="25">
        <f t="shared" si="23"/>
        <v>13.174033333333332</v>
      </c>
      <c r="J283" s="28">
        <f>(SMA1MSFT[[#This Row],[Adj Close]]-SMA1MSFT[[#This Row],[3-MA]])</f>
        <v>-0.21233333333333171</v>
      </c>
      <c r="K283" s="29">
        <f t="shared" si="22"/>
        <v>4.5085444444443755E-2</v>
      </c>
      <c r="L283" s="29">
        <f>ABS(SMA1MSFT[[#This Row],[Erorr 2]])</f>
        <v>0.21233333333333171</v>
      </c>
      <c r="M283" s="27">
        <f>SMA1MSFT[[#This Row],[Abs Erorr 2]]/SMA1MSFT[[#This Row],[Adj Close]]</f>
        <v>1.6381596035499334E-2</v>
      </c>
      <c r="N283" s="25">
        <f t="shared" si="24"/>
        <v>13.213283333333331</v>
      </c>
      <c r="O283" s="30">
        <f>SMA1MSFT[[#This Row],[Adj Close]]-SMA1MSFT[[#This Row],[6-MA]]</f>
        <v>-0.25158333333333083</v>
      </c>
      <c r="P283" s="29">
        <f>(SMA1MSFT[[#This Row],[Adj Close]]-N283)^2</f>
        <v>6.3294173611109852E-2</v>
      </c>
      <c r="Q283" s="29">
        <f>ABS(SMA1MSFT[[#This Row],[Erorr 3]])</f>
        <v>0.25158333333333083</v>
      </c>
      <c r="R283" s="31">
        <f>SMA1MSFT[[#This Row],[Abs Erorr 3]]/SMA1MSFT[[#This Row],[Adj Close]]</f>
        <v>1.9409748206896536E-2</v>
      </c>
    </row>
    <row r="284" spans="2:18">
      <c r="B284" s="20">
        <v>44193.291666666664</v>
      </c>
      <c r="C284" s="4">
        <v>12.8682</v>
      </c>
      <c r="D284" s="25">
        <f t="shared" si="21"/>
        <v>12.9617</v>
      </c>
      <c r="E284" s="26">
        <f>SMA1MSFT[[#This Row],[Adj Close]]-SMA1MSFT[[#This Row],[Naive Trend ]]</f>
        <v>-9.3500000000000583E-2</v>
      </c>
      <c r="F284" s="4">
        <f t="shared" si="20"/>
        <v>8.7422500000001093E-3</v>
      </c>
      <c r="G284" s="4">
        <f>ABS(SMA1MSFT[[#This Row],[Erorr 1]])</f>
        <v>9.3500000000000583E-2</v>
      </c>
      <c r="H284" s="27">
        <f>SMA1MSFT[[#This Row],[Abs Erorr 1]]/SMA1MSFT[[#This Row],[Adj Close]]</f>
        <v>7.2659734850251461E-3</v>
      </c>
      <c r="I284" s="25">
        <f t="shared" si="23"/>
        <v>13.061466666666666</v>
      </c>
      <c r="J284" s="28">
        <f>(SMA1MSFT[[#This Row],[Adj Close]]-SMA1MSFT[[#This Row],[3-MA]])</f>
        <v>-0.19326666666666625</v>
      </c>
      <c r="K284" s="29">
        <f t="shared" si="22"/>
        <v>3.7352004444444288E-2</v>
      </c>
      <c r="L284" s="29">
        <f>ABS(SMA1MSFT[[#This Row],[Erorr 2]])</f>
        <v>0.19326666666666625</v>
      </c>
      <c r="M284" s="27">
        <f>SMA1MSFT[[#This Row],[Abs Erorr 2]]/SMA1MSFT[[#This Row],[Adj Close]]</f>
        <v>1.5018935567263973E-2</v>
      </c>
      <c r="N284" s="25">
        <f t="shared" si="24"/>
        <v>13.171916666666666</v>
      </c>
      <c r="O284" s="30">
        <f>SMA1MSFT[[#This Row],[Adj Close]]-SMA1MSFT[[#This Row],[6-MA]]</f>
        <v>-0.30371666666666641</v>
      </c>
      <c r="P284" s="29">
        <f>(SMA1MSFT[[#This Row],[Adj Close]]-N284)^2</f>
        <v>9.2243813611110961E-2</v>
      </c>
      <c r="Q284" s="29">
        <f>ABS(SMA1MSFT[[#This Row],[Erorr 3]])</f>
        <v>0.30371666666666641</v>
      </c>
      <c r="R284" s="31">
        <f>SMA1MSFT[[#This Row],[Abs Erorr 3]]/SMA1MSFT[[#This Row],[Adj Close]]</f>
        <v>2.3602109593157273E-2</v>
      </c>
    </row>
    <row r="285" spans="2:18">
      <c r="B285" s="20">
        <v>44194.291666666664</v>
      </c>
      <c r="C285" s="4">
        <v>12.9114</v>
      </c>
      <c r="D285" s="25">
        <f t="shared" si="21"/>
        <v>12.8682</v>
      </c>
      <c r="E285" s="26">
        <f>SMA1MSFT[[#This Row],[Adj Close]]-SMA1MSFT[[#This Row],[Naive Trend ]]</f>
        <v>4.3200000000000571E-2</v>
      </c>
      <c r="F285" s="4">
        <f t="shared" si="20"/>
        <v>1.8662400000000494E-3</v>
      </c>
      <c r="G285" s="4">
        <f>ABS(SMA1MSFT[[#This Row],[Erorr 1]])</f>
        <v>4.3200000000000571E-2</v>
      </c>
      <c r="H285" s="27">
        <f>SMA1MSFT[[#This Row],[Abs Erorr 1]]/SMA1MSFT[[#This Row],[Adj Close]]</f>
        <v>3.3458803847762884E-3</v>
      </c>
      <c r="I285" s="25">
        <f t="shared" si="23"/>
        <v>12.935699999999999</v>
      </c>
      <c r="J285" s="28">
        <f>(SMA1MSFT[[#This Row],[Adj Close]]-SMA1MSFT[[#This Row],[3-MA]])</f>
        <v>-2.4299999999998434E-2</v>
      </c>
      <c r="K285" s="29">
        <f t="shared" si="22"/>
        <v>5.9048999999992394E-4</v>
      </c>
      <c r="L285" s="29">
        <f>ABS(SMA1MSFT[[#This Row],[Erorr 2]])</f>
        <v>2.4299999999998434E-2</v>
      </c>
      <c r="M285" s="27">
        <f>SMA1MSFT[[#This Row],[Abs Erorr 2]]/SMA1MSFT[[#This Row],[Adj Close]]</f>
        <v>1.8820577164365159E-3</v>
      </c>
      <c r="N285" s="25">
        <f t="shared" si="24"/>
        <v>13.098549999999998</v>
      </c>
      <c r="O285" s="30">
        <f>SMA1MSFT[[#This Row],[Adj Close]]-SMA1MSFT[[#This Row],[6-MA]]</f>
        <v>-0.18714999999999726</v>
      </c>
      <c r="P285" s="29">
        <f>(SMA1MSFT[[#This Row],[Adj Close]]-N285)^2</f>
        <v>3.5025122499998979E-2</v>
      </c>
      <c r="Q285" s="29">
        <f>ABS(SMA1MSFT[[#This Row],[Erorr 3]])</f>
        <v>0.18714999999999726</v>
      </c>
      <c r="R285" s="31">
        <f>SMA1MSFT[[#This Row],[Abs Erorr 3]]/SMA1MSFT[[#This Row],[Adj Close]]</f>
        <v>1.4494942453955207E-2</v>
      </c>
    </row>
    <row r="286" spans="2:18">
      <c r="B286" s="20">
        <v>44195.291666666664</v>
      </c>
      <c r="C286" s="4">
        <v>13.1134</v>
      </c>
      <c r="D286" s="25">
        <f t="shared" si="21"/>
        <v>12.9114</v>
      </c>
      <c r="E286" s="26">
        <f>SMA1MSFT[[#This Row],[Adj Close]]-SMA1MSFT[[#This Row],[Naive Trend ]]</f>
        <v>0.20199999999999996</v>
      </c>
      <c r="F286" s="4">
        <f t="shared" si="20"/>
        <v>4.0803999999999986E-2</v>
      </c>
      <c r="G286" s="4">
        <f>ABS(SMA1MSFT[[#This Row],[Erorr 1]])</f>
        <v>0.20199999999999996</v>
      </c>
      <c r="H286" s="27">
        <f>SMA1MSFT[[#This Row],[Abs Erorr 1]]/SMA1MSFT[[#This Row],[Adj Close]]</f>
        <v>1.5404090472341266E-2</v>
      </c>
      <c r="I286" s="25">
        <f t="shared" si="23"/>
        <v>12.913766666666668</v>
      </c>
      <c r="J286" s="28">
        <f>(SMA1MSFT[[#This Row],[Adj Close]]-SMA1MSFT[[#This Row],[3-MA]])</f>
        <v>0.19963333333333289</v>
      </c>
      <c r="K286" s="29">
        <f t="shared" si="22"/>
        <v>3.9853467777777596E-2</v>
      </c>
      <c r="L286" s="29">
        <f>ABS(SMA1MSFT[[#This Row],[Erorr 2]])</f>
        <v>0.19963333333333289</v>
      </c>
      <c r="M286" s="27">
        <f>SMA1MSFT[[#This Row],[Abs Erorr 2]]/SMA1MSFT[[#This Row],[Adj Close]]</f>
        <v>1.5223613504760999E-2</v>
      </c>
      <c r="N286" s="25">
        <f t="shared" si="24"/>
        <v>13.043899999999999</v>
      </c>
      <c r="O286" s="30">
        <f>SMA1MSFT[[#This Row],[Adj Close]]-SMA1MSFT[[#This Row],[6-MA]]</f>
        <v>6.950000000000145E-2</v>
      </c>
      <c r="P286" s="29">
        <f>(SMA1MSFT[[#This Row],[Adj Close]]-N286)^2</f>
        <v>4.8302500000002016E-3</v>
      </c>
      <c r="Q286" s="29">
        <f>ABS(SMA1MSFT[[#This Row],[Erorr 3]])</f>
        <v>6.950000000000145E-2</v>
      </c>
      <c r="R286" s="31">
        <f>SMA1MSFT[[#This Row],[Abs Erorr 3]]/SMA1MSFT[[#This Row],[Adj Close]]</f>
        <v>5.2999222169690125E-3</v>
      </c>
    </row>
    <row r="287" spans="2:18">
      <c r="B287" s="20">
        <v>44196.291666666664</v>
      </c>
      <c r="C287" s="4">
        <v>13.0228</v>
      </c>
      <c r="D287" s="25">
        <f t="shared" si="21"/>
        <v>13.1134</v>
      </c>
      <c r="E287" s="26">
        <f>SMA1MSFT[[#This Row],[Adj Close]]-SMA1MSFT[[#This Row],[Naive Trend ]]</f>
        <v>-9.0600000000000236E-2</v>
      </c>
      <c r="F287" s="4">
        <f t="shared" si="20"/>
        <v>8.208360000000043E-3</v>
      </c>
      <c r="G287" s="4">
        <f>ABS(SMA1MSFT[[#This Row],[Erorr 1]])</f>
        <v>9.0600000000000236E-2</v>
      </c>
      <c r="H287" s="27">
        <f>SMA1MSFT[[#This Row],[Abs Erorr 1]]/SMA1MSFT[[#This Row],[Adj Close]]</f>
        <v>6.957029210308093E-3</v>
      </c>
      <c r="I287" s="25">
        <f t="shared" si="23"/>
        <v>12.964333333333334</v>
      </c>
      <c r="J287" s="28">
        <f>(SMA1MSFT[[#This Row],[Adj Close]]-SMA1MSFT[[#This Row],[3-MA]])</f>
        <v>5.8466666666666001E-2</v>
      </c>
      <c r="K287" s="29">
        <f t="shared" si="22"/>
        <v>3.4183511111110332E-3</v>
      </c>
      <c r="L287" s="29">
        <f>ABS(SMA1MSFT[[#This Row],[Erorr 2]])</f>
        <v>5.8466666666666001E-2</v>
      </c>
      <c r="M287" s="27">
        <f>SMA1MSFT[[#This Row],[Abs Erorr 2]]/SMA1MSFT[[#This Row],[Adj Close]]</f>
        <v>4.4895618965710904E-3</v>
      </c>
      <c r="N287" s="25">
        <f t="shared" si="24"/>
        <v>13.0129</v>
      </c>
      <c r="O287" s="30">
        <f>SMA1MSFT[[#This Row],[Adj Close]]-SMA1MSFT[[#This Row],[6-MA]]</f>
        <v>9.9000000000000199E-3</v>
      </c>
      <c r="P287" s="29">
        <f>(SMA1MSFT[[#This Row],[Adj Close]]-N287)^2</f>
        <v>9.8010000000000398E-5</v>
      </c>
      <c r="Q287" s="29">
        <f>ABS(SMA1MSFT[[#This Row],[Erorr 3]])</f>
        <v>9.9000000000000199E-3</v>
      </c>
      <c r="R287" s="31">
        <f>SMA1MSFT[[#This Row],[Abs Erorr 3]]/SMA1MSFT[[#This Row],[Adj Close]]</f>
        <v>7.6020517860982432E-4</v>
      </c>
    </row>
    <row r="288" spans="2:18">
      <c r="B288" s="20">
        <v>44200.291666666664</v>
      </c>
      <c r="C288" s="4">
        <v>13.081200000000001</v>
      </c>
      <c r="D288" s="25">
        <f t="shared" si="21"/>
        <v>13.0228</v>
      </c>
      <c r="E288" s="26">
        <f>SMA1MSFT[[#This Row],[Adj Close]]-SMA1MSFT[[#This Row],[Naive Trend ]]</f>
        <v>5.8400000000000674E-2</v>
      </c>
      <c r="F288" s="4">
        <f t="shared" si="20"/>
        <v>3.4105600000000785E-3</v>
      </c>
      <c r="G288" s="4">
        <f>ABS(SMA1MSFT[[#This Row],[Erorr 1]])</f>
        <v>5.8400000000000674E-2</v>
      </c>
      <c r="H288" s="27">
        <f>SMA1MSFT[[#This Row],[Abs Erorr 1]]/SMA1MSFT[[#This Row],[Adj Close]]</f>
        <v>4.4644222242608226E-3</v>
      </c>
      <c r="I288" s="25">
        <f t="shared" si="23"/>
        <v>13.015866666666668</v>
      </c>
      <c r="J288" s="28">
        <f>(SMA1MSFT[[#This Row],[Adj Close]]-SMA1MSFT[[#This Row],[3-MA]])</f>
        <v>6.5333333333333243E-2</v>
      </c>
      <c r="K288" s="29">
        <f t="shared" si="22"/>
        <v>4.2684444444444324E-3</v>
      </c>
      <c r="L288" s="29">
        <f>ABS(SMA1MSFT[[#This Row],[Erorr 2]])</f>
        <v>6.5333333333333243E-2</v>
      </c>
      <c r="M288" s="27">
        <f>SMA1MSFT[[#This Row],[Abs Erorr 2]]/SMA1MSFT[[#This Row],[Adj Close]]</f>
        <v>4.9944449540816772E-3</v>
      </c>
      <c r="N288" s="25">
        <f t="shared" si="24"/>
        <v>12.975783333333334</v>
      </c>
      <c r="O288" s="30">
        <f>SMA1MSFT[[#This Row],[Adj Close]]-SMA1MSFT[[#This Row],[6-MA]]</f>
        <v>0.10541666666666671</v>
      </c>
      <c r="P288" s="29">
        <f>(SMA1MSFT[[#This Row],[Adj Close]]-N288)^2</f>
        <v>1.1112673611111122E-2</v>
      </c>
      <c r="Q288" s="29">
        <f>ABS(SMA1MSFT[[#This Row],[Erorr 3]])</f>
        <v>0.10541666666666671</v>
      </c>
      <c r="R288" s="31">
        <f>SMA1MSFT[[#This Row],[Abs Erorr 3]]/SMA1MSFT[[#This Row],[Adj Close]]</f>
        <v>8.0586388608588442E-3</v>
      </c>
    </row>
    <row r="289" spans="2:18">
      <c r="B289" s="20">
        <v>44201.291666666664</v>
      </c>
      <c r="C289" s="4">
        <v>13.371700000000001</v>
      </c>
      <c r="D289" s="25">
        <f t="shared" si="21"/>
        <v>13.081200000000001</v>
      </c>
      <c r="E289" s="26">
        <f>SMA1MSFT[[#This Row],[Adj Close]]-SMA1MSFT[[#This Row],[Naive Trend ]]</f>
        <v>0.29049999999999976</v>
      </c>
      <c r="F289" s="4">
        <f t="shared" si="20"/>
        <v>8.4390249999999861E-2</v>
      </c>
      <c r="G289" s="4">
        <f>ABS(SMA1MSFT[[#This Row],[Erorr 1]])</f>
        <v>0.29049999999999976</v>
      </c>
      <c r="H289" s="27">
        <f>SMA1MSFT[[#This Row],[Abs Erorr 1]]/SMA1MSFT[[#This Row],[Adj Close]]</f>
        <v>2.1724986351772755E-2</v>
      </c>
      <c r="I289" s="25">
        <f t="shared" si="23"/>
        <v>13.072466666666669</v>
      </c>
      <c r="J289" s="28">
        <f>(SMA1MSFT[[#This Row],[Adj Close]]-SMA1MSFT[[#This Row],[3-MA]])</f>
        <v>0.29923333333333169</v>
      </c>
      <c r="K289" s="29">
        <f t="shared" si="22"/>
        <v>8.9540587777776792E-2</v>
      </c>
      <c r="L289" s="29">
        <f>ABS(SMA1MSFT[[#This Row],[Erorr 2]])</f>
        <v>0.29923333333333169</v>
      </c>
      <c r="M289" s="27">
        <f>SMA1MSFT[[#This Row],[Abs Erorr 2]]/SMA1MSFT[[#This Row],[Adj Close]]</f>
        <v>2.2378106997115677E-2</v>
      </c>
      <c r="N289" s="25">
        <f t="shared" si="24"/>
        <v>12.993116666666666</v>
      </c>
      <c r="O289" s="30">
        <f>SMA1MSFT[[#This Row],[Adj Close]]-SMA1MSFT[[#This Row],[6-MA]]</f>
        <v>0.37858333333333505</v>
      </c>
      <c r="P289" s="29">
        <f>(SMA1MSFT[[#This Row],[Adj Close]]-N289)^2</f>
        <v>0.14332534027777907</v>
      </c>
      <c r="Q289" s="29">
        <f>ABS(SMA1MSFT[[#This Row],[Erorr 3]])</f>
        <v>0.37858333333333505</v>
      </c>
      <c r="R289" s="31">
        <f>SMA1MSFT[[#This Row],[Abs Erorr 3]]/SMA1MSFT[[#This Row],[Adj Close]]</f>
        <v>2.8312281410242154E-2</v>
      </c>
    </row>
    <row r="290" spans="2:18">
      <c r="B290" s="20">
        <v>44202.291666666664</v>
      </c>
      <c r="C290" s="4">
        <v>12.583399999999999</v>
      </c>
      <c r="D290" s="25">
        <f t="shared" si="21"/>
        <v>13.371700000000001</v>
      </c>
      <c r="E290" s="26">
        <f>SMA1MSFT[[#This Row],[Adj Close]]-SMA1MSFT[[#This Row],[Naive Trend ]]</f>
        <v>-0.78830000000000133</v>
      </c>
      <c r="F290" s="4">
        <f t="shared" si="20"/>
        <v>0.62141689000000211</v>
      </c>
      <c r="G290" s="4">
        <f>ABS(SMA1MSFT[[#This Row],[Erorr 1]])</f>
        <v>0.78830000000000133</v>
      </c>
      <c r="H290" s="27">
        <f>SMA1MSFT[[#This Row],[Abs Erorr 1]]/SMA1MSFT[[#This Row],[Adj Close]]</f>
        <v>6.2646025716420153E-2</v>
      </c>
      <c r="I290" s="25">
        <f t="shared" si="23"/>
        <v>13.158566666666667</v>
      </c>
      <c r="J290" s="28">
        <f>(SMA1MSFT[[#This Row],[Adj Close]]-SMA1MSFT[[#This Row],[3-MA]])</f>
        <v>-0.57516666666666794</v>
      </c>
      <c r="K290" s="29">
        <f t="shared" si="22"/>
        <v>0.33081669444444589</v>
      </c>
      <c r="L290" s="29">
        <f>ABS(SMA1MSFT[[#This Row],[Erorr 2]])</f>
        <v>0.57516666666666794</v>
      </c>
      <c r="M290" s="27">
        <f>SMA1MSFT[[#This Row],[Abs Erorr 2]]/SMA1MSFT[[#This Row],[Adj Close]]</f>
        <v>4.5708367107988937E-2</v>
      </c>
      <c r="N290" s="25">
        <f t="shared" si="24"/>
        <v>13.061450000000001</v>
      </c>
      <c r="O290" s="30">
        <f>SMA1MSFT[[#This Row],[Adj Close]]-SMA1MSFT[[#This Row],[6-MA]]</f>
        <v>-0.47805000000000142</v>
      </c>
      <c r="P290" s="29">
        <f>(SMA1MSFT[[#This Row],[Adj Close]]-N290)^2</f>
        <v>0.22853180250000135</v>
      </c>
      <c r="Q290" s="29">
        <f>ABS(SMA1MSFT[[#This Row],[Erorr 3]])</f>
        <v>0.47805000000000142</v>
      </c>
      <c r="R290" s="31">
        <f>SMA1MSFT[[#This Row],[Abs Erorr 3]]/SMA1MSFT[[#This Row],[Adj Close]]</f>
        <v>3.7990527202505002E-2</v>
      </c>
    </row>
    <row r="291" spans="2:18">
      <c r="B291" s="20">
        <v>44203.291666666664</v>
      </c>
      <c r="C291" s="4">
        <v>13.3111</v>
      </c>
      <c r="D291" s="25">
        <f t="shared" si="21"/>
        <v>12.583399999999999</v>
      </c>
      <c r="E291" s="26">
        <f>SMA1MSFT[[#This Row],[Adj Close]]-SMA1MSFT[[#This Row],[Naive Trend ]]</f>
        <v>0.72770000000000046</v>
      </c>
      <c r="F291" s="4">
        <f t="shared" si="20"/>
        <v>0.52954729000000067</v>
      </c>
      <c r="G291" s="4">
        <f>ABS(SMA1MSFT[[#This Row],[Erorr 1]])</f>
        <v>0.72770000000000046</v>
      </c>
      <c r="H291" s="27">
        <f>SMA1MSFT[[#This Row],[Abs Erorr 1]]/SMA1MSFT[[#This Row],[Adj Close]]</f>
        <v>5.4668659990534253E-2</v>
      </c>
      <c r="I291" s="25">
        <f t="shared" si="23"/>
        <v>13.012099999999998</v>
      </c>
      <c r="J291" s="28">
        <f>(SMA1MSFT[[#This Row],[Adj Close]]-SMA1MSFT[[#This Row],[3-MA]])</f>
        <v>0.29900000000000126</v>
      </c>
      <c r="K291" s="29">
        <f t="shared" si="22"/>
        <v>8.9401000000000758E-2</v>
      </c>
      <c r="L291" s="29">
        <f>ABS(SMA1MSFT[[#This Row],[Erorr 2]])</f>
        <v>0.29900000000000126</v>
      </c>
      <c r="M291" s="27">
        <f>SMA1MSFT[[#This Row],[Abs Erorr 2]]/SMA1MSFT[[#This Row],[Adj Close]]</f>
        <v>2.2462456145622922E-2</v>
      </c>
      <c r="N291" s="25">
        <f t="shared" si="24"/>
        <v>13.013983333333334</v>
      </c>
      <c r="O291" s="30">
        <f>SMA1MSFT[[#This Row],[Adj Close]]-SMA1MSFT[[#This Row],[6-MA]]</f>
        <v>0.29711666666666581</v>
      </c>
      <c r="P291" s="29">
        <f>(SMA1MSFT[[#This Row],[Adj Close]]-N291)^2</f>
        <v>8.8278313611110604E-2</v>
      </c>
      <c r="Q291" s="29">
        <f>ABS(SMA1MSFT[[#This Row],[Erorr 3]])</f>
        <v>0.29711666666666581</v>
      </c>
      <c r="R291" s="31">
        <f>SMA1MSFT[[#This Row],[Abs Erorr 3]]/SMA1MSFT[[#This Row],[Adj Close]]</f>
        <v>2.2320970217838181E-2</v>
      </c>
    </row>
    <row r="292" spans="2:18">
      <c r="B292" s="20">
        <v>44204.291666666664</v>
      </c>
      <c r="C292" s="4">
        <v>13.2441</v>
      </c>
      <c r="D292" s="25">
        <f t="shared" si="21"/>
        <v>13.3111</v>
      </c>
      <c r="E292" s="26">
        <f>SMA1MSFT[[#This Row],[Adj Close]]-SMA1MSFT[[#This Row],[Naive Trend ]]</f>
        <v>-6.7000000000000171E-2</v>
      </c>
      <c r="F292" s="4">
        <f t="shared" si="20"/>
        <v>4.4890000000000225E-3</v>
      </c>
      <c r="G292" s="4">
        <f>ABS(SMA1MSFT[[#This Row],[Erorr 1]])</f>
        <v>6.7000000000000171E-2</v>
      </c>
      <c r="H292" s="27">
        <f>SMA1MSFT[[#This Row],[Abs Erorr 1]]/SMA1MSFT[[#This Row],[Adj Close]]</f>
        <v>5.058856396433142E-3</v>
      </c>
      <c r="I292" s="25">
        <f t="shared" si="23"/>
        <v>13.088733333333332</v>
      </c>
      <c r="J292" s="28">
        <f>(SMA1MSFT[[#This Row],[Adj Close]]-SMA1MSFT[[#This Row],[3-MA]])</f>
        <v>0.15536666666666754</v>
      </c>
      <c r="K292" s="29">
        <f t="shared" si="22"/>
        <v>2.4138801111111382E-2</v>
      </c>
      <c r="L292" s="29">
        <f>ABS(SMA1MSFT[[#This Row],[Erorr 2]])</f>
        <v>0.15536666666666754</v>
      </c>
      <c r="M292" s="27">
        <f>SMA1MSFT[[#This Row],[Abs Erorr 2]]/SMA1MSFT[[#This Row],[Adj Close]]</f>
        <v>1.1731009782972611E-2</v>
      </c>
      <c r="N292" s="25">
        <f t="shared" si="24"/>
        <v>13.080599999999999</v>
      </c>
      <c r="O292" s="30">
        <f>SMA1MSFT[[#This Row],[Adj Close]]-SMA1MSFT[[#This Row],[6-MA]]</f>
        <v>0.16350000000000087</v>
      </c>
      <c r="P292" s="29">
        <f>(SMA1MSFT[[#This Row],[Adj Close]]-N292)^2</f>
        <v>2.6732250000000284E-2</v>
      </c>
      <c r="Q292" s="29">
        <f>ABS(SMA1MSFT[[#This Row],[Erorr 3]])</f>
        <v>0.16350000000000087</v>
      </c>
      <c r="R292" s="31">
        <f>SMA1MSFT[[#This Row],[Abs Erorr 3]]/SMA1MSFT[[#This Row],[Adj Close]]</f>
        <v>1.2345119713683895E-2</v>
      </c>
    </row>
    <row r="293" spans="2:18">
      <c r="B293" s="20">
        <v>44207.291666666664</v>
      </c>
      <c r="C293" s="4">
        <v>13.587999999999999</v>
      </c>
      <c r="D293" s="25">
        <f t="shared" si="21"/>
        <v>13.2441</v>
      </c>
      <c r="E293" s="26">
        <f>SMA1MSFT[[#This Row],[Adj Close]]-SMA1MSFT[[#This Row],[Naive Trend ]]</f>
        <v>0.34389999999999965</v>
      </c>
      <c r="F293" s="4">
        <f t="shared" si="20"/>
        <v>0.11826720999999976</v>
      </c>
      <c r="G293" s="4">
        <f>ABS(SMA1MSFT[[#This Row],[Erorr 1]])</f>
        <v>0.34389999999999965</v>
      </c>
      <c r="H293" s="27">
        <f>SMA1MSFT[[#This Row],[Abs Erorr 1]]/SMA1MSFT[[#This Row],[Adj Close]]</f>
        <v>2.5309096261407101E-2</v>
      </c>
      <c r="I293" s="25">
        <f t="shared" si="23"/>
        <v>13.046199999999999</v>
      </c>
      <c r="J293" s="28">
        <f>(SMA1MSFT[[#This Row],[Adj Close]]-SMA1MSFT[[#This Row],[3-MA]])</f>
        <v>0.54180000000000028</v>
      </c>
      <c r="K293" s="29">
        <f t="shared" si="22"/>
        <v>0.29354724000000032</v>
      </c>
      <c r="L293" s="29">
        <f>ABS(SMA1MSFT[[#This Row],[Erorr 2]])</f>
        <v>0.54180000000000028</v>
      </c>
      <c r="M293" s="27">
        <f>SMA1MSFT[[#This Row],[Abs Erorr 2]]/SMA1MSFT[[#This Row],[Adj Close]]</f>
        <v>3.9873417721519012E-2</v>
      </c>
      <c r="N293" s="25">
        <f t="shared" si="24"/>
        <v>13.102383333333334</v>
      </c>
      <c r="O293" s="30">
        <f>SMA1MSFT[[#This Row],[Adj Close]]-SMA1MSFT[[#This Row],[6-MA]]</f>
        <v>0.48561666666666525</v>
      </c>
      <c r="P293" s="29">
        <f>(SMA1MSFT[[#This Row],[Adj Close]]-N293)^2</f>
        <v>0.23582354694444307</v>
      </c>
      <c r="Q293" s="29">
        <f>ABS(SMA1MSFT[[#This Row],[Erorr 3]])</f>
        <v>0.48561666666666525</v>
      </c>
      <c r="R293" s="31">
        <f>SMA1MSFT[[#This Row],[Abs Erorr 3]]/SMA1MSFT[[#This Row],[Adj Close]]</f>
        <v>3.573864193896565E-2</v>
      </c>
    </row>
    <row r="294" spans="2:18">
      <c r="B294" s="20">
        <v>44208.291666666664</v>
      </c>
      <c r="C294" s="4">
        <v>13.451499999999999</v>
      </c>
      <c r="D294" s="25">
        <f t="shared" si="21"/>
        <v>13.587999999999999</v>
      </c>
      <c r="E294" s="26">
        <f>SMA1MSFT[[#This Row],[Adj Close]]-SMA1MSFT[[#This Row],[Naive Trend ]]</f>
        <v>-0.13649999999999984</v>
      </c>
      <c r="F294" s="4">
        <f t="shared" si="20"/>
        <v>1.8632249999999958E-2</v>
      </c>
      <c r="G294" s="4">
        <f>ABS(SMA1MSFT[[#This Row],[Erorr 1]])</f>
        <v>0.13649999999999984</v>
      </c>
      <c r="H294" s="27">
        <f>SMA1MSFT[[#This Row],[Abs Erorr 1]]/SMA1MSFT[[#This Row],[Adj Close]]</f>
        <v>1.0147567185815698E-2</v>
      </c>
      <c r="I294" s="25">
        <f t="shared" si="23"/>
        <v>13.381066666666667</v>
      </c>
      <c r="J294" s="28">
        <f>(SMA1MSFT[[#This Row],[Adj Close]]-SMA1MSFT[[#This Row],[3-MA]])</f>
        <v>7.0433333333332016E-2</v>
      </c>
      <c r="K294" s="29">
        <f t="shared" si="22"/>
        <v>4.960854444444259E-3</v>
      </c>
      <c r="L294" s="29">
        <f>ABS(SMA1MSFT[[#This Row],[Erorr 2]])</f>
        <v>7.0433333333332016E-2</v>
      </c>
      <c r="M294" s="27">
        <f>SMA1MSFT[[#This Row],[Abs Erorr 2]]/SMA1MSFT[[#This Row],[Adj Close]]</f>
        <v>5.2360951071131114E-3</v>
      </c>
      <c r="N294" s="25">
        <f t="shared" si="24"/>
        <v>13.196583333333331</v>
      </c>
      <c r="O294" s="30">
        <f>SMA1MSFT[[#This Row],[Adj Close]]-SMA1MSFT[[#This Row],[6-MA]]</f>
        <v>0.25491666666666823</v>
      </c>
      <c r="P294" s="29">
        <f>(SMA1MSFT[[#This Row],[Adj Close]]-N294)^2</f>
        <v>6.498250694444524E-2</v>
      </c>
      <c r="Q294" s="29">
        <f>ABS(SMA1MSFT[[#This Row],[Erorr 3]])</f>
        <v>0.25491666666666823</v>
      </c>
      <c r="R294" s="31">
        <f>SMA1MSFT[[#This Row],[Abs Erorr 3]]/SMA1MSFT[[#This Row],[Adj Close]]</f>
        <v>1.8950798547869623E-2</v>
      </c>
    </row>
    <row r="295" spans="2:18">
      <c r="B295" s="20">
        <v>44209.291666666664</v>
      </c>
      <c r="C295" s="4">
        <v>13.4984</v>
      </c>
      <c r="D295" s="25">
        <f t="shared" si="21"/>
        <v>13.451499999999999</v>
      </c>
      <c r="E295" s="26">
        <f>SMA1MSFT[[#This Row],[Adj Close]]-SMA1MSFT[[#This Row],[Naive Trend ]]</f>
        <v>4.690000000000083E-2</v>
      </c>
      <c r="F295" s="4">
        <f t="shared" si="20"/>
        <v>2.1996100000000779E-3</v>
      </c>
      <c r="G295" s="4">
        <f>ABS(SMA1MSFT[[#This Row],[Erorr 1]])</f>
        <v>4.690000000000083E-2</v>
      </c>
      <c r="H295" s="27">
        <f>SMA1MSFT[[#This Row],[Abs Erorr 1]]/SMA1MSFT[[#This Row],[Adj Close]]</f>
        <v>3.474485864991468E-3</v>
      </c>
      <c r="I295" s="25">
        <f t="shared" si="23"/>
        <v>13.427866666666665</v>
      </c>
      <c r="J295" s="28">
        <f>(SMA1MSFT[[#This Row],[Adj Close]]-SMA1MSFT[[#This Row],[3-MA]])</f>
        <v>7.0533333333335335E-2</v>
      </c>
      <c r="K295" s="29">
        <f t="shared" si="22"/>
        <v>4.9749511111113935E-3</v>
      </c>
      <c r="L295" s="29">
        <f>ABS(SMA1MSFT[[#This Row],[Erorr 2]])</f>
        <v>7.0533333333335335E-2</v>
      </c>
      <c r="M295" s="27">
        <f>SMA1MSFT[[#This Row],[Abs Erorr 2]]/SMA1MSFT[[#This Row],[Adj Close]]</f>
        <v>5.2253106541023629E-3</v>
      </c>
      <c r="N295" s="25">
        <f t="shared" si="24"/>
        <v>13.258299999999998</v>
      </c>
      <c r="O295" s="30">
        <f>SMA1MSFT[[#This Row],[Adj Close]]-SMA1MSFT[[#This Row],[6-MA]]</f>
        <v>0.24010000000000176</v>
      </c>
      <c r="P295" s="29">
        <f>(SMA1MSFT[[#This Row],[Adj Close]]-N295)^2</f>
        <v>5.7648010000000846E-2</v>
      </c>
      <c r="Q295" s="29">
        <f>ABS(SMA1MSFT[[#This Row],[Erorr 3]])</f>
        <v>0.24010000000000176</v>
      </c>
      <c r="R295" s="31">
        <f>SMA1MSFT[[#This Row],[Abs Erorr 3]]/SMA1MSFT[[#This Row],[Adj Close]]</f>
        <v>1.7787293308836733E-2</v>
      </c>
    </row>
    <row r="296" spans="2:18">
      <c r="B296" s="20">
        <v>44210.291666666664</v>
      </c>
      <c r="C296" s="4">
        <v>13.1677</v>
      </c>
      <c r="D296" s="25">
        <f t="shared" si="21"/>
        <v>13.4984</v>
      </c>
      <c r="E296" s="26">
        <f>SMA1MSFT[[#This Row],[Adj Close]]-SMA1MSFT[[#This Row],[Naive Trend ]]</f>
        <v>-0.33070000000000022</v>
      </c>
      <c r="F296" s="4">
        <f t="shared" si="20"/>
        <v>0.10936249000000015</v>
      </c>
      <c r="G296" s="4">
        <f>ABS(SMA1MSFT[[#This Row],[Erorr 1]])</f>
        <v>0.33070000000000022</v>
      </c>
      <c r="H296" s="27">
        <f>SMA1MSFT[[#This Row],[Abs Erorr 1]]/SMA1MSFT[[#This Row],[Adj Close]]</f>
        <v>2.5114484686012E-2</v>
      </c>
      <c r="I296" s="25">
        <f t="shared" si="23"/>
        <v>13.512633333333332</v>
      </c>
      <c r="J296" s="28">
        <f>(SMA1MSFT[[#This Row],[Adj Close]]-SMA1MSFT[[#This Row],[3-MA]])</f>
        <v>-0.34493333333333176</v>
      </c>
      <c r="K296" s="29">
        <f t="shared" si="22"/>
        <v>0.11897900444444336</v>
      </c>
      <c r="L296" s="29">
        <f>ABS(SMA1MSFT[[#This Row],[Erorr 2]])</f>
        <v>0.34493333333333176</v>
      </c>
      <c r="M296" s="27">
        <f>SMA1MSFT[[#This Row],[Abs Erorr 2]]/SMA1MSFT[[#This Row],[Adj Close]]</f>
        <v>2.6195412511929323E-2</v>
      </c>
      <c r="N296" s="25">
        <f t="shared" si="24"/>
        <v>13.279416666666668</v>
      </c>
      <c r="O296" s="30">
        <f>SMA1MSFT[[#This Row],[Adj Close]]-SMA1MSFT[[#This Row],[6-MA]]</f>
        <v>-0.11171666666666802</v>
      </c>
      <c r="P296" s="29">
        <f>(SMA1MSFT[[#This Row],[Adj Close]]-N296)^2</f>
        <v>1.2480613611111413E-2</v>
      </c>
      <c r="Q296" s="29">
        <f>ABS(SMA1MSFT[[#This Row],[Erorr 3]])</f>
        <v>0.11171666666666802</v>
      </c>
      <c r="R296" s="31">
        <f>SMA1MSFT[[#This Row],[Abs Erorr 3]]/SMA1MSFT[[#This Row],[Adj Close]]</f>
        <v>8.4841442823475645E-3</v>
      </c>
    </row>
    <row r="297" spans="2:18">
      <c r="B297" s="20">
        <v>44211.291666666664</v>
      </c>
      <c r="C297" s="4">
        <v>12.8278</v>
      </c>
      <c r="D297" s="25">
        <f t="shared" si="21"/>
        <v>13.1677</v>
      </c>
      <c r="E297" s="26">
        <f>SMA1MSFT[[#This Row],[Adj Close]]-SMA1MSFT[[#This Row],[Naive Trend ]]</f>
        <v>-0.33990000000000009</v>
      </c>
      <c r="F297" s="4">
        <f t="shared" si="20"/>
        <v>0.11553201000000006</v>
      </c>
      <c r="G297" s="4">
        <f>ABS(SMA1MSFT[[#This Row],[Erorr 1]])</f>
        <v>0.33990000000000009</v>
      </c>
      <c r="H297" s="27">
        <f>SMA1MSFT[[#This Row],[Abs Erorr 1]]/SMA1MSFT[[#This Row],[Adj Close]]</f>
        <v>2.6497139026177528E-2</v>
      </c>
      <c r="I297" s="25">
        <f t="shared" si="23"/>
        <v>13.372533333333331</v>
      </c>
      <c r="J297" s="28">
        <f>(SMA1MSFT[[#This Row],[Adj Close]]-SMA1MSFT[[#This Row],[3-MA]])</f>
        <v>-0.54473333333333152</v>
      </c>
      <c r="K297" s="29">
        <f t="shared" si="22"/>
        <v>0.29673440444444249</v>
      </c>
      <c r="L297" s="29">
        <f>ABS(SMA1MSFT[[#This Row],[Erorr 2]])</f>
        <v>0.54473333333333152</v>
      </c>
      <c r="M297" s="27">
        <f>SMA1MSFT[[#This Row],[Abs Erorr 2]]/SMA1MSFT[[#This Row],[Adj Close]]</f>
        <v>4.2465062858271216E-2</v>
      </c>
      <c r="N297" s="25">
        <f t="shared" si="24"/>
        <v>13.376800000000001</v>
      </c>
      <c r="O297" s="30">
        <f>SMA1MSFT[[#This Row],[Adj Close]]-SMA1MSFT[[#This Row],[6-MA]]</f>
        <v>-0.54900000000000126</v>
      </c>
      <c r="P297" s="29">
        <f>(SMA1MSFT[[#This Row],[Adj Close]]-N297)^2</f>
        <v>0.30140100000000136</v>
      </c>
      <c r="Q297" s="29">
        <f>ABS(SMA1MSFT[[#This Row],[Erorr 3]])</f>
        <v>0.54900000000000126</v>
      </c>
      <c r="R297" s="31">
        <f>SMA1MSFT[[#This Row],[Abs Erorr 3]]/SMA1MSFT[[#This Row],[Adj Close]]</f>
        <v>4.2797673802210924E-2</v>
      </c>
    </row>
    <row r="298" spans="2:18">
      <c r="B298" s="20">
        <v>44215.291666666664</v>
      </c>
      <c r="C298" s="4">
        <v>12.9932</v>
      </c>
      <c r="D298" s="25">
        <f t="shared" si="21"/>
        <v>12.8278</v>
      </c>
      <c r="E298" s="26">
        <f>SMA1MSFT[[#This Row],[Adj Close]]-SMA1MSFT[[#This Row],[Naive Trend ]]</f>
        <v>0.16539999999999999</v>
      </c>
      <c r="F298" s="4">
        <f t="shared" si="20"/>
        <v>2.7357159999999998E-2</v>
      </c>
      <c r="G298" s="4">
        <f>ABS(SMA1MSFT[[#This Row],[Erorr 1]])</f>
        <v>0.16539999999999999</v>
      </c>
      <c r="H298" s="27">
        <f>SMA1MSFT[[#This Row],[Abs Erorr 1]]/SMA1MSFT[[#This Row],[Adj Close]]</f>
        <v>1.2729735553982083E-2</v>
      </c>
      <c r="I298" s="25">
        <f t="shared" si="23"/>
        <v>13.164633333333333</v>
      </c>
      <c r="J298" s="28">
        <f>(SMA1MSFT[[#This Row],[Adj Close]]-SMA1MSFT[[#This Row],[3-MA]])</f>
        <v>-0.17143333333333288</v>
      </c>
      <c r="K298" s="29">
        <f t="shared" si="22"/>
        <v>2.9389387777777623E-2</v>
      </c>
      <c r="L298" s="29">
        <f>ABS(SMA1MSFT[[#This Row],[Erorr 2]])</f>
        <v>0.17143333333333288</v>
      </c>
      <c r="M298" s="27">
        <f>SMA1MSFT[[#This Row],[Abs Erorr 2]]/SMA1MSFT[[#This Row],[Adj Close]]</f>
        <v>1.3194081006475147E-2</v>
      </c>
      <c r="N298" s="25">
        <f t="shared" si="24"/>
        <v>13.296249999999999</v>
      </c>
      <c r="O298" s="30">
        <f>SMA1MSFT[[#This Row],[Adj Close]]-SMA1MSFT[[#This Row],[6-MA]]</f>
        <v>-0.30304999999999893</v>
      </c>
      <c r="P298" s="29">
        <f>(SMA1MSFT[[#This Row],[Adj Close]]-N298)^2</f>
        <v>9.1839302499999359E-2</v>
      </c>
      <c r="Q298" s="29">
        <f>ABS(SMA1MSFT[[#This Row],[Erorr 3]])</f>
        <v>0.30304999999999893</v>
      </c>
      <c r="R298" s="31">
        <f>SMA1MSFT[[#This Row],[Abs Erorr 3]]/SMA1MSFT[[#This Row],[Adj Close]]</f>
        <v>2.3323738570944719E-2</v>
      </c>
    </row>
    <row r="299" spans="2:18">
      <c r="B299" s="20">
        <v>44216.291666666664</v>
      </c>
      <c r="C299" s="4">
        <v>13.332800000000001</v>
      </c>
      <c r="D299" s="25">
        <f t="shared" si="21"/>
        <v>12.9932</v>
      </c>
      <c r="E299" s="26">
        <f>SMA1MSFT[[#This Row],[Adj Close]]-SMA1MSFT[[#This Row],[Naive Trend ]]</f>
        <v>0.33960000000000079</v>
      </c>
      <c r="F299" s="4">
        <f t="shared" si="20"/>
        <v>0.11532816000000054</v>
      </c>
      <c r="G299" s="4">
        <f>ABS(SMA1MSFT[[#This Row],[Erorr 1]])</f>
        <v>0.33960000000000079</v>
      </c>
      <c r="H299" s="27">
        <f>SMA1MSFT[[#This Row],[Abs Erorr 1]]/SMA1MSFT[[#This Row],[Adj Close]]</f>
        <v>2.5471018840753687E-2</v>
      </c>
      <c r="I299" s="25">
        <f t="shared" si="23"/>
        <v>12.996233333333334</v>
      </c>
      <c r="J299" s="28">
        <f>(SMA1MSFT[[#This Row],[Adj Close]]-SMA1MSFT[[#This Row],[3-MA]])</f>
        <v>0.33656666666666624</v>
      </c>
      <c r="K299" s="29">
        <f t="shared" si="22"/>
        <v>0.11327712111111082</v>
      </c>
      <c r="L299" s="29">
        <f>ABS(SMA1MSFT[[#This Row],[Erorr 2]])</f>
        <v>0.33656666666666624</v>
      </c>
      <c r="M299" s="27">
        <f>SMA1MSFT[[#This Row],[Abs Erorr 2]]/SMA1MSFT[[#This Row],[Adj Close]]</f>
        <v>2.5243509740389584E-2</v>
      </c>
      <c r="N299" s="25">
        <f t="shared" si="24"/>
        <v>13.254433333333331</v>
      </c>
      <c r="O299" s="30">
        <f>SMA1MSFT[[#This Row],[Adj Close]]-SMA1MSFT[[#This Row],[6-MA]]</f>
        <v>7.836666666666936E-2</v>
      </c>
      <c r="P299" s="29">
        <f>(SMA1MSFT[[#This Row],[Adj Close]]-N299)^2</f>
        <v>6.1413344444448664E-3</v>
      </c>
      <c r="Q299" s="29">
        <f>ABS(SMA1MSFT[[#This Row],[Erorr 3]])</f>
        <v>7.836666666666936E-2</v>
      </c>
      <c r="R299" s="31">
        <f>SMA1MSFT[[#This Row],[Abs Erorr 3]]/SMA1MSFT[[#This Row],[Adj Close]]</f>
        <v>5.8777351094045777E-3</v>
      </c>
    </row>
    <row r="300" spans="2:18">
      <c r="B300" s="20">
        <v>44217.291666666664</v>
      </c>
      <c r="C300" s="4">
        <v>13.833299999999999</v>
      </c>
      <c r="D300" s="25">
        <f t="shared" si="21"/>
        <v>13.332800000000001</v>
      </c>
      <c r="E300" s="26">
        <f>SMA1MSFT[[#This Row],[Adj Close]]-SMA1MSFT[[#This Row],[Naive Trend ]]</f>
        <v>0.50049999999999883</v>
      </c>
      <c r="F300" s="4">
        <f t="shared" si="20"/>
        <v>0.25050024999999881</v>
      </c>
      <c r="G300" s="4">
        <f>ABS(SMA1MSFT[[#This Row],[Erorr 1]])</f>
        <v>0.50049999999999883</v>
      </c>
      <c r="H300" s="27">
        <f>SMA1MSFT[[#This Row],[Abs Erorr 1]]/SMA1MSFT[[#This Row],[Adj Close]]</f>
        <v>3.6180810074241058E-2</v>
      </c>
      <c r="I300" s="25">
        <f t="shared" si="23"/>
        <v>13.051266666666665</v>
      </c>
      <c r="J300" s="28">
        <f>(SMA1MSFT[[#This Row],[Adj Close]]-SMA1MSFT[[#This Row],[3-MA]])</f>
        <v>0.78203333333333447</v>
      </c>
      <c r="K300" s="29">
        <f t="shared" si="22"/>
        <v>0.61157613444444625</v>
      </c>
      <c r="L300" s="29">
        <f>ABS(SMA1MSFT[[#This Row],[Erorr 2]])</f>
        <v>0.78203333333333447</v>
      </c>
      <c r="M300" s="27">
        <f>SMA1MSFT[[#This Row],[Abs Erorr 2]]/SMA1MSFT[[#This Row],[Adj Close]]</f>
        <v>5.6532666343774407E-2</v>
      </c>
      <c r="N300" s="25">
        <f t="shared" si="24"/>
        <v>13.2119</v>
      </c>
      <c r="O300" s="30">
        <f>SMA1MSFT[[#This Row],[Adj Close]]-SMA1MSFT[[#This Row],[6-MA]]</f>
        <v>0.62139999999999951</v>
      </c>
      <c r="P300" s="29">
        <f>(SMA1MSFT[[#This Row],[Adj Close]]-N300)^2</f>
        <v>0.38613795999999939</v>
      </c>
      <c r="Q300" s="29">
        <f>ABS(SMA1MSFT[[#This Row],[Erorr 3]])</f>
        <v>0.62139999999999951</v>
      </c>
      <c r="R300" s="31">
        <f>SMA1MSFT[[#This Row],[Abs Erorr 3]]/SMA1MSFT[[#This Row],[Adj Close]]</f>
        <v>4.4920590170096759E-2</v>
      </c>
    </row>
    <row r="301" spans="2:18">
      <c r="B301" s="20">
        <v>44218.291666666664</v>
      </c>
      <c r="C301" s="4">
        <v>13.678699999999999</v>
      </c>
      <c r="D301" s="25">
        <f t="shared" si="21"/>
        <v>13.833299999999999</v>
      </c>
      <c r="E301" s="26">
        <f>SMA1MSFT[[#This Row],[Adj Close]]-SMA1MSFT[[#This Row],[Naive Trend ]]</f>
        <v>-0.15460000000000029</v>
      </c>
      <c r="F301" s="4">
        <f t="shared" si="20"/>
        <v>2.3901160000000091E-2</v>
      </c>
      <c r="G301" s="4">
        <f>ABS(SMA1MSFT[[#This Row],[Erorr 1]])</f>
        <v>0.15460000000000029</v>
      </c>
      <c r="H301" s="27">
        <f>SMA1MSFT[[#This Row],[Abs Erorr 1]]/SMA1MSFT[[#This Row],[Adj Close]]</f>
        <v>1.1302243634263512E-2</v>
      </c>
      <c r="I301" s="25">
        <f t="shared" si="23"/>
        <v>13.386433333333335</v>
      </c>
      <c r="J301" s="28">
        <f>(SMA1MSFT[[#This Row],[Adj Close]]-SMA1MSFT[[#This Row],[3-MA]])</f>
        <v>0.29226666666666468</v>
      </c>
      <c r="K301" s="29">
        <f t="shared" si="22"/>
        <v>8.5419804444443276E-2</v>
      </c>
      <c r="L301" s="29">
        <f>ABS(SMA1MSFT[[#This Row],[Erorr 2]])</f>
        <v>0.29226666666666468</v>
      </c>
      <c r="M301" s="27">
        <f>SMA1MSFT[[#This Row],[Abs Erorr 2]]/SMA1MSFT[[#This Row],[Adj Close]]</f>
        <v>2.136655286442898E-2</v>
      </c>
      <c r="N301" s="25">
        <f t="shared" si="24"/>
        <v>13.275533333333334</v>
      </c>
      <c r="O301" s="30">
        <f>SMA1MSFT[[#This Row],[Adj Close]]-SMA1MSFT[[#This Row],[6-MA]]</f>
        <v>0.40316666666666556</v>
      </c>
      <c r="P301" s="29">
        <f>(SMA1MSFT[[#This Row],[Adj Close]]-N301)^2</f>
        <v>0.16254336111111023</v>
      </c>
      <c r="Q301" s="29">
        <f>ABS(SMA1MSFT[[#This Row],[Erorr 3]])</f>
        <v>0.40316666666666556</v>
      </c>
      <c r="R301" s="31">
        <f>SMA1MSFT[[#This Row],[Abs Erorr 3]]/SMA1MSFT[[#This Row],[Adj Close]]</f>
        <v>2.9474048459770707E-2</v>
      </c>
    </row>
    <row r="302" spans="2:18">
      <c r="B302" s="20">
        <v>44221.291666666664</v>
      </c>
      <c r="C302" s="4">
        <v>13.6196</v>
      </c>
      <c r="D302" s="25">
        <f t="shared" si="21"/>
        <v>13.678699999999999</v>
      </c>
      <c r="E302" s="26">
        <f>SMA1MSFT[[#This Row],[Adj Close]]-SMA1MSFT[[#This Row],[Naive Trend ]]</f>
        <v>-5.9099999999999042E-2</v>
      </c>
      <c r="F302" s="4">
        <f t="shared" si="20"/>
        <v>3.4928099999998866E-3</v>
      </c>
      <c r="G302" s="4">
        <f>ABS(SMA1MSFT[[#This Row],[Erorr 1]])</f>
        <v>5.9099999999999042E-2</v>
      </c>
      <c r="H302" s="27">
        <f>SMA1MSFT[[#This Row],[Abs Erorr 1]]/SMA1MSFT[[#This Row],[Adj Close]]</f>
        <v>4.3393344885311637E-3</v>
      </c>
      <c r="I302" s="25">
        <f t="shared" si="23"/>
        <v>13.614933333333333</v>
      </c>
      <c r="J302" s="28">
        <f>(SMA1MSFT[[#This Row],[Adj Close]]-SMA1MSFT[[#This Row],[3-MA]])</f>
        <v>4.6666666666670409E-3</v>
      </c>
      <c r="K302" s="29">
        <f t="shared" si="22"/>
        <v>2.1777777777781272E-5</v>
      </c>
      <c r="L302" s="29">
        <f>ABS(SMA1MSFT[[#This Row],[Erorr 2]])</f>
        <v>4.6666666666670409E-3</v>
      </c>
      <c r="M302" s="27">
        <f>SMA1MSFT[[#This Row],[Abs Erorr 2]]/SMA1MSFT[[#This Row],[Adj Close]]</f>
        <v>3.4264344523092023E-4</v>
      </c>
      <c r="N302" s="25">
        <f t="shared" si="24"/>
        <v>13.305583333333331</v>
      </c>
      <c r="O302" s="30">
        <f>SMA1MSFT[[#This Row],[Adj Close]]-SMA1MSFT[[#This Row],[6-MA]]</f>
        <v>0.31401666666666905</v>
      </c>
      <c r="P302" s="29">
        <f>(SMA1MSFT[[#This Row],[Adj Close]]-N302)^2</f>
        <v>9.8606466944445942E-2</v>
      </c>
      <c r="Q302" s="29">
        <f>ABS(SMA1MSFT[[#This Row],[Erorr 3]])</f>
        <v>0.31401666666666905</v>
      </c>
      <c r="R302" s="31">
        <f>SMA1MSFT[[#This Row],[Abs Erorr 3]]/SMA1MSFT[[#This Row],[Adj Close]]</f>
        <v>2.3056232684268926E-2</v>
      </c>
    </row>
    <row r="303" spans="2:18">
      <c r="B303" s="20">
        <v>44222.291666666664</v>
      </c>
      <c r="C303" s="4">
        <v>13.402200000000001</v>
      </c>
      <c r="D303" s="25">
        <f t="shared" si="21"/>
        <v>13.6196</v>
      </c>
      <c r="E303" s="26">
        <f>SMA1MSFT[[#This Row],[Adj Close]]-SMA1MSFT[[#This Row],[Naive Trend ]]</f>
        <v>-0.21739999999999959</v>
      </c>
      <c r="F303" s="4">
        <f t="shared" si="20"/>
        <v>4.726275999999982E-2</v>
      </c>
      <c r="G303" s="4">
        <f>ABS(SMA1MSFT[[#This Row],[Erorr 1]])</f>
        <v>0.21739999999999959</v>
      </c>
      <c r="H303" s="27">
        <f>SMA1MSFT[[#This Row],[Abs Erorr 1]]/SMA1MSFT[[#This Row],[Adj Close]]</f>
        <v>1.6221217412066644E-2</v>
      </c>
      <c r="I303" s="25">
        <f t="shared" si="23"/>
        <v>13.710533333333332</v>
      </c>
      <c r="J303" s="28">
        <f>(SMA1MSFT[[#This Row],[Adj Close]]-SMA1MSFT[[#This Row],[3-MA]])</f>
        <v>-0.30833333333333179</v>
      </c>
      <c r="K303" s="29">
        <f t="shared" si="22"/>
        <v>9.5069444444443499E-2</v>
      </c>
      <c r="L303" s="29">
        <f>ABS(SMA1MSFT[[#This Row],[Erorr 2]])</f>
        <v>0.30833333333333179</v>
      </c>
      <c r="M303" s="27">
        <f>SMA1MSFT[[#This Row],[Abs Erorr 2]]/SMA1MSFT[[#This Row],[Adj Close]]</f>
        <v>2.3006173115856485E-2</v>
      </c>
      <c r="N303" s="25">
        <f t="shared" si="24"/>
        <v>13.380899999999999</v>
      </c>
      <c r="O303" s="30">
        <f>SMA1MSFT[[#This Row],[Adj Close]]-SMA1MSFT[[#This Row],[6-MA]]</f>
        <v>2.1300000000001873E-2</v>
      </c>
      <c r="P303" s="29">
        <f>(SMA1MSFT[[#This Row],[Adj Close]]-N303)^2</f>
        <v>4.5369000000007977E-4</v>
      </c>
      <c r="Q303" s="29">
        <f>ABS(SMA1MSFT[[#This Row],[Erorr 3]])</f>
        <v>2.1300000000001873E-2</v>
      </c>
      <c r="R303" s="31">
        <f>SMA1MSFT[[#This Row],[Abs Erorr 3]]/SMA1MSFT[[#This Row],[Adj Close]]</f>
        <v>1.5892913103820172E-3</v>
      </c>
    </row>
    <row r="304" spans="2:18">
      <c r="B304" s="20">
        <v>44223.291666666664</v>
      </c>
      <c r="C304" s="4">
        <v>12.885899999999999</v>
      </c>
      <c r="D304" s="25">
        <f t="shared" si="21"/>
        <v>13.402200000000001</v>
      </c>
      <c r="E304" s="26">
        <f>SMA1MSFT[[#This Row],[Adj Close]]-SMA1MSFT[[#This Row],[Naive Trend ]]</f>
        <v>-0.51630000000000109</v>
      </c>
      <c r="F304" s="4">
        <f t="shared" si="20"/>
        <v>0.26656569000000113</v>
      </c>
      <c r="G304" s="4">
        <f>ABS(SMA1MSFT[[#This Row],[Erorr 1]])</f>
        <v>0.51630000000000109</v>
      </c>
      <c r="H304" s="27">
        <f>SMA1MSFT[[#This Row],[Abs Erorr 1]]/SMA1MSFT[[#This Row],[Adj Close]]</f>
        <v>4.0067050031429789E-2</v>
      </c>
      <c r="I304" s="25">
        <f t="shared" si="23"/>
        <v>13.566833333333333</v>
      </c>
      <c r="J304" s="28">
        <f>(SMA1MSFT[[#This Row],[Adj Close]]-SMA1MSFT[[#This Row],[3-MA]])</f>
        <v>-0.68093333333333383</v>
      </c>
      <c r="K304" s="29">
        <f t="shared" si="22"/>
        <v>0.46367020444444512</v>
      </c>
      <c r="L304" s="29">
        <f>ABS(SMA1MSFT[[#This Row],[Erorr 2]])</f>
        <v>0.68093333333333383</v>
      </c>
      <c r="M304" s="27">
        <f>SMA1MSFT[[#This Row],[Abs Erorr 2]]/SMA1MSFT[[#This Row],[Adj Close]]</f>
        <v>5.284328865918049E-2</v>
      </c>
      <c r="N304" s="25">
        <f t="shared" si="24"/>
        <v>13.476633333333334</v>
      </c>
      <c r="O304" s="30">
        <f>SMA1MSFT[[#This Row],[Adj Close]]-SMA1MSFT[[#This Row],[6-MA]]</f>
        <v>-0.59073333333333444</v>
      </c>
      <c r="P304" s="29">
        <f>(SMA1MSFT[[#This Row],[Adj Close]]-N304)^2</f>
        <v>0.34896587111111244</v>
      </c>
      <c r="Q304" s="29">
        <f>ABS(SMA1MSFT[[#This Row],[Erorr 3]])</f>
        <v>0.59073333333333444</v>
      </c>
      <c r="R304" s="31">
        <f>SMA1MSFT[[#This Row],[Abs Erorr 3]]/SMA1MSFT[[#This Row],[Adj Close]]</f>
        <v>4.5843389544644494E-2</v>
      </c>
    </row>
    <row r="305" spans="2:18">
      <c r="B305" s="20">
        <v>44224.291666666664</v>
      </c>
      <c r="C305" s="4">
        <v>13.0189</v>
      </c>
      <c r="D305" s="25">
        <f t="shared" si="21"/>
        <v>12.885899999999999</v>
      </c>
      <c r="E305" s="26">
        <f>SMA1MSFT[[#This Row],[Adj Close]]-SMA1MSFT[[#This Row],[Naive Trend ]]</f>
        <v>0.1330000000000009</v>
      </c>
      <c r="F305" s="4">
        <f t="shared" si="20"/>
        <v>1.7689000000000239E-2</v>
      </c>
      <c r="G305" s="4">
        <f>ABS(SMA1MSFT[[#This Row],[Erorr 1]])</f>
        <v>0.1330000000000009</v>
      </c>
      <c r="H305" s="27">
        <f>SMA1MSFT[[#This Row],[Abs Erorr 1]]/SMA1MSFT[[#This Row],[Adj Close]]</f>
        <v>1.0215916859335343E-2</v>
      </c>
      <c r="I305" s="25">
        <f t="shared" si="23"/>
        <v>13.302566666666666</v>
      </c>
      <c r="J305" s="28">
        <f>(SMA1MSFT[[#This Row],[Adj Close]]-SMA1MSFT[[#This Row],[3-MA]])</f>
        <v>-0.28366666666666518</v>
      </c>
      <c r="K305" s="29">
        <f t="shared" si="22"/>
        <v>8.0466777777776929E-2</v>
      </c>
      <c r="L305" s="29">
        <f>ABS(SMA1MSFT[[#This Row],[Erorr 2]])</f>
        <v>0.28366666666666518</v>
      </c>
      <c r="M305" s="27">
        <f>SMA1MSFT[[#This Row],[Abs Erorr 2]]/SMA1MSFT[[#This Row],[Adj Close]]</f>
        <v>2.1788835206251311E-2</v>
      </c>
      <c r="N305" s="25">
        <f t="shared" si="24"/>
        <v>13.45875</v>
      </c>
      <c r="O305" s="30">
        <f>SMA1MSFT[[#This Row],[Adj Close]]-SMA1MSFT[[#This Row],[6-MA]]</f>
        <v>-0.43984999999999985</v>
      </c>
      <c r="P305" s="29">
        <f>(SMA1MSFT[[#This Row],[Adj Close]]-N305)^2</f>
        <v>0.19346802249999986</v>
      </c>
      <c r="Q305" s="29">
        <f>ABS(SMA1MSFT[[#This Row],[Erorr 3]])</f>
        <v>0.43984999999999985</v>
      </c>
      <c r="R305" s="31">
        <f>SMA1MSFT[[#This Row],[Abs Erorr 3]]/SMA1MSFT[[#This Row],[Adj Close]]</f>
        <v>3.378549647051593E-2</v>
      </c>
    </row>
    <row r="306" spans="2:18">
      <c r="B306" s="20">
        <v>44225.291666666664</v>
      </c>
      <c r="C306" s="4">
        <v>12.957800000000001</v>
      </c>
      <c r="D306" s="25">
        <f t="shared" si="21"/>
        <v>13.0189</v>
      </c>
      <c r="E306" s="26">
        <f>SMA1MSFT[[#This Row],[Adj Close]]-SMA1MSFT[[#This Row],[Naive Trend ]]</f>
        <v>-6.109999999999971E-2</v>
      </c>
      <c r="F306" s="4">
        <f t="shared" si="20"/>
        <v>3.7332099999999647E-3</v>
      </c>
      <c r="G306" s="4">
        <f>ABS(SMA1MSFT[[#This Row],[Erorr 1]])</f>
        <v>6.109999999999971E-2</v>
      </c>
      <c r="H306" s="27">
        <f>SMA1MSFT[[#This Row],[Abs Erorr 1]]/SMA1MSFT[[#This Row],[Adj Close]]</f>
        <v>4.7153066106900635E-3</v>
      </c>
      <c r="I306" s="25">
        <f t="shared" si="23"/>
        <v>13.102333333333334</v>
      </c>
      <c r="J306" s="28">
        <f>(SMA1MSFT[[#This Row],[Adj Close]]-SMA1MSFT[[#This Row],[3-MA]])</f>
        <v>-0.1445333333333334</v>
      </c>
      <c r="K306" s="29">
        <f t="shared" si="22"/>
        <v>2.0889884444444465E-2</v>
      </c>
      <c r="L306" s="29">
        <f>ABS(SMA1MSFT[[#This Row],[Erorr 2]])</f>
        <v>0.1445333333333334</v>
      </c>
      <c r="M306" s="27">
        <f>SMA1MSFT[[#This Row],[Abs Erorr 2]]/SMA1MSFT[[#This Row],[Adj Close]]</f>
        <v>1.11541568270334E-2</v>
      </c>
      <c r="N306" s="25">
        <f t="shared" si="24"/>
        <v>13.406433333333334</v>
      </c>
      <c r="O306" s="30">
        <f>SMA1MSFT[[#This Row],[Adj Close]]-SMA1MSFT[[#This Row],[6-MA]]</f>
        <v>-0.44863333333333344</v>
      </c>
      <c r="P306" s="29">
        <f>(SMA1MSFT[[#This Row],[Adj Close]]-N306)^2</f>
        <v>0.20127186777777786</v>
      </c>
      <c r="Q306" s="29">
        <f>ABS(SMA1MSFT[[#This Row],[Erorr 3]])</f>
        <v>0.44863333333333344</v>
      </c>
      <c r="R306" s="31">
        <f>SMA1MSFT[[#This Row],[Abs Erorr 3]]/SMA1MSFT[[#This Row],[Adj Close]]</f>
        <v>3.4622646848487662E-2</v>
      </c>
    </row>
    <row r="307" spans="2:18">
      <c r="B307" s="20">
        <v>44228.291666666664</v>
      </c>
      <c r="C307" s="4">
        <v>13.2044</v>
      </c>
      <c r="D307" s="25">
        <f t="shared" si="21"/>
        <v>12.957800000000001</v>
      </c>
      <c r="E307" s="26">
        <f>SMA1MSFT[[#This Row],[Adj Close]]-SMA1MSFT[[#This Row],[Naive Trend ]]</f>
        <v>0.24659999999999904</v>
      </c>
      <c r="F307" s="4">
        <f t="shared" si="20"/>
        <v>6.0811559999999529E-2</v>
      </c>
      <c r="G307" s="4">
        <f>ABS(SMA1MSFT[[#This Row],[Erorr 1]])</f>
        <v>0.24659999999999904</v>
      </c>
      <c r="H307" s="27">
        <f>SMA1MSFT[[#This Row],[Abs Erorr 1]]/SMA1MSFT[[#This Row],[Adj Close]]</f>
        <v>1.8675592984156723E-2</v>
      </c>
      <c r="I307" s="25">
        <f t="shared" si="23"/>
        <v>12.9542</v>
      </c>
      <c r="J307" s="28">
        <f>(SMA1MSFT[[#This Row],[Adj Close]]-SMA1MSFT[[#This Row],[3-MA]])</f>
        <v>0.25019999999999953</v>
      </c>
      <c r="K307" s="29">
        <f t="shared" si="22"/>
        <v>6.2600039999999774E-2</v>
      </c>
      <c r="L307" s="29">
        <f>ABS(SMA1MSFT[[#This Row],[Erorr 2]])</f>
        <v>0.25019999999999953</v>
      </c>
      <c r="M307" s="27">
        <f>SMA1MSFT[[#This Row],[Abs Erorr 2]]/SMA1MSFT[[#This Row],[Adj Close]]</f>
        <v>1.8948229378086056E-2</v>
      </c>
      <c r="N307" s="25">
        <f t="shared" si="24"/>
        <v>13.260516666666668</v>
      </c>
      <c r="O307" s="30">
        <f>SMA1MSFT[[#This Row],[Adj Close]]-SMA1MSFT[[#This Row],[6-MA]]</f>
        <v>-5.6116666666667925E-2</v>
      </c>
      <c r="P307" s="29">
        <f>(SMA1MSFT[[#This Row],[Adj Close]]-N307)^2</f>
        <v>3.149080277777919E-3</v>
      </c>
      <c r="Q307" s="29">
        <f>ABS(SMA1MSFT[[#This Row],[Erorr 3]])</f>
        <v>5.6116666666667925E-2</v>
      </c>
      <c r="R307" s="31">
        <f>SMA1MSFT[[#This Row],[Abs Erorr 3]]/SMA1MSFT[[#This Row],[Adj Close]]</f>
        <v>4.2498460109257463E-3</v>
      </c>
    </row>
    <row r="308" spans="2:18">
      <c r="B308" s="20">
        <v>44229.291666666664</v>
      </c>
      <c r="C308" s="4">
        <v>13.523400000000001</v>
      </c>
      <c r="D308" s="25">
        <f t="shared" si="21"/>
        <v>13.2044</v>
      </c>
      <c r="E308" s="26">
        <f>SMA1MSFT[[#This Row],[Adj Close]]-SMA1MSFT[[#This Row],[Naive Trend ]]</f>
        <v>0.31900000000000084</v>
      </c>
      <c r="F308" s="4">
        <f t="shared" si="20"/>
        <v>0.10176100000000053</v>
      </c>
      <c r="G308" s="4">
        <f>ABS(SMA1MSFT[[#This Row],[Erorr 1]])</f>
        <v>0.31900000000000084</v>
      </c>
      <c r="H308" s="27">
        <f>SMA1MSFT[[#This Row],[Abs Erorr 1]]/SMA1MSFT[[#This Row],[Adj Close]]</f>
        <v>2.3588742476004617E-2</v>
      </c>
      <c r="I308" s="25">
        <f t="shared" si="23"/>
        <v>13.060366666666667</v>
      </c>
      <c r="J308" s="28">
        <f>(SMA1MSFT[[#This Row],[Adj Close]]-SMA1MSFT[[#This Row],[3-MA]])</f>
        <v>0.46303333333333363</v>
      </c>
      <c r="K308" s="29">
        <f t="shared" si="22"/>
        <v>0.21439986777777806</v>
      </c>
      <c r="L308" s="29">
        <f>ABS(SMA1MSFT[[#This Row],[Erorr 2]])</f>
        <v>0.46303333333333363</v>
      </c>
      <c r="M308" s="27">
        <f>SMA1MSFT[[#This Row],[Abs Erorr 2]]/SMA1MSFT[[#This Row],[Adj Close]]</f>
        <v>3.423941710910966E-2</v>
      </c>
      <c r="N308" s="25">
        <f t="shared" si="24"/>
        <v>13.181466666666665</v>
      </c>
      <c r="O308" s="30">
        <f>SMA1MSFT[[#This Row],[Adj Close]]-SMA1MSFT[[#This Row],[6-MA]]</f>
        <v>0.3419333333333352</v>
      </c>
      <c r="P308" s="29">
        <f>(SMA1MSFT[[#This Row],[Adj Close]]-N308)^2</f>
        <v>0.11691840444444572</v>
      </c>
      <c r="Q308" s="29">
        <f>ABS(SMA1MSFT[[#This Row],[Erorr 3]])</f>
        <v>0.3419333333333352</v>
      </c>
      <c r="R308" s="31">
        <f>SMA1MSFT[[#This Row],[Abs Erorr 3]]/SMA1MSFT[[#This Row],[Adj Close]]</f>
        <v>2.5284568476369493E-2</v>
      </c>
    </row>
    <row r="309" spans="2:18">
      <c r="B309" s="20">
        <v>44230.291666666664</v>
      </c>
      <c r="C309" s="4">
        <v>13.497199999999999</v>
      </c>
      <c r="D309" s="25">
        <f t="shared" si="21"/>
        <v>13.523400000000001</v>
      </c>
      <c r="E309" s="26">
        <f>SMA1MSFT[[#This Row],[Adj Close]]-SMA1MSFT[[#This Row],[Naive Trend ]]</f>
        <v>-2.6200000000001111E-2</v>
      </c>
      <c r="F309" s="4">
        <f t="shared" si="20"/>
        <v>6.8644000000005819E-4</v>
      </c>
      <c r="G309" s="4">
        <f>ABS(SMA1MSFT[[#This Row],[Erorr 1]])</f>
        <v>2.6200000000001111E-2</v>
      </c>
      <c r="H309" s="27">
        <f>SMA1MSFT[[#This Row],[Abs Erorr 1]]/SMA1MSFT[[#This Row],[Adj Close]]</f>
        <v>1.9411433482500898E-3</v>
      </c>
      <c r="I309" s="25">
        <f t="shared" si="23"/>
        <v>13.228533333333333</v>
      </c>
      <c r="J309" s="28">
        <f>(SMA1MSFT[[#This Row],[Adj Close]]-SMA1MSFT[[#This Row],[3-MA]])</f>
        <v>0.26866666666666639</v>
      </c>
      <c r="K309" s="29">
        <f t="shared" si="22"/>
        <v>7.2181777777777623E-2</v>
      </c>
      <c r="L309" s="29">
        <f>ABS(SMA1MSFT[[#This Row],[Erorr 2]])</f>
        <v>0.26866666666666639</v>
      </c>
      <c r="M309" s="27">
        <f>SMA1MSFT[[#This Row],[Abs Erorr 2]]/SMA1MSFT[[#This Row],[Adj Close]]</f>
        <v>1.9905363087652728E-2</v>
      </c>
      <c r="N309" s="25">
        <f t="shared" si="24"/>
        <v>13.165433333333333</v>
      </c>
      <c r="O309" s="30">
        <f>SMA1MSFT[[#This Row],[Adj Close]]-SMA1MSFT[[#This Row],[6-MA]]</f>
        <v>0.33176666666666677</v>
      </c>
      <c r="P309" s="29">
        <f>(SMA1MSFT[[#This Row],[Adj Close]]-N309)^2</f>
        <v>0.11006912111111118</v>
      </c>
      <c r="Q309" s="29">
        <f>ABS(SMA1MSFT[[#This Row],[Erorr 3]])</f>
        <v>0.33176666666666677</v>
      </c>
      <c r="R309" s="31">
        <f>SMA1MSFT[[#This Row],[Abs Erorr 3]]/SMA1MSFT[[#This Row],[Adj Close]]</f>
        <v>2.458040680042281E-2</v>
      </c>
    </row>
    <row r="310" spans="2:18">
      <c r="B310" s="20">
        <v>44231.291666666664</v>
      </c>
      <c r="C310" s="4">
        <v>13.630599999999999</v>
      </c>
      <c r="D310" s="25">
        <f t="shared" si="21"/>
        <v>13.497199999999999</v>
      </c>
      <c r="E310" s="26">
        <f>SMA1MSFT[[#This Row],[Adj Close]]-SMA1MSFT[[#This Row],[Naive Trend ]]</f>
        <v>0.13339999999999996</v>
      </c>
      <c r="F310" s="4">
        <f t="shared" si="20"/>
        <v>1.7795559999999992E-2</v>
      </c>
      <c r="G310" s="4">
        <f>ABS(SMA1MSFT[[#This Row],[Erorr 1]])</f>
        <v>0.13339999999999996</v>
      </c>
      <c r="H310" s="27">
        <f>SMA1MSFT[[#This Row],[Abs Erorr 1]]/SMA1MSFT[[#This Row],[Adj Close]]</f>
        <v>9.7868032221618984E-3</v>
      </c>
      <c r="I310" s="25">
        <f t="shared" si="23"/>
        <v>13.408333333333333</v>
      </c>
      <c r="J310" s="28">
        <f>(SMA1MSFT[[#This Row],[Adj Close]]-SMA1MSFT[[#This Row],[3-MA]])</f>
        <v>0.22226666666666617</v>
      </c>
      <c r="K310" s="29">
        <f t="shared" si="22"/>
        <v>4.9402471111110888E-2</v>
      </c>
      <c r="L310" s="29">
        <f>ABS(SMA1MSFT[[#This Row],[Erorr 2]])</f>
        <v>0.22226666666666617</v>
      </c>
      <c r="M310" s="27">
        <f>SMA1MSFT[[#This Row],[Abs Erorr 2]]/SMA1MSFT[[#This Row],[Adj Close]]</f>
        <v>1.6306447747470119E-2</v>
      </c>
      <c r="N310" s="25">
        <f t="shared" si="24"/>
        <v>13.181266666666668</v>
      </c>
      <c r="O310" s="30">
        <f>SMA1MSFT[[#This Row],[Adj Close]]-SMA1MSFT[[#This Row],[6-MA]]</f>
        <v>0.44933333333333181</v>
      </c>
      <c r="P310" s="29">
        <f>(SMA1MSFT[[#This Row],[Adj Close]]-N310)^2</f>
        <v>0.20190044444444308</v>
      </c>
      <c r="Q310" s="29">
        <f>ABS(SMA1MSFT[[#This Row],[Erorr 3]])</f>
        <v>0.44933333333333181</v>
      </c>
      <c r="R310" s="31">
        <f>SMA1MSFT[[#This Row],[Abs Erorr 3]]/SMA1MSFT[[#This Row],[Adj Close]]</f>
        <v>3.2965044336517237E-2</v>
      </c>
    </row>
    <row r="311" spans="2:18">
      <c r="B311" s="20">
        <v>44232.291666666664</v>
      </c>
      <c r="C311" s="4">
        <v>13.557499999999999</v>
      </c>
      <c r="D311" s="25">
        <f t="shared" si="21"/>
        <v>13.630599999999999</v>
      </c>
      <c r="E311" s="26">
        <f>SMA1MSFT[[#This Row],[Adj Close]]-SMA1MSFT[[#This Row],[Naive Trend ]]</f>
        <v>-7.3100000000000165E-2</v>
      </c>
      <c r="F311" s="4">
        <f t="shared" si="20"/>
        <v>5.3436100000000238E-3</v>
      </c>
      <c r="G311" s="4">
        <f>ABS(SMA1MSFT[[#This Row],[Erorr 1]])</f>
        <v>7.3100000000000165E-2</v>
      </c>
      <c r="H311" s="27">
        <f>SMA1MSFT[[#This Row],[Abs Erorr 1]]/SMA1MSFT[[#This Row],[Adj Close]]</f>
        <v>5.3918495297805768E-3</v>
      </c>
      <c r="I311" s="25">
        <f t="shared" si="23"/>
        <v>13.550400000000002</v>
      </c>
      <c r="J311" s="28">
        <f>(SMA1MSFT[[#This Row],[Adj Close]]-SMA1MSFT[[#This Row],[3-MA]])</f>
        <v>7.0999999999976637E-3</v>
      </c>
      <c r="K311" s="29">
        <f t="shared" si="22"/>
        <v>5.0409999999966824E-5</v>
      </c>
      <c r="L311" s="29">
        <f>ABS(SMA1MSFT[[#This Row],[Erorr 2]])</f>
        <v>7.0999999999976637E-3</v>
      </c>
      <c r="M311" s="27">
        <f>SMA1MSFT[[#This Row],[Abs Erorr 2]]/SMA1MSFT[[#This Row],[Adj Close]]</f>
        <v>5.2369537156538178E-4</v>
      </c>
      <c r="N311" s="25">
        <f t="shared" si="24"/>
        <v>13.305383333333333</v>
      </c>
      <c r="O311" s="30">
        <f>SMA1MSFT[[#This Row],[Adj Close]]-SMA1MSFT[[#This Row],[6-MA]]</f>
        <v>0.25211666666666588</v>
      </c>
      <c r="P311" s="29">
        <f>(SMA1MSFT[[#This Row],[Adj Close]]-N311)^2</f>
        <v>6.3562813611110713E-2</v>
      </c>
      <c r="Q311" s="29">
        <f>ABS(SMA1MSFT[[#This Row],[Erorr 3]])</f>
        <v>0.25211666666666588</v>
      </c>
      <c r="R311" s="31">
        <f>SMA1MSFT[[#This Row],[Abs Erorr 3]]/SMA1MSFT[[#This Row],[Adj Close]]</f>
        <v>1.8596103018009656E-2</v>
      </c>
    </row>
    <row r="312" spans="2:18">
      <c r="B312" s="20">
        <v>44235.291666666664</v>
      </c>
      <c r="C312" s="4">
        <v>14.4032</v>
      </c>
      <c r="D312" s="25">
        <f t="shared" si="21"/>
        <v>13.557499999999999</v>
      </c>
      <c r="E312" s="26">
        <f>SMA1MSFT[[#This Row],[Adj Close]]-SMA1MSFT[[#This Row],[Naive Trend ]]</f>
        <v>0.84570000000000078</v>
      </c>
      <c r="F312" s="4">
        <f t="shared" si="20"/>
        <v>0.71520849000000131</v>
      </c>
      <c r="G312" s="4">
        <f>ABS(SMA1MSFT[[#This Row],[Erorr 1]])</f>
        <v>0.84570000000000078</v>
      </c>
      <c r="H312" s="27">
        <f>SMA1MSFT[[#This Row],[Abs Erorr 1]]/SMA1MSFT[[#This Row],[Adj Close]]</f>
        <v>5.8716118640302212E-2</v>
      </c>
      <c r="I312" s="25">
        <f t="shared" si="23"/>
        <v>13.561766666666665</v>
      </c>
      <c r="J312" s="28">
        <f>(SMA1MSFT[[#This Row],[Adj Close]]-SMA1MSFT[[#This Row],[3-MA]])</f>
        <v>0.84143333333333459</v>
      </c>
      <c r="K312" s="29">
        <f t="shared" si="22"/>
        <v>0.70801005444444653</v>
      </c>
      <c r="L312" s="29">
        <f>ABS(SMA1MSFT[[#This Row],[Erorr 2]])</f>
        <v>0.84143333333333459</v>
      </c>
      <c r="M312" s="27">
        <f>SMA1MSFT[[#This Row],[Abs Erorr 2]]/SMA1MSFT[[#This Row],[Adj Close]]</f>
        <v>5.8419888172998681E-2</v>
      </c>
      <c r="N312" s="25">
        <f t="shared" si="24"/>
        <v>13.395150000000001</v>
      </c>
      <c r="O312" s="30">
        <f>SMA1MSFT[[#This Row],[Adj Close]]-SMA1MSFT[[#This Row],[6-MA]]</f>
        <v>1.008049999999999</v>
      </c>
      <c r="P312" s="29">
        <f>(SMA1MSFT[[#This Row],[Adj Close]]-N312)^2</f>
        <v>1.0161648024999981</v>
      </c>
      <c r="Q312" s="29">
        <f>ABS(SMA1MSFT[[#This Row],[Erorr 3]])</f>
        <v>1.008049999999999</v>
      </c>
      <c r="R312" s="31">
        <f>SMA1MSFT[[#This Row],[Abs Erorr 3]]/SMA1MSFT[[#This Row],[Adj Close]]</f>
        <v>6.9987919351255201E-2</v>
      </c>
    </row>
    <row r="313" spans="2:18">
      <c r="B313" s="20">
        <v>44236.291666666664</v>
      </c>
      <c r="C313" s="4">
        <v>14.2281</v>
      </c>
      <c r="D313" s="25">
        <f t="shared" si="21"/>
        <v>14.4032</v>
      </c>
      <c r="E313" s="26">
        <f>SMA1MSFT[[#This Row],[Adj Close]]-SMA1MSFT[[#This Row],[Naive Trend ]]</f>
        <v>-0.17510000000000048</v>
      </c>
      <c r="F313" s="4">
        <f t="shared" si="20"/>
        <v>3.0660010000000168E-2</v>
      </c>
      <c r="G313" s="4">
        <f>ABS(SMA1MSFT[[#This Row],[Erorr 1]])</f>
        <v>0.17510000000000048</v>
      </c>
      <c r="H313" s="27">
        <f>SMA1MSFT[[#This Row],[Abs Erorr 1]]/SMA1MSFT[[#This Row],[Adj Close]]</f>
        <v>1.2306632649475367E-2</v>
      </c>
      <c r="I313" s="25">
        <f t="shared" si="23"/>
        <v>13.863766666666665</v>
      </c>
      <c r="J313" s="28">
        <f>(SMA1MSFT[[#This Row],[Adj Close]]-SMA1MSFT[[#This Row],[3-MA]])</f>
        <v>0.36433333333333451</v>
      </c>
      <c r="K313" s="29">
        <f t="shared" si="22"/>
        <v>0.13273877777777862</v>
      </c>
      <c r="L313" s="29">
        <f>ABS(SMA1MSFT[[#This Row],[Erorr 2]])</f>
        <v>0.36433333333333451</v>
      </c>
      <c r="M313" s="27">
        <f>SMA1MSFT[[#This Row],[Abs Erorr 2]]/SMA1MSFT[[#This Row],[Adj Close]]</f>
        <v>2.5606604770372327E-2</v>
      </c>
      <c r="N313" s="25">
        <f t="shared" si="24"/>
        <v>13.636049999999999</v>
      </c>
      <c r="O313" s="30">
        <f>SMA1MSFT[[#This Row],[Adj Close]]-SMA1MSFT[[#This Row],[6-MA]]</f>
        <v>0.59205000000000041</v>
      </c>
      <c r="P313" s="29">
        <f>(SMA1MSFT[[#This Row],[Adj Close]]-N313)^2</f>
        <v>0.35052320250000046</v>
      </c>
      <c r="Q313" s="29">
        <f>ABS(SMA1MSFT[[#This Row],[Erorr 3]])</f>
        <v>0.59205000000000041</v>
      </c>
      <c r="R313" s="31">
        <f>SMA1MSFT[[#This Row],[Abs Erorr 3]]/SMA1MSFT[[#This Row],[Adj Close]]</f>
        <v>4.1611318447297985E-2</v>
      </c>
    </row>
    <row r="314" spans="2:18">
      <c r="B314" s="20">
        <v>44237.291666666664</v>
      </c>
      <c r="C314" s="4">
        <v>14.7279</v>
      </c>
      <c r="D314" s="25">
        <f t="shared" si="21"/>
        <v>14.2281</v>
      </c>
      <c r="E314" s="26">
        <f>SMA1MSFT[[#This Row],[Adj Close]]-SMA1MSFT[[#This Row],[Naive Trend ]]</f>
        <v>0.49980000000000047</v>
      </c>
      <c r="F314" s="4">
        <f t="shared" si="20"/>
        <v>0.24980004000000047</v>
      </c>
      <c r="G314" s="4">
        <f>ABS(SMA1MSFT[[#This Row],[Erorr 1]])</f>
        <v>0.49980000000000047</v>
      </c>
      <c r="H314" s="27">
        <f>SMA1MSFT[[#This Row],[Abs Erorr 1]]/SMA1MSFT[[#This Row],[Adj Close]]</f>
        <v>3.3935591632208287E-2</v>
      </c>
      <c r="I314" s="25">
        <f t="shared" si="23"/>
        <v>14.062933333333334</v>
      </c>
      <c r="J314" s="28">
        <f>(SMA1MSFT[[#This Row],[Adj Close]]-SMA1MSFT[[#This Row],[3-MA]])</f>
        <v>0.66496666666666648</v>
      </c>
      <c r="K314" s="29">
        <f t="shared" si="22"/>
        <v>0.44218066777777754</v>
      </c>
      <c r="L314" s="29">
        <f>ABS(SMA1MSFT[[#This Row],[Erorr 2]])</f>
        <v>0.66496666666666648</v>
      </c>
      <c r="M314" s="27">
        <f>SMA1MSFT[[#This Row],[Abs Erorr 2]]/SMA1MSFT[[#This Row],[Adj Close]]</f>
        <v>4.5150134551882243E-2</v>
      </c>
      <c r="N314" s="25">
        <f t="shared" si="24"/>
        <v>13.806666666666667</v>
      </c>
      <c r="O314" s="30">
        <f>SMA1MSFT[[#This Row],[Adj Close]]-SMA1MSFT[[#This Row],[6-MA]]</f>
        <v>0.92123333333333335</v>
      </c>
      <c r="P314" s="29">
        <f>(SMA1MSFT[[#This Row],[Adj Close]]-N314)^2</f>
        <v>0.84867085444444446</v>
      </c>
      <c r="Q314" s="29">
        <f>ABS(SMA1MSFT[[#This Row],[Erorr 3]])</f>
        <v>0.92123333333333335</v>
      </c>
      <c r="R314" s="31">
        <f>SMA1MSFT[[#This Row],[Abs Erorr 3]]/SMA1MSFT[[#This Row],[Adj Close]]</f>
        <v>6.2550216482548993E-2</v>
      </c>
    </row>
    <row r="315" spans="2:18">
      <c r="B315" s="20">
        <v>44238.291666666664</v>
      </c>
      <c r="C315" s="4">
        <v>15.213200000000001</v>
      </c>
      <c r="D315" s="25">
        <f t="shared" si="21"/>
        <v>14.7279</v>
      </c>
      <c r="E315" s="26">
        <f>SMA1MSFT[[#This Row],[Adj Close]]-SMA1MSFT[[#This Row],[Naive Trend ]]</f>
        <v>0.48530000000000051</v>
      </c>
      <c r="F315" s="4">
        <f t="shared" si="20"/>
        <v>0.23551609000000048</v>
      </c>
      <c r="G315" s="4">
        <f>ABS(SMA1MSFT[[#This Row],[Erorr 1]])</f>
        <v>0.48530000000000051</v>
      </c>
      <c r="H315" s="27">
        <f>SMA1MSFT[[#This Row],[Abs Erorr 1]]/SMA1MSFT[[#This Row],[Adj Close]]</f>
        <v>3.1899929009018516E-2</v>
      </c>
      <c r="I315" s="25">
        <f t="shared" si="23"/>
        <v>14.453066666666667</v>
      </c>
      <c r="J315" s="28">
        <f>(SMA1MSFT[[#This Row],[Adj Close]]-SMA1MSFT[[#This Row],[3-MA]])</f>
        <v>0.76013333333333399</v>
      </c>
      <c r="K315" s="29">
        <f t="shared" si="22"/>
        <v>0.57780268444444549</v>
      </c>
      <c r="L315" s="29">
        <f>ABS(SMA1MSFT[[#This Row],[Erorr 2]])</f>
        <v>0.76013333333333399</v>
      </c>
      <c r="M315" s="27">
        <f>SMA1MSFT[[#This Row],[Abs Erorr 2]]/SMA1MSFT[[#This Row],[Adj Close]]</f>
        <v>4.9965380941112587E-2</v>
      </c>
      <c r="N315" s="25">
        <f t="shared" si="24"/>
        <v>14.007416666666666</v>
      </c>
      <c r="O315" s="30">
        <f>SMA1MSFT[[#This Row],[Adj Close]]-SMA1MSFT[[#This Row],[6-MA]]</f>
        <v>1.2057833333333345</v>
      </c>
      <c r="P315" s="29">
        <f>(SMA1MSFT[[#This Row],[Adj Close]]-N315)^2</f>
        <v>1.4539134469444475</v>
      </c>
      <c r="Q315" s="29">
        <f>ABS(SMA1MSFT[[#This Row],[Erorr 3]])</f>
        <v>1.2057833333333345</v>
      </c>
      <c r="R315" s="31">
        <f>SMA1MSFT[[#This Row],[Abs Erorr 3]]/SMA1MSFT[[#This Row],[Adj Close]]</f>
        <v>7.9259020675027908E-2</v>
      </c>
    </row>
    <row r="316" spans="2:18">
      <c r="B316" s="20">
        <v>44239.291666666664</v>
      </c>
      <c r="C316" s="4">
        <v>14.9244</v>
      </c>
      <c r="D316" s="25">
        <f t="shared" si="21"/>
        <v>15.213200000000001</v>
      </c>
      <c r="E316" s="26">
        <f>SMA1MSFT[[#This Row],[Adj Close]]-SMA1MSFT[[#This Row],[Naive Trend ]]</f>
        <v>-0.28880000000000017</v>
      </c>
      <c r="F316" s="4">
        <f t="shared" si="20"/>
        <v>8.3405440000000095E-2</v>
      </c>
      <c r="G316" s="4">
        <f>ABS(SMA1MSFT[[#This Row],[Erorr 1]])</f>
        <v>0.28880000000000017</v>
      </c>
      <c r="H316" s="27">
        <f>SMA1MSFT[[#This Row],[Abs Erorr 1]]/SMA1MSFT[[#This Row],[Adj Close]]</f>
        <v>1.9350861676181299E-2</v>
      </c>
      <c r="I316" s="25">
        <f t="shared" si="23"/>
        <v>14.723066666666668</v>
      </c>
      <c r="J316" s="28">
        <f>(SMA1MSFT[[#This Row],[Adj Close]]-SMA1MSFT[[#This Row],[3-MA]])</f>
        <v>0.20133333333333248</v>
      </c>
      <c r="K316" s="29">
        <f t="shared" si="22"/>
        <v>4.0535111111110765E-2</v>
      </c>
      <c r="L316" s="29">
        <f>ABS(SMA1MSFT[[#This Row],[Erorr 2]])</f>
        <v>0.20133333333333248</v>
      </c>
      <c r="M316" s="27">
        <f>SMA1MSFT[[#This Row],[Abs Erorr 2]]/SMA1MSFT[[#This Row],[Adj Close]]</f>
        <v>1.3490212895214043E-2</v>
      </c>
      <c r="N316" s="25">
        <f t="shared" si="24"/>
        <v>14.293416666666666</v>
      </c>
      <c r="O316" s="30">
        <f>SMA1MSFT[[#This Row],[Adj Close]]-SMA1MSFT[[#This Row],[6-MA]]</f>
        <v>0.63098333333333478</v>
      </c>
      <c r="P316" s="29">
        <f>(SMA1MSFT[[#This Row],[Adj Close]]-N316)^2</f>
        <v>0.39813996694444626</v>
      </c>
      <c r="Q316" s="29">
        <f>ABS(SMA1MSFT[[#This Row],[Erorr 3]])</f>
        <v>0.63098333333333478</v>
      </c>
      <c r="R316" s="31">
        <f>SMA1MSFT[[#This Row],[Abs Erorr 3]]/SMA1MSFT[[#This Row],[Adj Close]]</f>
        <v>4.2278639900654953E-2</v>
      </c>
    </row>
    <row r="317" spans="2:18">
      <c r="B317" s="20">
        <v>44243.291666666664</v>
      </c>
      <c r="C317" s="4">
        <v>15.2925</v>
      </c>
      <c r="D317" s="25">
        <f t="shared" si="21"/>
        <v>14.9244</v>
      </c>
      <c r="E317" s="26">
        <f>SMA1MSFT[[#This Row],[Adj Close]]-SMA1MSFT[[#This Row],[Naive Trend ]]</f>
        <v>0.36810000000000009</v>
      </c>
      <c r="F317" s="4">
        <f t="shared" si="20"/>
        <v>0.13549761000000007</v>
      </c>
      <c r="G317" s="4">
        <f>ABS(SMA1MSFT[[#This Row],[Erorr 1]])</f>
        <v>0.36810000000000009</v>
      </c>
      <c r="H317" s="27">
        <f>SMA1MSFT[[#This Row],[Abs Erorr 1]]/SMA1MSFT[[#This Row],[Adj Close]]</f>
        <v>2.4070622854340369E-2</v>
      </c>
      <c r="I317" s="25">
        <f t="shared" si="23"/>
        <v>14.955166666666665</v>
      </c>
      <c r="J317" s="28">
        <f>(SMA1MSFT[[#This Row],[Adj Close]]-SMA1MSFT[[#This Row],[3-MA]])</f>
        <v>0.33733333333333526</v>
      </c>
      <c r="K317" s="29">
        <f t="shared" si="22"/>
        <v>0.11379377777777908</v>
      </c>
      <c r="L317" s="29">
        <f>ABS(SMA1MSFT[[#This Row],[Erorr 2]])</f>
        <v>0.33733333333333526</v>
      </c>
      <c r="M317" s="27">
        <f>SMA1MSFT[[#This Row],[Abs Erorr 2]]/SMA1MSFT[[#This Row],[Adj Close]]</f>
        <v>2.2058743392730767E-2</v>
      </c>
      <c r="N317" s="25">
        <f t="shared" si="24"/>
        <v>14.50905</v>
      </c>
      <c r="O317" s="30">
        <f>SMA1MSFT[[#This Row],[Adj Close]]-SMA1MSFT[[#This Row],[6-MA]]</f>
        <v>0.7834500000000002</v>
      </c>
      <c r="P317" s="29">
        <f>(SMA1MSFT[[#This Row],[Adj Close]]-N317)^2</f>
        <v>0.61379390250000032</v>
      </c>
      <c r="Q317" s="29">
        <f>ABS(SMA1MSFT[[#This Row],[Erorr 3]])</f>
        <v>0.7834500000000002</v>
      </c>
      <c r="R317" s="31">
        <f>SMA1MSFT[[#This Row],[Abs Erorr 3]]/SMA1MSFT[[#This Row],[Adj Close]]</f>
        <v>5.1230995586071616E-2</v>
      </c>
    </row>
    <row r="318" spans="2:18">
      <c r="B318" s="20">
        <v>44244.291666666664</v>
      </c>
      <c r="C318" s="4">
        <v>14.869300000000001</v>
      </c>
      <c r="D318" s="25">
        <f t="shared" si="21"/>
        <v>15.2925</v>
      </c>
      <c r="E318" s="26">
        <f>SMA1MSFT[[#This Row],[Adj Close]]-SMA1MSFT[[#This Row],[Naive Trend ]]</f>
        <v>-0.42319999999999958</v>
      </c>
      <c r="F318" s="4">
        <f t="shared" si="20"/>
        <v>0.17909823999999963</v>
      </c>
      <c r="G318" s="4">
        <f>ABS(SMA1MSFT[[#This Row],[Erorr 1]])</f>
        <v>0.42319999999999958</v>
      </c>
      <c r="H318" s="27">
        <f>SMA1MSFT[[#This Row],[Abs Erorr 1]]/SMA1MSFT[[#This Row],[Adj Close]]</f>
        <v>2.8461326356990547E-2</v>
      </c>
      <c r="I318" s="25">
        <f t="shared" si="23"/>
        <v>15.143366666666665</v>
      </c>
      <c r="J318" s="28">
        <f>(SMA1MSFT[[#This Row],[Adj Close]]-SMA1MSFT[[#This Row],[3-MA]])</f>
        <v>-0.27406666666666446</v>
      </c>
      <c r="K318" s="29">
        <f t="shared" si="22"/>
        <v>7.5112537777776572E-2</v>
      </c>
      <c r="L318" s="29">
        <f>ABS(SMA1MSFT[[#This Row],[Erorr 2]])</f>
        <v>0.27406666666666446</v>
      </c>
      <c r="M318" s="27">
        <f>SMA1MSFT[[#This Row],[Abs Erorr 2]]/SMA1MSFT[[#This Row],[Adj Close]]</f>
        <v>1.8431712768365992E-2</v>
      </c>
      <c r="N318" s="25">
        <f t="shared" si="24"/>
        <v>14.798216666666669</v>
      </c>
      <c r="O318" s="30">
        <f>SMA1MSFT[[#This Row],[Adj Close]]-SMA1MSFT[[#This Row],[6-MA]]</f>
        <v>7.1083333333332277E-2</v>
      </c>
      <c r="P318" s="29">
        <f>(SMA1MSFT[[#This Row],[Adj Close]]-N318)^2</f>
        <v>5.0528402777776276E-3</v>
      </c>
      <c r="Q318" s="29">
        <f>ABS(SMA1MSFT[[#This Row],[Erorr 3]])</f>
        <v>7.1083333333332277E-2</v>
      </c>
      <c r="R318" s="31">
        <f>SMA1MSFT[[#This Row],[Abs Erorr 3]]/SMA1MSFT[[#This Row],[Adj Close]]</f>
        <v>4.7805433566699357E-3</v>
      </c>
    </row>
    <row r="319" spans="2:18">
      <c r="B319" s="20">
        <v>44245.291666666664</v>
      </c>
      <c r="C319" s="4">
        <v>14.7925</v>
      </c>
      <c r="D319" s="25">
        <f t="shared" si="21"/>
        <v>14.869300000000001</v>
      </c>
      <c r="E319" s="26">
        <f>SMA1MSFT[[#This Row],[Adj Close]]-SMA1MSFT[[#This Row],[Naive Trend ]]</f>
        <v>-7.6800000000000423E-2</v>
      </c>
      <c r="F319" s="4">
        <f t="shared" si="20"/>
        <v>5.898240000000065E-3</v>
      </c>
      <c r="G319" s="4">
        <f>ABS(SMA1MSFT[[#This Row],[Erorr 1]])</f>
        <v>7.6800000000000423E-2</v>
      </c>
      <c r="H319" s="27">
        <f>SMA1MSFT[[#This Row],[Abs Erorr 1]]/SMA1MSFT[[#This Row],[Adj Close]]</f>
        <v>5.1918201791448654E-3</v>
      </c>
      <c r="I319" s="25">
        <f t="shared" si="23"/>
        <v>15.028733333333335</v>
      </c>
      <c r="J319" s="28">
        <f>(SMA1MSFT[[#This Row],[Adj Close]]-SMA1MSFT[[#This Row],[3-MA]])</f>
        <v>-0.23623333333333463</v>
      </c>
      <c r="K319" s="29">
        <f t="shared" si="22"/>
        <v>5.580618777777839E-2</v>
      </c>
      <c r="L319" s="29">
        <f>ABS(SMA1MSFT[[#This Row],[Erorr 2]])</f>
        <v>0.23623333333333463</v>
      </c>
      <c r="M319" s="27">
        <f>SMA1MSFT[[#This Row],[Abs Erorr 2]]/SMA1MSFT[[#This Row],[Adj Close]]</f>
        <v>1.5969804518055408E-2</v>
      </c>
      <c r="N319" s="25">
        <f t="shared" si="24"/>
        <v>14.8759</v>
      </c>
      <c r="O319" s="30">
        <f>SMA1MSFT[[#This Row],[Adj Close]]-SMA1MSFT[[#This Row],[6-MA]]</f>
        <v>-8.3399999999999253E-2</v>
      </c>
      <c r="P319" s="29">
        <f>(SMA1MSFT[[#This Row],[Adj Close]]-N319)^2</f>
        <v>6.9555599999998755E-3</v>
      </c>
      <c r="Q319" s="29">
        <f>ABS(SMA1MSFT[[#This Row],[Erorr 3]])</f>
        <v>8.3399999999999253E-2</v>
      </c>
      <c r="R319" s="31">
        <f>SMA1MSFT[[#This Row],[Abs Erorr 3]]/SMA1MSFT[[#This Row],[Adj Close]]</f>
        <v>5.637992225790046E-3</v>
      </c>
    </row>
    <row r="320" spans="2:18">
      <c r="B320" s="20">
        <v>44246.291666666664</v>
      </c>
      <c r="C320" s="4">
        <v>14.889699999999999</v>
      </c>
      <c r="D320" s="25">
        <f t="shared" si="21"/>
        <v>14.7925</v>
      </c>
      <c r="E320" s="26">
        <f>SMA1MSFT[[#This Row],[Adj Close]]-SMA1MSFT[[#This Row],[Naive Trend ]]</f>
        <v>9.7199999999999065E-2</v>
      </c>
      <c r="F320" s="4">
        <f t="shared" si="20"/>
        <v>9.4478399999998186E-3</v>
      </c>
      <c r="G320" s="4">
        <f>ABS(SMA1MSFT[[#This Row],[Erorr 1]])</f>
        <v>9.7199999999999065E-2</v>
      </c>
      <c r="H320" s="27">
        <f>SMA1MSFT[[#This Row],[Abs Erorr 1]]/SMA1MSFT[[#This Row],[Adj Close]]</f>
        <v>6.5280025789639191E-3</v>
      </c>
      <c r="I320" s="25">
        <f t="shared" si="23"/>
        <v>14.984766666666667</v>
      </c>
      <c r="J320" s="28">
        <f>(SMA1MSFT[[#This Row],[Adj Close]]-SMA1MSFT[[#This Row],[3-MA]])</f>
        <v>-9.5066666666667743E-2</v>
      </c>
      <c r="K320" s="29">
        <f t="shared" si="22"/>
        <v>9.0376711111113152E-3</v>
      </c>
      <c r="L320" s="29">
        <f>ABS(SMA1MSFT[[#This Row],[Erorr 2]])</f>
        <v>9.5066666666667743E-2</v>
      </c>
      <c r="M320" s="27">
        <f>SMA1MSFT[[#This Row],[Abs Erorr 2]]/SMA1MSFT[[#This Row],[Adj Close]]</f>
        <v>6.3847268021966696E-3</v>
      </c>
      <c r="N320" s="25">
        <f t="shared" si="24"/>
        <v>14.969966666666666</v>
      </c>
      <c r="O320" s="30">
        <f>SMA1MSFT[[#This Row],[Adj Close]]-SMA1MSFT[[#This Row],[6-MA]]</f>
        <v>-8.0266666666666708E-2</v>
      </c>
      <c r="P320" s="29">
        <f>(SMA1MSFT[[#This Row],[Adj Close]]-N320)^2</f>
        <v>6.4427377777777845E-3</v>
      </c>
      <c r="Q320" s="29">
        <f>ABS(SMA1MSFT[[#This Row],[Erorr 3]])</f>
        <v>8.0266666666666708E-2</v>
      </c>
      <c r="R320" s="31">
        <f>SMA1MSFT[[#This Row],[Abs Erorr 3]]/SMA1MSFT[[#This Row],[Adj Close]]</f>
        <v>5.3907511008728657E-3</v>
      </c>
    </row>
    <row r="321" spans="2:18">
      <c r="B321" s="20">
        <v>44249.291666666664</v>
      </c>
      <c r="C321" s="4">
        <v>14.320399999999999</v>
      </c>
      <c r="D321" s="25">
        <f t="shared" si="21"/>
        <v>14.889699999999999</v>
      </c>
      <c r="E321" s="26">
        <f>SMA1MSFT[[#This Row],[Adj Close]]-SMA1MSFT[[#This Row],[Naive Trend ]]</f>
        <v>-0.56930000000000014</v>
      </c>
      <c r="F321" s="4">
        <f t="shared" si="20"/>
        <v>0.32410249000000013</v>
      </c>
      <c r="G321" s="4">
        <f>ABS(SMA1MSFT[[#This Row],[Erorr 1]])</f>
        <v>0.56930000000000014</v>
      </c>
      <c r="H321" s="27">
        <f>SMA1MSFT[[#This Row],[Abs Erorr 1]]/SMA1MSFT[[#This Row],[Adj Close]]</f>
        <v>3.9754476131951634E-2</v>
      </c>
      <c r="I321" s="25">
        <f t="shared" si="23"/>
        <v>14.850499999999998</v>
      </c>
      <c r="J321" s="28">
        <f>(SMA1MSFT[[#This Row],[Adj Close]]-SMA1MSFT[[#This Row],[3-MA]])</f>
        <v>-0.53009999999999913</v>
      </c>
      <c r="K321" s="29">
        <f t="shared" si="22"/>
        <v>0.28100600999999908</v>
      </c>
      <c r="L321" s="29">
        <f>ABS(SMA1MSFT[[#This Row],[Erorr 2]])</f>
        <v>0.53009999999999913</v>
      </c>
      <c r="M321" s="27">
        <f>SMA1MSFT[[#This Row],[Abs Erorr 2]]/SMA1MSFT[[#This Row],[Adj Close]]</f>
        <v>3.7017122426747796E-2</v>
      </c>
      <c r="N321" s="25">
        <f t="shared" si="24"/>
        <v>14.996933333333333</v>
      </c>
      <c r="O321" s="30">
        <f>SMA1MSFT[[#This Row],[Adj Close]]-SMA1MSFT[[#This Row],[6-MA]]</f>
        <v>-0.67653333333333343</v>
      </c>
      <c r="P321" s="29">
        <f>(SMA1MSFT[[#This Row],[Adj Close]]-N321)^2</f>
        <v>0.45769735111111126</v>
      </c>
      <c r="Q321" s="29">
        <f>ABS(SMA1MSFT[[#This Row],[Erorr 3]])</f>
        <v>0.67653333333333343</v>
      </c>
      <c r="R321" s="31">
        <f>SMA1MSFT[[#This Row],[Abs Erorr 3]]/SMA1MSFT[[#This Row],[Adj Close]]</f>
        <v>4.7242628231986078E-2</v>
      </c>
    </row>
    <row r="322" spans="2:18">
      <c r="B322" s="20">
        <v>44250.291666666664</v>
      </c>
      <c r="C322" s="4">
        <v>14.107200000000001</v>
      </c>
      <c r="D322" s="25">
        <f t="shared" si="21"/>
        <v>14.320399999999999</v>
      </c>
      <c r="E322" s="26">
        <f>SMA1MSFT[[#This Row],[Adj Close]]-SMA1MSFT[[#This Row],[Naive Trend ]]</f>
        <v>-0.21319999999999872</v>
      </c>
      <c r="F322" s="4">
        <f t="shared" si="20"/>
        <v>4.5454239999999459E-2</v>
      </c>
      <c r="G322" s="4">
        <f>ABS(SMA1MSFT[[#This Row],[Erorr 1]])</f>
        <v>0.21319999999999872</v>
      </c>
      <c r="H322" s="27">
        <f>SMA1MSFT[[#This Row],[Abs Erorr 1]]/SMA1MSFT[[#This Row],[Adj Close]]</f>
        <v>1.5112850175796664E-2</v>
      </c>
      <c r="I322" s="25">
        <f t="shared" si="23"/>
        <v>14.667533333333333</v>
      </c>
      <c r="J322" s="28">
        <f>(SMA1MSFT[[#This Row],[Adj Close]]-SMA1MSFT[[#This Row],[3-MA]])</f>
        <v>-0.56033333333333246</v>
      </c>
      <c r="K322" s="29">
        <f t="shared" si="22"/>
        <v>0.31397344444444347</v>
      </c>
      <c r="L322" s="29">
        <f>ABS(SMA1MSFT[[#This Row],[Erorr 2]])</f>
        <v>0.56033333333333246</v>
      </c>
      <c r="M322" s="27">
        <f>SMA1MSFT[[#This Row],[Abs Erorr 2]]/SMA1MSFT[[#This Row],[Adj Close]]</f>
        <v>3.9719670333824744E-2</v>
      </c>
      <c r="N322" s="25">
        <f t="shared" si="24"/>
        <v>14.848133333333337</v>
      </c>
      <c r="O322" s="30">
        <f>SMA1MSFT[[#This Row],[Adj Close]]-SMA1MSFT[[#This Row],[6-MA]]</f>
        <v>-0.74093333333333611</v>
      </c>
      <c r="P322" s="29">
        <f>(SMA1MSFT[[#This Row],[Adj Close]]-N322)^2</f>
        <v>0.54898220444444856</v>
      </c>
      <c r="Q322" s="29">
        <f>ABS(SMA1MSFT[[#This Row],[Erorr 3]])</f>
        <v>0.74093333333333611</v>
      </c>
      <c r="R322" s="31">
        <f>SMA1MSFT[[#This Row],[Abs Erorr 3]]/SMA1MSFT[[#This Row],[Adj Close]]</f>
        <v>5.2521643794185668E-2</v>
      </c>
    </row>
    <row r="323" spans="2:18">
      <c r="B323" s="20">
        <v>44251.291666666664</v>
      </c>
      <c r="C323" s="4">
        <v>14.4633</v>
      </c>
      <c r="D323" s="25">
        <f t="shared" si="21"/>
        <v>14.107200000000001</v>
      </c>
      <c r="E323" s="26">
        <f>SMA1MSFT[[#This Row],[Adj Close]]-SMA1MSFT[[#This Row],[Naive Trend ]]</f>
        <v>0.35609999999999964</v>
      </c>
      <c r="F323" s="4">
        <f t="shared" si="20"/>
        <v>0.12680720999999975</v>
      </c>
      <c r="G323" s="4">
        <f>ABS(SMA1MSFT[[#This Row],[Erorr 1]])</f>
        <v>0.35609999999999964</v>
      </c>
      <c r="H323" s="27">
        <f>SMA1MSFT[[#This Row],[Abs Erorr 1]]/SMA1MSFT[[#This Row],[Adj Close]]</f>
        <v>2.4620937130530353E-2</v>
      </c>
      <c r="I323" s="25">
        <f t="shared" si="23"/>
        <v>14.439099999999998</v>
      </c>
      <c r="J323" s="28">
        <f>(SMA1MSFT[[#This Row],[Adj Close]]-SMA1MSFT[[#This Row],[3-MA]])</f>
        <v>2.420000000000222E-2</v>
      </c>
      <c r="K323" s="29">
        <f t="shared" si="22"/>
        <v>5.8564000000010745E-4</v>
      </c>
      <c r="L323" s="29">
        <f>ABS(SMA1MSFT[[#This Row],[Erorr 2]])</f>
        <v>2.420000000000222E-2</v>
      </c>
      <c r="M323" s="27">
        <f>SMA1MSFT[[#This Row],[Abs Erorr 2]]/SMA1MSFT[[#This Row],[Adj Close]]</f>
        <v>1.6732004452650654E-3</v>
      </c>
      <c r="N323" s="25">
        <f t="shared" si="24"/>
        <v>14.711933333333334</v>
      </c>
      <c r="O323" s="30">
        <f>SMA1MSFT[[#This Row],[Adj Close]]-SMA1MSFT[[#This Row],[6-MA]]</f>
        <v>-0.24863333333333415</v>
      </c>
      <c r="P323" s="29">
        <f>(SMA1MSFT[[#This Row],[Adj Close]]-N323)^2</f>
        <v>6.181853444444485E-2</v>
      </c>
      <c r="Q323" s="29">
        <f>ABS(SMA1MSFT[[#This Row],[Erorr 3]])</f>
        <v>0.24863333333333415</v>
      </c>
      <c r="R323" s="31">
        <f>SMA1MSFT[[#This Row],[Abs Erorr 3]]/SMA1MSFT[[#This Row],[Adj Close]]</f>
        <v>1.7190636530621237E-2</v>
      </c>
    </row>
    <row r="324" spans="2:18">
      <c r="B324" s="20">
        <v>44252.291666666664</v>
      </c>
      <c r="C324" s="4">
        <v>13.274699999999999</v>
      </c>
      <c r="D324" s="25">
        <f t="shared" si="21"/>
        <v>14.4633</v>
      </c>
      <c r="E324" s="26">
        <f>SMA1MSFT[[#This Row],[Adj Close]]-SMA1MSFT[[#This Row],[Naive Trend ]]</f>
        <v>-1.188600000000001</v>
      </c>
      <c r="F324" s="4">
        <f t="shared" ref="F324:F387" si="25">(C324-D324)^2</f>
        <v>1.4127699600000023</v>
      </c>
      <c r="G324" s="4">
        <f>ABS(SMA1MSFT[[#This Row],[Erorr 1]])</f>
        <v>1.188600000000001</v>
      </c>
      <c r="H324" s="27">
        <f>SMA1MSFT[[#This Row],[Abs Erorr 1]]/SMA1MSFT[[#This Row],[Adj Close]]</f>
        <v>8.9538746638342187E-2</v>
      </c>
      <c r="I324" s="25">
        <f t="shared" si="23"/>
        <v>14.296966666666668</v>
      </c>
      <c r="J324" s="28">
        <f>(SMA1MSFT[[#This Row],[Adj Close]]-SMA1MSFT[[#This Row],[3-MA]])</f>
        <v>-1.0222666666666687</v>
      </c>
      <c r="K324" s="29">
        <f t="shared" si="22"/>
        <v>1.0450291377777818</v>
      </c>
      <c r="L324" s="29">
        <f>ABS(SMA1MSFT[[#This Row],[Erorr 2]])</f>
        <v>1.0222666666666687</v>
      </c>
      <c r="M324" s="27">
        <f>SMA1MSFT[[#This Row],[Abs Erorr 2]]/SMA1MSFT[[#This Row],[Adj Close]]</f>
        <v>7.7008645518668498E-2</v>
      </c>
      <c r="N324" s="25">
        <f t="shared" si="24"/>
        <v>14.573733333333335</v>
      </c>
      <c r="O324" s="30">
        <f>SMA1MSFT[[#This Row],[Adj Close]]-SMA1MSFT[[#This Row],[6-MA]]</f>
        <v>-1.2990333333333357</v>
      </c>
      <c r="P324" s="29">
        <f>(SMA1MSFT[[#This Row],[Adj Close]]-N324)^2</f>
        <v>1.6874876011111173</v>
      </c>
      <c r="Q324" s="29">
        <f>ABS(SMA1MSFT[[#This Row],[Erorr 3]])</f>
        <v>1.2990333333333357</v>
      </c>
      <c r="R324" s="31">
        <f>SMA1MSFT[[#This Row],[Abs Erorr 3]]/SMA1MSFT[[#This Row],[Adj Close]]</f>
        <v>9.7857829806574592E-2</v>
      </c>
    </row>
    <row r="325" spans="2:18">
      <c r="B325" s="20">
        <v>44253.291666666664</v>
      </c>
      <c r="C325" s="4">
        <v>13.6807</v>
      </c>
      <c r="D325" s="25">
        <f t="shared" ref="D325:D388" si="26">C324</f>
        <v>13.274699999999999</v>
      </c>
      <c r="E325" s="26">
        <f>SMA1MSFT[[#This Row],[Adj Close]]-SMA1MSFT[[#This Row],[Naive Trend ]]</f>
        <v>0.40600000000000058</v>
      </c>
      <c r="F325" s="4">
        <f t="shared" si="25"/>
        <v>0.16483600000000048</v>
      </c>
      <c r="G325" s="4">
        <f>ABS(SMA1MSFT[[#This Row],[Erorr 1]])</f>
        <v>0.40600000000000058</v>
      </c>
      <c r="H325" s="27">
        <f>SMA1MSFT[[#This Row],[Abs Erorr 1]]/SMA1MSFT[[#This Row],[Adj Close]]</f>
        <v>2.9676844021139313E-2</v>
      </c>
      <c r="I325" s="25">
        <f t="shared" si="23"/>
        <v>13.948400000000001</v>
      </c>
      <c r="J325" s="28">
        <f>(SMA1MSFT[[#This Row],[Adj Close]]-SMA1MSFT[[#This Row],[3-MA]])</f>
        <v>-0.26770000000000138</v>
      </c>
      <c r="K325" s="29">
        <f t="shared" si="22"/>
        <v>7.166329000000074E-2</v>
      </c>
      <c r="L325" s="29">
        <f>ABS(SMA1MSFT[[#This Row],[Erorr 2]])</f>
        <v>0.26770000000000138</v>
      </c>
      <c r="M325" s="27">
        <f>SMA1MSFT[[#This Row],[Abs Erorr 2]]/SMA1MSFT[[#This Row],[Adj Close]]</f>
        <v>1.95677121784705E-2</v>
      </c>
      <c r="N325" s="25">
        <f t="shared" si="24"/>
        <v>14.307966666666665</v>
      </c>
      <c r="O325" s="30">
        <f>SMA1MSFT[[#This Row],[Adj Close]]-SMA1MSFT[[#This Row],[6-MA]]</f>
        <v>-0.62726666666666553</v>
      </c>
      <c r="P325" s="29">
        <f>(SMA1MSFT[[#This Row],[Adj Close]]-N325)^2</f>
        <v>0.39346347111110969</v>
      </c>
      <c r="Q325" s="29">
        <f>ABS(SMA1MSFT[[#This Row],[Erorr 3]])</f>
        <v>0.62726666666666553</v>
      </c>
      <c r="R325" s="31">
        <f>SMA1MSFT[[#This Row],[Abs Erorr 3]]/SMA1MSFT[[#This Row],[Adj Close]]</f>
        <v>4.5850480360410326E-2</v>
      </c>
    </row>
    <row r="326" spans="2:18">
      <c r="B326" s="20">
        <v>44256.291666666664</v>
      </c>
      <c r="C326" s="4">
        <v>13.807700000000001</v>
      </c>
      <c r="D326" s="25">
        <f t="shared" si="26"/>
        <v>13.6807</v>
      </c>
      <c r="E326" s="26">
        <f>SMA1MSFT[[#This Row],[Adj Close]]-SMA1MSFT[[#This Row],[Naive Trend ]]</f>
        <v>0.12700000000000067</v>
      </c>
      <c r="F326" s="4">
        <f t="shared" si="25"/>
        <v>1.6129000000000171E-2</v>
      </c>
      <c r="G326" s="4">
        <f>ABS(SMA1MSFT[[#This Row],[Erorr 1]])</f>
        <v>0.12700000000000067</v>
      </c>
      <c r="H326" s="27">
        <f>SMA1MSFT[[#This Row],[Abs Erorr 1]]/SMA1MSFT[[#This Row],[Adj Close]]</f>
        <v>9.1977664636399004E-3</v>
      </c>
      <c r="I326" s="25">
        <f t="shared" si="23"/>
        <v>13.806233333333333</v>
      </c>
      <c r="J326" s="28">
        <f>(SMA1MSFT[[#This Row],[Adj Close]]-SMA1MSFT[[#This Row],[3-MA]])</f>
        <v>1.4666666666673933E-3</v>
      </c>
      <c r="K326" s="29">
        <f t="shared" ref="K326:K389" si="27">(C326-I326)^2</f>
        <v>2.1511111111132426E-6</v>
      </c>
      <c r="L326" s="29">
        <f>ABS(SMA1MSFT[[#This Row],[Erorr 2]])</f>
        <v>1.4666666666673933E-3</v>
      </c>
      <c r="M326" s="27">
        <f>SMA1MSFT[[#This Row],[Abs Erorr 2]]/SMA1MSFT[[#This Row],[Adj Close]]</f>
        <v>1.0622092503946299E-4</v>
      </c>
      <c r="N326" s="25">
        <f t="shared" si="24"/>
        <v>14.122666666666666</v>
      </c>
      <c r="O326" s="30">
        <f>SMA1MSFT[[#This Row],[Adj Close]]-SMA1MSFT[[#This Row],[6-MA]]</f>
        <v>-0.31496666666666506</v>
      </c>
      <c r="P326" s="29">
        <f>(SMA1MSFT[[#This Row],[Adj Close]]-N326)^2</f>
        <v>9.9204001111110107E-2</v>
      </c>
      <c r="Q326" s="29">
        <f>ABS(SMA1MSFT[[#This Row],[Erorr 3]])</f>
        <v>0.31496666666666506</v>
      </c>
      <c r="R326" s="31">
        <f>SMA1MSFT[[#This Row],[Abs Erorr 3]]/SMA1MSFT[[#This Row],[Adj Close]]</f>
        <v>2.2810943652213263E-2</v>
      </c>
    </row>
    <row r="327" spans="2:18">
      <c r="B327" s="20">
        <v>44257.291666666664</v>
      </c>
      <c r="C327" s="4">
        <v>13.373200000000001</v>
      </c>
      <c r="D327" s="25">
        <f t="shared" si="26"/>
        <v>13.807700000000001</v>
      </c>
      <c r="E327" s="26">
        <f>SMA1MSFT[[#This Row],[Adj Close]]-SMA1MSFT[[#This Row],[Naive Trend ]]</f>
        <v>-0.43449999999999989</v>
      </c>
      <c r="F327" s="4">
        <f t="shared" si="25"/>
        <v>0.18879024999999991</v>
      </c>
      <c r="G327" s="4">
        <f>ABS(SMA1MSFT[[#This Row],[Erorr 1]])</f>
        <v>0.43449999999999989</v>
      </c>
      <c r="H327" s="27">
        <f>SMA1MSFT[[#This Row],[Abs Erorr 1]]/SMA1MSFT[[#This Row],[Adj Close]]</f>
        <v>3.2490353842012376E-2</v>
      </c>
      <c r="I327" s="25">
        <f t="shared" ref="I327:I390" si="28">AVERAGE(C324:C326)</f>
        <v>13.587699999999998</v>
      </c>
      <c r="J327" s="28">
        <f>(SMA1MSFT[[#This Row],[Adj Close]]-SMA1MSFT[[#This Row],[3-MA]])</f>
        <v>-0.21449999999999747</v>
      </c>
      <c r="K327" s="29">
        <f t="shared" si="27"/>
        <v>4.6010249999998913E-2</v>
      </c>
      <c r="L327" s="29">
        <f>ABS(SMA1MSFT[[#This Row],[Erorr 2]])</f>
        <v>0.21449999999999747</v>
      </c>
      <c r="M327" s="27">
        <f>SMA1MSFT[[#This Row],[Abs Erorr 2]]/SMA1MSFT[[#This Row],[Adj Close]]</f>
        <v>1.6039541770107191E-2</v>
      </c>
      <c r="N327" s="25">
        <f t="shared" si="24"/>
        <v>13.942333333333332</v>
      </c>
      <c r="O327" s="30">
        <f>SMA1MSFT[[#This Row],[Adj Close]]-SMA1MSFT[[#This Row],[6-MA]]</f>
        <v>-0.56913333333333149</v>
      </c>
      <c r="P327" s="29">
        <f>(SMA1MSFT[[#This Row],[Adj Close]]-N327)^2</f>
        <v>0.32391275111110901</v>
      </c>
      <c r="Q327" s="29">
        <f>ABS(SMA1MSFT[[#This Row],[Erorr 3]])</f>
        <v>0.56913333333333149</v>
      </c>
      <c r="R327" s="31">
        <f>SMA1MSFT[[#This Row],[Abs Erorr 3]]/SMA1MSFT[[#This Row],[Adj Close]]</f>
        <v>4.255775232056138E-2</v>
      </c>
    </row>
    <row r="328" spans="2:18">
      <c r="B328" s="20">
        <v>44258.291666666664</v>
      </c>
      <c r="C328" s="4">
        <v>12.773199999999999</v>
      </c>
      <c r="D328" s="25">
        <f t="shared" si="26"/>
        <v>13.373200000000001</v>
      </c>
      <c r="E328" s="26">
        <f>SMA1MSFT[[#This Row],[Adj Close]]-SMA1MSFT[[#This Row],[Naive Trend ]]</f>
        <v>-0.60000000000000142</v>
      </c>
      <c r="F328" s="4">
        <f t="shared" si="25"/>
        <v>0.36000000000000171</v>
      </c>
      <c r="G328" s="4">
        <f>ABS(SMA1MSFT[[#This Row],[Erorr 1]])</f>
        <v>0.60000000000000142</v>
      </c>
      <c r="H328" s="27">
        <f>SMA1MSFT[[#This Row],[Abs Erorr 1]]/SMA1MSFT[[#This Row],[Adj Close]]</f>
        <v>4.6973350452510054E-2</v>
      </c>
      <c r="I328" s="25">
        <f t="shared" si="28"/>
        <v>13.620533333333332</v>
      </c>
      <c r="J328" s="28">
        <f>(SMA1MSFT[[#This Row],[Adj Close]]-SMA1MSFT[[#This Row],[3-MA]])</f>
        <v>-0.84733333333333327</v>
      </c>
      <c r="K328" s="29">
        <f t="shared" si="27"/>
        <v>0.71797377777777771</v>
      </c>
      <c r="L328" s="29">
        <f>ABS(SMA1MSFT[[#This Row],[Erorr 2]])</f>
        <v>0.84733333333333327</v>
      </c>
      <c r="M328" s="27">
        <f>SMA1MSFT[[#This Row],[Abs Erorr 2]]/SMA1MSFT[[#This Row],[Adj Close]]</f>
        <v>6.6336809361266819E-2</v>
      </c>
      <c r="N328" s="25">
        <f t="shared" si="24"/>
        <v>13.784466666666667</v>
      </c>
      <c r="O328" s="30">
        <f>SMA1MSFT[[#This Row],[Adj Close]]-SMA1MSFT[[#This Row],[6-MA]]</f>
        <v>-1.0112666666666676</v>
      </c>
      <c r="P328" s="29">
        <f>(SMA1MSFT[[#This Row],[Adj Close]]-N328)^2</f>
        <v>1.022660271111113</v>
      </c>
      <c r="Q328" s="29">
        <f>ABS(SMA1MSFT[[#This Row],[Erorr 3]])</f>
        <v>1.0112666666666676</v>
      </c>
      <c r="R328" s="31">
        <f>SMA1MSFT[[#This Row],[Abs Erorr 3]]/SMA1MSFT[[#This Row],[Adj Close]]</f>
        <v>7.9170972557124894E-2</v>
      </c>
    </row>
    <row r="329" spans="2:18">
      <c r="B329" s="20">
        <v>44259.291666666664</v>
      </c>
      <c r="C329" s="4">
        <v>12.3398</v>
      </c>
      <c r="D329" s="25">
        <f t="shared" si="26"/>
        <v>12.773199999999999</v>
      </c>
      <c r="E329" s="26">
        <f>SMA1MSFT[[#This Row],[Adj Close]]-SMA1MSFT[[#This Row],[Naive Trend ]]</f>
        <v>-0.4333999999999989</v>
      </c>
      <c r="F329" s="4">
        <f t="shared" si="25"/>
        <v>0.18783555999999904</v>
      </c>
      <c r="G329" s="4">
        <f>ABS(SMA1MSFT[[#This Row],[Erorr 1]])</f>
        <v>0.4333999999999989</v>
      </c>
      <c r="H329" s="27">
        <f>SMA1MSFT[[#This Row],[Abs Erorr 1]]/SMA1MSFT[[#This Row],[Adj Close]]</f>
        <v>3.5122125155999197E-2</v>
      </c>
      <c r="I329" s="25">
        <f t="shared" si="28"/>
        <v>13.318033333333332</v>
      </c>
      <c r="J329" s="28">
        <f>(SMA1MSFT[[#This Row],[Adj Close]]-SMA1MSFT[[#This Row],[3-MA]])</f>
        <v>-0.97823333333333196</v>
      </c>
      <c r="K329" s="29">
        <f t="shared" si="27"/>
        <v>0.95694045444444176</v>
      </c>
      <c r="L329" s="29">
        <f>ABS(SMA1MSFT[[#This Row],[Erorr 2]])</f>
        <v>0.97823333333333196</v>
      </c>
      <c r="M329" s="27">
        <f>SMA1MSFT[[#This Row],[Abs Erorr 2]]/SMA1MSFT[[#This Row],[Adj Close]]</f>
        <v>7.9274650588610177E-2</v>
      </c>
      <c r="N329" s="25">
        <f t="shared" si="24"/>
        <v>13.562133333333334</v>
      </c>
      <c r="O329" s="30">
        <f>SMA1MSFT[[#This Row],[Adj Close]]-SMA1MSFT[[#This Row],[6-MA]]</f>
        <v>-1.2223333333333333</v>
      </c>
      <c r="P329" s="29">
        <f>(SMA1MSFT[[#This Row],[Adj Close]]-N329)^2</f>
        <v>1.4940987777777777</v>
      </c>
      <c r="Q329" s="29">
        <f>ABS(SMA1MSFT[[#This Row],[Erorr 3]])</f>
        <v>1.2223333333333333</v>
      </c>
      <c r="R329" s="31">
        <f>SMA1MSFT[[#This Row],[Abs Erorr 3]]/SMA1MSFT[[#This Row],[Adj Close]]</f>
        <v>9.9056170548415146E-2</v>
      </c>
    </row>
    <row r="330" spans="2:18">
      <c r="B330" s="20">
        <v>44260.291666666664</v>
      </c>
      <c r="C330" s="4">
        <v>12.4308</v>
      </c>
      <c r="D330" s="25">
        <f t="shared" si="26"/>
        <v>12.3398</v>
      </c>
      <c r="E330" s="26">
        <f>SMA1MSFT[[#This Row],[Adj Close]]-SMA1MSFT[[#This Row],[Naive Trend ]]</f>
        <v>9.0999999999999304E-2</v>
      </c>
      <c r="F330" s="4">
        <f t="shared" si="25"/>
        <v>8.2809999999998735E-3</v>
      </c>
      <c r="G330" s="4">
        <f>ABS(SMA1MSFT[[#This Row],[Erorr 1]])</f>
        <v>9.0999999999999304E-2</v>
      </c>
      <c r="H330" s="27">
        <f>SMA1MSFT[[#This Row],[Abs Erorr 1]]/SMA1MSFT[[#This Row],[Adj Close]]</f>
        <v>7.3205264343404533E-3</v>
      </c>
      <c r="I330" s="25">
        <f t="shared" si="28"/>
        <v>12.828733333333332</v>
      </c>
      <c r="J330" s="28">
        <f>(SMA1MSFT[[#This Row],[Adj Close]]-SMA1MSFT[[#This Row],[3-MA]])</f>
        <v>-0.39793333333333258</v>
      </c>
      <c r="K330" s="29">
        <f t="shared" si="27"/>
        <v>0.15835093777777717</v>
      </c>
      <c r="L330" s="29">
        <f>ABS(SMA1MSFT[[#This Row],[Erorr 2]])</f>
        <v>0.39793333333333258</v>
      </c>
      <c r="M330" s="27">
        <f>SMA1MSFT[[#This Row],[Abs Erorr 2]]/SMA1MSFT[[#This Row],[Adj Close]]</f>
        <v>3.201188445903181E-2</v>
      </c>
      <c r="N330" s="25">
        <f t="shared" ref="N330:N393" si="29">AVERAGE(C324:C329)</f>
        <v>13.208216666666665</v>
      </c>
      <c r="O330" s="30">
        <f>SMA1MSFT[[#This Row],[Adj Close]]-SMA1MSFT[[#This Row],[6-MA]]</f>
        <v>-0.77741666666666553</v>
      </c>
      <c r="P330" s="29">
        <f>(SMA1MSFT[[#This Row],[Adj Close]]-N330)^2</f>
        <v>0.60437667361110936</v>
      </c>
      <c r="Q330" s="29">
        <f>ABS(SMA1MSFT[[#This Row],[Erorr 3]])</f>
        <v>0.77741666666666553</v>
      </c>
      <c r="R330" s="31">
        <f>SMA1MSFT[[#This Row],[Abs Erorr 3]]/SMA1MSFT[[#This Row],[Adj Close]]</f>
        <v>6.2539552294837458E-2</v>
      </c>
    </row>
    <row r="331" spans="2:18">
      <c r="B331" s="20">
        <v>44263.291666666664</v>
      </c>
      <c r="C331" s="4">
        <v>11.5647</v>
      </c>
      <c r="D331" s="25">
        <f t="shared" si="26"/>
        <v>12.4308</v>
      </c>
      <c r="E331" s="26">
        <f>SMA1MSFT[[#This Row],[Adj Close]]-SMA1MSFT[[#This Row],[Naive Trend ]]</f>
        <v>-0.86609999999999943</v>
      </c>
      <c r="F331" s="4">
        <f t="shared" si="25"/>
        <v>0.75012920999999899</v>
      </c>
      <c r="G331" s="4">
        <f>ABS(SMA1MSFT[[#This Row],[Erorr 1]])</f>
        <v>0.86609999999999943</v>
      </c>
      <c r="H331" s="27">
        <f>SMA1MSFT[[#This Row],[Abs Erorr 1]]/SMA1MSFT[[#This Row],[Adj Close]]</f>
        <v>7.48916962826532E-2</v>
      </c>
      <c r="I331" s="25">
        <f t="shared" si="28"/>
        <v>12.5146</v>
      </c>
      <c r="J331" s="28">
        <f>(SMA1MSFT[[#This Row],[Adj Close]]-SMA1MSFT[[#This Row],[3-MA]])</f>
        <v>-0.94989999999999952</v>
      </c>
      <c r="K331" s="29">
        <f t="shared" si="27"/>
        <v>0.90231000999999911</v>
      </c>
      <c r="L331" s="29">
        <f>ABS(SMA1MSFT[[#This Row],[Erorr 2]])</f>
        <v>0.94989999999999952</v>
      </c>
      <c r="M331" s="27">
        <f>SMA1MSFT[[#This Row],[Abs Erorr 2]]/SMA1MSFT[[#This Row],[Adj Close]]</f>
        <v>8.2137885115913037E-2</v>
      </c>
      <c r="N331" s="25">
        <f t="shared" si="29"/>
        <v>13.067566666666666</v>
      </c>
      <c r="O331" s="30">
        <f>SMA1MSFT[[#This Row],[Adj Close]]-SMA1MSFT[[#This Row],[6-MA]]</f>
        <v>-1.5028666666666659</v>
      </c>
      <c r="P331" s="29">
        <f>(SMA1MSFT[[#This Row],[Adj Close]]-N331)^2</f>
        <v>2.2586082177777755</v>
      </c>
      <c r="Q331" s="29">
        <f>ABS(SMA1MSFT[[#This Row],[Erorr 3]])</f>
        <v>1.5028666666666659</v>
      </c>
      <c r="R331" s="31">
        <f>SMA1MSFT[[#This Row],[Abs Erorr 3]]/SMA1MSFT[[#This Row],[Adj Close]]</f>
        <v>0.12995293147826281</v>
      </c>
    </row>
    <row r="332" spans="2:18">
      <c r="B332" s="20">
        <v>44264.291666666664</v>
      </c>
      <c r="C332" s="4">
        <v>12.4937</v>
      </c>
      <c r="D332" s="25">
        <f t="shared" si="26"/>
        <v>11.5647</v>
      </c>
      <c r="E332" s="26">
        <f>SMA1MSFT[[#This Row],[Adj Close]]-SMA1MSFT[[#This Row],[Naive Trend ]]</f>
        <v>0.92900000000000027</v>
      </c>
      <c r="F332" s="4">
        <f t="shared" si="25"/>
        <v>0.8630410000000005</v>
      </c>
      <c r="G332" s="4">
        <f>ABS(SMA1MSFT[[#This Row],[Erorr 1]])</f>
        <v>0.92900000000000027</v>
      </c>
      <c r="H332" s="27">
        <f>SMA1MSFT[[#This Row],[Abs Erorr 1]]/SMA1MSFT[[#This Row],[Adj Close]]</f>
        <v>7.4357476167988684E-2</v>
      </c>
      <c r="I332" s="25">
        <f t="shared" si="28"/>
        <v>12.111766666666668</v>
      </c>
      <c r="J332" s="28">
        <f>(SMA1MSFT[[#This Row],[Adj Close]]-SMA1MSFT[[#This Row],[3-MA]])</f>
        <v>0.38193333333333257</v>
      </c>
      <c r="K332" s="29">
        <f t="shared" si="27"/>
        <v>0.14587307111111053</v>
      </c>
      <c r="L332" s="29">
        <f>ABS(SMA1MSFT[[#This Row],[Erorr 2]])</f>
        <v>0.38193333333333257</v>
      </c>
      <c r="M332" s="27">
        <f>SMA1MSFT[[#This Row],[Abs Erorr 2]]/SMA1MSFT[[#This Row],[Adj Close]]</f>
        <v>3.0570073983954518E-2</v>
      </c>
      <c r="N332" s="25">
        <f t="shared" si="29"/>
        <v>12.7149</v>
      </c>
      <c r="O332" s="30">
        <f>SMA1MSFT[[#This Row],[Adj Close]]-SMA1MSFT[[#This Row],[6-MA]]</f>
        <v>-0.22119999999999962</v>
      </c>
      <c r="P332" s="29">
        <f>(SMA1MSFT[[#This Row],[Adj Close]]-N332)^2</f>
        <v>4.8929439999999831E-2</v>
      </c>
      <c r="Q332" s="29">
        <f>ABS(SMA1MSFT[[#This Row],[Erorr 3]])</f>
        <v>0.22119999999999962</v>
      </c>
      <c r="R332" s="31">
        <f>SMA1MSFT[[#This Row],[Abs Erorr 3]]/SMA1MSFT[[#This Row],[Adj Close]]</f>
        <v>1.7704923281333763E-2</v>
      </c>
    </row>
    <row r="333" spans="2:18">
      <c r="B333" s="20">
        <v>44265.291666666664</v>
      </c>
      <c r="C333" s="4">
        <v>12.441800000000001</v>
      </c>
      <c r="D333" s="25">
        <f t="shared" si="26"/>
        <v>12.4937</v>
      </c>
      <c r="E333" s="26">
        <f>SMA1MSFT[[#This Row],[Adj Close]]-SMA1MSFT[[#This Row],[Naive Trend ]]</f>
        <v>-5.1899999999999835E-2</v>
      </c>
      <c r="F333" s="4">
        <f t="shared" si="25"/>
        <v>2.693609999999983E-3</v>
      </c>
      <c r="G333" s="4">
        <f>ABS(SMA1MSFT[[#This Row],[Erorr 1]])</f>
        <v>5.1899999999999835E-2</v>
      </c>
      <c r="H333" s="27">
        <f>SMA1MSFT[[#This Row],[Abs Erorr 1]]/SMA1MSFT[[#This Row],[Adj Close]]</f>
        <v>4.171422141490768E-3</v>
      </c>
      <c r="I333" s="25">
        <f t="shared" si="28"/>
        <v>12.163066666666666</v>
      </c>
      <c r="J333" s="28">
        <f>(SMA1MSFT[[#This Row],[Adj Close]]-SMA1MSFT[[#This Row],[3-MA]])</f>
        <v>0.27873333333333505</v>
      </c>
      <c r="K333" s="29">
        <f t="shared" si="27"/>
        <v>7.7692271111112071E-2</v>
      </c>
      <c r="L333" s="29">
        <f>ABS(SMA1MSFT[[#This Row],[Erorr 2]])</f>
        <v>0.27873333333333505</v>
      </c>
      <c r="M333" s="27">
        <f>SMA1MSFT[[#This Row],[Abs Erorr 2]]/SMA1MSFT[[#This Row],[Adj Close]]</f>
        <v>2.2402974917884472E-2</v>
      </c>
      <c r="N333" s="25">
        <f t="shared" si="29"/>
        <v>12.495899999999999</v>
      </c>
      <c r="O333" s="30">
        <f>SMA1MSFT[[#This Row],[Adj Close]]-SMA1MSFT[[#This Row],[6-MA]]</f>
        <v>-5.4099999999998261E-2</v>
      </c>
      <c r="P333" s="29">
        <f>(SMA1MSFT[[#This Row],[Adj Close]]-N333)^2</f>
        <v>2.926809999999812E-3</v>
      </c>
      <c r="Q333" s="29">
        <f>ABS(SMA1MSFT[[#This Row],[Erorr 3]])</f>
        <v>5.4099999999998261E-2</v>
      </c>
      <c r="R333" s="31">
        <f>SMA1MSFT[[#This Row],[Abs Erorr 3]]/SMA1MSFT[[#This Row],[Adj Close]]</f>
        <v>4.348245430725318E-3</v>
      </c>
    </row>
    <row r="334" spans="2:18">
      <c r="B334" s="20">
        <v>44266.291666666664</v>
      </c>
      <c r="C334" s="4">
        <v>12.965999999999999</v>
      </c>
      <c r="D334" s="25">
        <f t="shared" si="26"/>
        <v>12.441800000000001</v>
      </c>
      <c r="E334" s="26">
        <f>SMA1MSFT[[#This Row],[Adj Close]]-SMA1MSFT[[#This Row],[Naive Trend ]]</f>
        <v>0.52419999999999867</v>
      </c>
      <c r="F334" s="4">
        <f t="shared" si="25"/>
        <v>0.27478563999999861</v>
      </c>
      <c r="G334" s="4">
        <f>ABS(SMA1MSFT[[#This Row],[Erorr 1]])</f>
        <v>0.52419999999999867</v>
      </c>
      <c r="H334" s="27">
        <f>SMA1MSFT[[#This Row],[Abs Erorr 1]]/SMA1MSFT[[#This Row],[Adj Close]]</f>
        <v>4.042881382076189E-2</v>
      </c>
      <c r="I334" s="25">
        <f t="shared" si="28"/>
        <v>12.166733333333333</v>
      </c>
      <c r="J334" s="28">
        <f>(SMA1MSFT[[#This Row],[Adj Close]]-SMA1MSFT[[#This Row],[3-MA]])</f>
        <v>0.79926666666666613</v>
      </c>
      <c r="K334" s="29">
        <f t="shared" si="27"/>
        <v>0.63882720444444363</v>
      </c>
      <c r="L334" s="29">
        <f>ABS(SMA1MSFT[[#This Row],[Erorr 2]])</f>
        <v>0.79926666666666613</v>
      </c>
      <c r="M334" s="27">
        <f>SMA1MSFT[[#This Row],[Abs Erorr 2]]/SMA1MSFT[[#This Row],[Adj Close]]</f>
        <v>6.1643272147668224E-2</v>
      </c>
      <c r="N334" s="25">
        <f t="shared" si="29"/>
        <v>12.340666666666666</v>
      </c>
      <c r="O334" s="30">
        <f>SMA1MSFT[[#This Row],[Adj Close]]-SMA1MSFT[[#This Row],[6-MA]]</f>
        <v>0.62533333333333374</v>
      </c>
      <c r="P334" s="29">
        <f>(SMA1MSFT[[#This Row],[Adj Close]]-N334)^2</f>
        <v>0.39104177777777827</v>
      </c>
      <c r="Q334" s="29">
        <f>ABS(SMA1MSFT[[#This Row],[Erorr 3]])</f>
        <v>0.62533333333333374</v>
      </c>
      <c r="R334" s="31">
        <f>SMA1MSFT[[#This Row],[Abs Erorr 3]]/SMA1MSFT[[#This Row],[Adj Close]]</f>
        <v>4.8228700704406428E-2</v>
      </c>
    </row>
    <row r="335" spans="2:18">
      <c r="B335" s="20">
        <v>44267.291666666664</v>
      </c>
      <c r="C335" s="4">
        <v>12.828799999999999</v>
      </c>
      <c r="D335" s="25">
        <f t="shared" si="26"/>
        <v>12.965999999999999</v>
      </c>
      <c r="E335" s="26">
        <f>SMA1MSFT[[#This Row],[Adj Close]]-SMA1MSFT[[#This Row],[Naive Trend ]]</f>
        <v>-0.13719999999999999</v>
      </c>
      <c r="F335" s="4">
        <f t="shared" si="25"/>
        <v>1.8823839999999998E-2</v>
      </c>
      <c r="G335" s="4">
        <f>ABS(SMA1MSFT[[#This Row],[Erorr 1]])</f>
        <v>0.13719999999999999</v>
      </c>
      <c r="H335" s="27">
        <f>SMA1MSFT[[#This Row],[Abs Erorr 1]]/SMA1MSFT[[#This Row],[Adj Close]]</f>
        <v>1.0694686954352706E-2</v>
      </c>
      <c r="I335" s="25">
        <f t="shared" si="28"/>
        <v>12.633833333333333</v>
      </c>
      <c r="J335" s="28">
        <f>(SMA1MSFT[[#This Row],[Adj Close]]-SMA1MSFT[[#This Row],[3-MA]])</f>
        <v>0.19496666666666584</v>
      </c>
      <c r="K335" s="29">
        <f t="shared" si="27"/>
        <v>3.8012001111110791E-2</v>
      </c>
      <c r="L335" s="29">
        <f>ABS(SMA1MSFT[[#This Row],[Erorr 2]])</f>
        <v>0.19496666666666584</v>
      </c>
      <c r="M335" s="27">
        <f>SMA1MSFT[[#This Row],[Abs Erorr 2]]/SMA1MSFT[[#This Row],[Adj Close]]</f>
        <v>1.5197576286688221E-2</v>
      </c>
      <c r="N335" s="25">
        <f t="shared" si="29"/>
        <v>12.3728</v>
      </c>
      <c r="O335" s="30">
        <f>SMA1MSFT[[#This Row],[Adj Close]]-SMA1MSFT[[#This Row],[6-MA]]</f>
        <v>0.45599999999999952</v>
      </c>
      <c r="P335" s="29">
        <f>(SMA1MSFT[[#This Row],[Adj Close]]-N335)^2</f>
        <v>0.20793599999999957</v>
      </c>
      <c r="Q335" s="29">
        <f>ABS(SMA1MSFT[[#This Row],[Erorr 3]])</f>
        <v>0.45599999999999952</v>
      </c>
      <c r="R335" s="31">
        <f>SMA1MSFT[[#This Row],[Abs Erorr 3]]/SMA1MSFT[[#This Row],[Adj Close]]</f>
        <v>3.5545023696682429E-2</v>
      </c>
    </row>
    <row r="336" spans="2:18">
      <c r="B336" s="20">
        <v>44270.291666666664</v>
      </c>
      <c r="C336" s="4">
        <v>13.1633</v>
      </c>
      <c r="D336" s="25">
        <f t="shared" si="26"/>
        <v>12.828799999999999</v>
      </c>
      <c r="E336" s="26">
        <f>SMA1MSFT[[#This Row],[Adj Close]]-SMA1MSFT[[#This Row],[Naive Trend ]]</f>
        <v>0.33450000000000024</v>
      </c>
      <c r="F336" s="4">
        <f t="shared" si="25"/>
        <v>0.11189025000000016</v>
      </c>
      <c r="G336" s="4">
        <f>ABS(SMA1MSFT[[#This Row],[Erorr 1]])</f>
        <v>0.33450000000000024</v>
      </c>
      <c r="H336" s="27">
        <f>SMA1MSFT[[#This Row],[Abs Erorr 1]]/SMA1MSFT[[#This Row],[Adj Close]]</f>
        <v>2.5411560930769659E-2</v>
      </c>
      <c r="I336" s="25">
        <f t="shared" si="28"/>
        <v>12.745533333333334</v>
      </c>
      <c r="J336" s="28">
        <f>(SMA1MSFT[[#This Row],[Adj Close]]-SMA1MSFT[[#This Row],[3-MA]])</f>
        <v>0.41776666666666529</v>
      </c>
      <c r="K336" s="29">
        <f t="shared" si="27"/>
        <v>0.17452898777777662</v>
      </c>
      <c r="L336" s="29">
        <f>ABS(SMA1MSFT[[#This Row],[Erorr 2]])</f>
        <v>0.41776666666666529</v>
      </c>
      <c r="M336" s="27">
        <f>SMA1MSFT[[#This Row],[Abs Erorr 2]]/SMA1MSFT[[#This Row],[Adj Close]]</f>
        <v>3.1737229012988026E-2</v>
      </c>
      <c r="N336" s="25">
        <f t="shared" si="29"/>
        <v>12.454299999999998</v>
      </c>
      <c r="O336" s="30">
        <f>SMA1MSFT[[#This Row],[Adj Close]]-SMA1MSFT[[#This Row],[6-MA]]</f>
        <v>0.70900000000000141</v>
      </c>
      <c r="P336" s="29">
        <f>(SMA1MSFT[[#This Row],[Adj Close]]-N336)^2</f>
        <v>0.50268100000000204</v>
      </c>
      <c r="Q336" s="29">
        <f>ABS(SMA1MSFT[[#This Row],[Erorr 3]])</f>
        <v>0.70900000000000141</v>
      </c>
      <c r="R336" s="31">
        <f>SMA1MSFT[[#This Row],[Abs Erorr 3]]/SMA1MSFT[[#This Row],[Adj Close]]</f>
        <v>5.3861873542348913E-2</v>
      </c>
    </row>
    <row r="337" spans="2:18">
      <c r="B337" s="20">
        <v>44271.291666666664</v>
      </c>
      <c r="C337" s="4">
        <v>13.2631</v>
      </c>
      <c r="D337" s="25">
        <f t="shared" si="26"/>
        <v>13.1633</v>
      </c>
      <c r="E337" s="26">
        <f>SMA1MSFT[[#This Row],[Adj Close]]-SMA1MSFT[[#This Row],[Naive Trend ]]</f>
        <v>9.9800000000000111E-2</v>
      </c>
      <c r="F337" s="4">
        <f t="shared" si="25"/>
        <v>9.9600400000000224E-3</v>
      </c>
      <c r="G337" s="4">
        <f>ABS(SMA1MSFT[[#This Row],[Erorr 1]])</f>
        <v>9.9800000000000111E-2</v>
      </c>
      <c r="H337" s="27">
        <f>SMA1MSFT[[#This Row],[Abs Erorr 1]]/SMA1MSFT[[#This Row],[Adj Close]]</f>
        <v>7.5246360202366044E-3</v>
      </c>
      <c r="I337" s="25">
        <f t="shared" si="28"/>
        <v>12.986033333333333</v>
      </c>
      <c r="J337" s="28">
        <f>(SMA1MSFT[[#This Row],[Adj Close]]-SMA1MSFT[[#This Row],[3-MA]])</f>
        <v>0.27706666666666635</v>
      </c>
      <c r="K337" s="29">
        <f t="shared" si="27"/>
        <v>7.6765937777777599E-2</v>
      </c>
      <c r="L337" s="29">
        <f>ABS(SMA1MSFT[[#This Row],[Erorr 2]])</f>
        <v>0.27706666666666635</v>
      </c>
      <c r="M337" s="27">
        <f>SMA1MSFT[[#This Row],[Abs Erorr 2]]/SMA1MSFT[[#This Row],[Adj Close]]</f>
        <v>2.0890038276622083E-2</v>
      </c>
      <c r="N337" s="25">
        <f t="shared" si="29"/>
        <v>12.576383333333334</v>
      </c>
      <c r="O337" s="30">
        <f>SMA1MSFT[[#This Row],[Adj Close]]-SMA1MSFT[[#This Row],[6-MA]]</f>
        <v>0.68671666666666553</v>
      </c>
      <c r="P337" s="29">
        <f>(SMA1MSFT[[#This Row],[Adj Close]]-N337)^2</f>
        <v>0.47157978027777619</v>
      </c>
      <c r="Q337" s="29">
        <f>ABS(SMA1MSFT[[#This Row],[Erorr 3]])</f>
        <v>0.68671666666666553</v>
      </c>
      <c r="R337" s="31">
        <f>SMA1MSFT[[#This Row],[Abs Erorr 3]]/SMA1MSFT[[#This Row],[Adj Close]]</f>
        <v>5.1776482622212419E-2</v>
      </c>
    </row>
    <row r="338" spans="2:18">
      <c r="B338" s="20">
        <v>44272.291666666664</v>
      </c>
      <c r="C338" s="4">
        <v>13.313000000000001</v>
      </c>
      <c r="D338" s="25">
        <f t="shared" si="26"/>
        <v>13.2631</v>
      </c>
      <c r="E338" s="26">
        <f>SMA1MSFT[[#This Row],[Adj Close]]-SMA1MSFT[[#This Row],[Naive Trend ]]</f>
        <v>4.9900000000000944E-2</v>
      </c>
      <c r="F338" s="4">
        <f t="shared" si="25"/>
        <v>2.4900100000000941E-3</v>
      </c>
      <c r="G338" s="4">
        <f>ABS(SMA1MSFT[[#This Row],[Erorr 1]])</f>
        <v>4.9900000000000944E-2</v>
      </c>
      <c r="H338" s="27">
        <f>SMA1MSFT[[#This Row],[Abs Erorr 1]]/SMA1MSFT[[#This Row],[Adj Close]]</f>
        <v>3.7482160294449742E-3</v>
      </c>
      <c r="I338" s="25">
        <f t="shared" si="28"/>
        <v>13.085066666666668</v>
      </c>
      <c r="J338" s="28">
        <f>(SMA1MSFT[[#This Row],[Adj Close]]-SMA1MSFT[[#This Row],[3-MA]])</f>
        <v>0.22793333333333266</v>
      </c>
      <c r="K338" s="29">
        <f t="shared" si="27"/>
        <v>5.1953604444444135E-2</v>
      </c>
      <c r="L338" s="29">
        <f>ABS(SMA1MSFT[[#This Row],[Erorr 2]])</f>
        <v>0.22793333333333266</v>
      </c>
      <c r="M338" s="27">
        <f>SMA1MSFT[[#This Row],[Abs Erorr 2]]/SMA1MSFT[[#This Row],[Adj Close]]</f>
        <v>1.7121109692280676E-2</v>
      </c>
      <c r="N338" s="25">
        <f t="shared" si="29"/>
        <v>12.859450000000001</v>
      </c>
      <c r="O338" s="30">
        <f>SMA1MSFT[[#This Row],[Adj Close]]-SMA1MSFT[[#This Row],[6-MA]]</f>
        <v>0.4535499999999999</v>
      </c>
      <c r="P338" s="29">
        <f>(SMA1MSFT[[#This Row],[Adj Close]]-N338)^2</f>
        <v>0.20570760249999992</v>
      </c>
      <c r="Q338" s="29">
        <f>ABS(SMA1MSFT[[#This Row],[Erorr 3]])</f>
        <v>0.4535499999999999</v>
      </c>
      <c r="R338" s="31">
        <f>SMA1MSFT[[#This Row],[Abs Erorr 3]]/SMA1MSFT[[#This Row],[Adj Close]]</f>
        <v>3.4068204011116945E-2</v>
      </c>
    </row>
    <row r="339" spans="2:18">
      <c r="B339" s="20">
        <v>44273.291666666664</v>
      </c>
      <c r="C339" s="4">
        <v>12.695499999999999</v>
      </c>
      <c r="D339" s="25">
        <f t="shared" si="26"/>
        <v>13.313000000000001</v>
      </c>
      <c r="E339" s="26">
        <f>SMA1MSFT[[#This Row],[Adj Close]]-SMA1MSFT[[#This Row],[Naive Trend ]]</f>
        <v>-0.61750000000000149</v>
      </c>
      <c r="F339" s="4">
        <f t="shared" si="25"/>
        <v>0.38130625000000185</v>
      </c>
      <c r="G339" s="4">
        <f>ABS(SMA1MSFT[[#This Row],[Erorr 1]])</f>
        <v>0.61750000000000149</v>
      </c>
      <c r="H339" s="27">
        <f>SMA1MSFT[[#This Row],[Abs Erorr 1]]/SMA1MSFT[[#This Row],[Adj Close]]</f>
        <v>4.8639281635225198E-2</v>
      </c>
      <c r="I339" s="25">
        <f t="shared" si="28"/>
        <v>13.246466666666668</v>
      </c>
      <c r="J339" s="28">
        <f>(SMA1MSFT[[#This Row],[Adj Close]]-SMA1MSFT[[#This Row],[3-MA]])</f>
        <v>-0.55096666666666927</v>
      </c>
      <c r="K339" s="29">
        <f t="shared" si="27"/>
        <v>0.30356426777778067</v>
      </c>
      <c r="L339" s="29">
        <f>ABS(SMA1MSFT[[#This Row],[Erorr 2]])</f>
        <v>0.55096666666666927</v>
      </c>
      <c r="M339" s="27">
        <f>SMA1MSFT[[#This Row],[Abs Erorr 2]]/SMA1MSFT[[#This Row],[Adj Close]]</f>
        <v>4.3398579549184302E-2</v>
      </c>
      <c r="N339" s="25">
        <f t="shared" si="29"/>
        <v>12.996</v>
      </c>
      <c r="O339" s="30">
        <f>SMA1MSFT[[#This Row],[Adj Close]]-SMA1MSFT[[#This Row],[6-MA]]</f>
        <v>-0.30050000000000132</v>
      </c>
      <c r="P339" s="29">
        <f>(SMA1MSFT[[#This Row],[Adj Close]]-N339)^2</f>
        <v>9.030025000000079E-2</v>
      </c>
      <c r="Q339" s="29">
        <f>ABS(SMA1MSFT[[#This Row],[Erorr 3]])</f>
        <v>0.30050000000000132</v>
      </c>
      <c r="R339" s="31">
        <f>SMA1MSFT[[#This Row],[Abs Erorr 3]]/SMA1MSFT[[#This Row],[Adj Close]]</f>
        <v>2.3669804261352553E-2</v>
      </c>
    </row>
    <row r="340" spans="2:18">
      <c r="B340" s="20">
        <v>44274.291666666664</v>
      </c>
      <c r="C340" s="4">
        <v>12.8185</v>
      </c>
      <c r="D340" s="25">
        <f t="shared" si="26"/>
        <v>12.695499999999999</v>
      </c>
      <c r="E340" s="26">
        <f>SMA1MSFT[[#This Row],[Adj Close]]-SMA1MSFT[[#This Row],[Naive Trend ]]</f>
        <v>0.12300000000000111</v>
      </c>
      <c r="F340" s="4">
        <f t="shared" si="25"/>
        <v>1.5129000000000272E-2</v>
      </c>
      <c r="G340" s="4">
        <f>ABS(SMA1MSFT[[#This Row],[Erorr 1]])</f>
        <v>0.12300000000000111</v>
      </c>
      <c r="H340" s="27">
        <f>SMA1MSFT[[#This Row],[Abs Erorr 1]]/SMA1MSFT[[#This Row],[Adj Close]]</f>
        <v>9.5955064945197257E-3</v>
      </c>
      <c r="I340" s="25">
        <f t="shared" si="28"/>
        <v>13.090533333333333</v>
      </c>
      <c r="J340" s="28">
        <f>(SMA1MSFT[[#This Row],[Adj Close]]-SMA1MSFT[[#This Row],[3-MA]])</f>
        <v>-0.27203333333333291</v>
      </c>
      <c r="K340" s="29">
        <f t="shared" si="27"/>
        <v>7.4002134444444215E-2</v>
      </c>
      <c r="L340" s="29">
        <f>ABS(SMA1MSFT[[#This Row],[Erorr 2]])</f>
        <v>0.27203333333333291</v>
      </c>
      <c r="M340" s="27">
        <f>SMA1MSFT[[#This Row],[Abs Erorr 2]]/SMA1MSFT[[#This Row],[Adj Close]]</f>
        <v>2.1221931843299364E-2</v>
      </c>
      <c r="N340" s="25">
        <f t="shared" si="29"/>
        <v>13.038283333333332</v>
      </c>
      <c r="O340" s="30">
        <f>SMA1MSFT[[#This Row],[Adj Close]]-SMA1MSFT[[#This Row],[6-MA]]</f>
        <v>-0.21978333333333211</v>
      </c>
      <c r="P340" s="29">
        <f>(SMA1MSFT[[#This Row],[Adj Close]]-N340)^2</f>
        <v>4.8304713611110571E-2</v>
      </c>
      <c r="Q340" s="29">
        <f>ABS(SMA1MSFT[[#This Row],[Erorr 3]])</f>
        <v>0.21978333333333211</v>
      </c>
      <c r="R340" s="31">
        <f>SMA1MSFT[[#This Row],[Abs Erorr 3]]/SMA1MSFT[[#This Row],[Adj Close]]</f>
        <v>1.714579188932653E-2</v>
      </c>
    </row>
    <row r="341" spans="2:18">
      <c r="B341" s="20">
        <v>44277.291666666664</v>
      </c>
      <c r="C341" s="4">
        <v>13.158300000000001</v>
      </c>
      <c r="D341" s="25">
        <f t="shared" si="26"/>
        <v>12.8185</v>
      </c>
      <c r="E341" s="26">
        <f>SMA1MSFT[[#This Row],[Adj Close]]-SMA1MSFT[[#This Row],[Naive Trend ]]</f>
        <v>0.33980000000000032</v>
      </c>
      <c r="F341" s="4">
        <f t="shared" si="25"/>
        <v>0.11546404000000023</v>
      </c>
      <c r="G341" s="4">
        <f>ABS(SMA1MSFT[[#This Row],[Erorr 1]])</f>
        <v>0.33980000000000032</v>
      </c>
      <c r="H341" s="27">
        <f>SMA1MSFT[[#This Row],[Abs Erorr 1]]/SMA1MSFT[[#This Row],[Adj Close]]</f>
        <v>2.5824004620657707E-2</v>
      </c>
      <c r="I341" s="25">
        <f t="shared" si="28"/>
        <v>12.942333333333332</v>
      </c>
      <c r="J341" s="28">
        <f>(SMA1MSFT[[#This Row],[Adj Close]]-SMA1MSFT[[#This Row],[3-MA]])</f>
        <v>0.21596666666666842</v>
      </c>
      <c r="K341" s="29">
        <f t="shared" si="27"/>
        <v>4.6641601111111868E-2</v>
      </c>
      <c r="L341" s="29">
        <f>ABS(SMA1MSFT[[#This Row],[Erorr 2]])</f>
        <v>0.21596666666666842</v>
      </c>
      <c r="M341" s="27">
        <f>SMA1MSFT[[#This Row],[Abs Erorr 2]]/SMA1MSFT[[#This Row],[Adj Close]]</f>
        <v>1.6412961147463458E-2</v>
      </c>
      <c r="N341" s="25">
        <f t="shared" si="29"/>
        <v>13.0137</v>
      </c>
      <c r="O341" s="30">
        <f>SMA1MSFT[[#This Row],[Adj Close]]-SMA1MSFT[[#This Row],[6-MA]]</f>
        <v>0.14460000000000051</v>
      </c>
      <c r="P341" s="29">
        <f>(SMA1MSFT[[#This Row],[Adj Close]]-N341)^2</f>
        <v>2.0909160000000145E-2</v>
      </c>
      <c r="Q341" s="29">
        <f>ABS(SMA1MSFT[[#This Row],[Erorr 3]])</f>
        <v>0.14460000000000051</v>
      </c>
      <c r="R341" s="31">
        <f>SMA1MSFT[[#This Row],[Abs Erorr 3]]/SMA1MSFT[[#This Row],[Adj Close]]</f>
        <v>1.0989261530744891E-2</v>
      </c>
    </row>
    <row r="342" spans="2:18">
      <c r="B342" s="20">
        <v>44278.291666666664</v>
      </c>
      <c r="C342" s="4">
        <v>13.043100000000001</v>
      </c>
      <c r="D342" s="25">
        <f t="shared" si="26"/>
        <v>13.158300000000001</v>
      </c>
      <c r="E342" s="26">
        <f>SMA1MSFT[[#This Row],[Adj Close]]-SMA1MSFT[[#This Row],[Naive Trend ]]</f>
        <v>-0.11519999999999975</v>
      </c>
      <c r="F342" s="4">
        <f t="shared" si="25"/>
        <v>1.3271039999999942E-2</v>
      </c>
      <c r="G342" s="4">
        <f>ABS(SMA1MSFT[[#This Row],[Erorr 1]])</f>
        <v>0.11519999999999975</v>
      </c>
      <c r="H342" s="27">
        <f>SMA1MSFT[[#This Row],[Abs Erorr 1]]/SMA1MSFT[[#This Row],[Adj Close]]</f>
        <v>8.8322561354279069E-3</v>
      </c>
      <c r="I342" s="25">
        <f t="shared" si="28"/>
        <v>12.890766666666666</v>
      </c>
      <c r="J342" s="28">
        <f>(SMA1MSFT[[#This Row],[Adj Close]]-SMA1MSFT[[#This Row],[3-MA]])</f>
        <v>0.15233333333333476</v>
      </c>
      <c r="K342" s="29">
        <f t="shared" si="27"/>
        <v>2.3205444444444879E-2</v>
      </c>
      <c r="L342" s="29">
        <f>ABS(SMA1MSFT[[#This Row],[Erorr 2]])</f>
        <v>0.15233333333333476</v>
      </c>
      <c r="M342" s="27">
        <f>SMA1MSFT[[#This Row],[Abs Erorr 2]]/SMA1MSFT[[#This Row],[Adj Close]]</f>
        <v>1.1679227586489005E-2</v>
      </c>
      <c r="N342" s="25">
        <f t="shared" si="29"/>
        <v>13.068616666666665</v>
      </c>
      <c r="O342" s="30">
        <f>SMA1MSFT[[#This Row],[Adj Close]]-SMA1MSFT[[#This Row],[6-MA]]</f>
        <v>-2.5516666666664634E-2</v>
      </c>
      <c r="P342" s="29">
        <f>(SMA1MSFT[[#This Row],[Adj Close]]-N342)^2</f>
        <v>6.5110027777767407E-4</v>
      </c>
      <c r="Q342" s="29">
        <f>ABS(SMA1MSFT[[#This Row],[Erorr 3]])</f>
        <v>2.5516666666664634E-2</v>
      </c>
      <c r="R342" s="31">
        <f>SMA1MSFT[[#This Row],[Abs Erorr 3]]/SMA1MSFT[[#This Row],[Adj Close]]</f>
        <v>1.9563345114784548E-3</v>
      </c>
    </row>
    <row r="343" spans="2:18">
      <c r="B343" s="20">
        <v>44279.291666666664</v>
      </c>
      <c r="C343" s="4">
        <v>12.616199999999999</v>
      </c>
      <c r="D343" s="25">
        <f t="shared" si="26"/>
        <v>13.043100000000001</v>
      </c>
      <c r="E343" s="26">
        <f>SMA1MSFT[[#This Row],[Adj Close]]-SMA1MSFT[[#This Row],[Naive Trend ]]</f>
        <v>-0.42690000000000161</v>
      </c>
      <c r="F343" s="4">
        <f t="shared" si="25"/>
        <v>0.18224361000000139</v>
      </c>
      <c r="G343" s="4">
        <f>ABS(SMA1MSFT[[#This Row],[Erorr 1]])</f>
        <v>0.42690000000000161</v>
      </c>
      <c r="H343" s="27">
        <f>SMA1MSFT[[#This Row],[Abs Erorr 1]]/SMA1MSFT[[#This Row],[Adj Close]]</f>
        <v>3.3837447091834436E-2</v>
      </c>
      <c r="I343" s="25">
        <f t="shared" si="28"/>
        <v>13.006633333333333</v>
      </c>
      <c r="J343" s="28">
        <f>(SMA1MSFT[[#This Row],[Adj Close]]-SMA1MSFT[[#This Row],[3-MA]])</f>
        <v>-0.39043333333333408</v>
      </c>
      <c r="K343" s="29">
        <f t="shared" si="27"/>
        <v>0.15243818777777834</v>
      </c>
      <c r="L343" s="29">
        <f>ABS(SMA1MSFT[[#This Row],[Erorr 2]])</f>
        <v>0.39043333333333408</v>
      </c>
      <c r="M343" s="27">
        <f>SMA1MSFT[[#This Row],[Abs Erorr 2]]/SMA1MSFT[[#This Row],[Adj Close]]</f>
        <v>3.0946983507976578E-2</v>
      </c>
      <c r="N343" s="25">
        <f t="shared" si="29"/>
        <v>13.048583333333333</v>
      </c>
      <c r="O343" s="30">
        <f>SMA1MSFT[[#This Row],[Adj Close]]-SMA1MSFT[[#This Row],[6-MA]]</f>
        <v>-0.43238333333333401</v>
      </c>
      <c r="P343" s="29">
        <f>(SMA1MSFT[[#This Row],[Adj Close]]-N343)^2</f>
        <v>0.18695534694444502</v>
      </c>
      <c r="Q343" s="29">
        <f>ABS(SMA1MSFT[[#This Row],[Erorr 3]])</f>
        <v>0.43238333333333401</v>
      </c>
      <c r="R343" s="31">
        <f>SMA1MSFT[[#This Row],[Abs Erorr 3]]/SMA1MSFT[[#This Row],[Adj Close]]</f>
        <v>3.427207347167404E-2</v>
      </c>
    </row>
    <row r="344" spans="2:18">
      <c r="B344" s="20">
        <v>44280.291666666664</v>
      </c>
      <c r="C344" s="4">
        <v>12.508699999999999</v>
      </c>
      <c r="D344" s="25">
        <f t="shared" si="26"/>
        <v>12.616199999999999</v>
      </c>
      <c r="E344" s="26">
        <f>SMA1MSFT[[#This Row],[Adj Close]]-SMA1MSFT[[#This Row],[Naive Trend ]]</f>
        <v>-0.10749999999999993</v>
      </c>
      <c r="F344" s="4">
        <f t="shared" si="25"/>
        <v>1.1556249999999985E-2</v>
      </c>
      <c r="G344" s="4">
        <f>ABS(SMA1MSFT[[#This Row],[Erorr 1]])</f>
        <v>0.10749999999999993</v>
      </c>
      <c r="H344" s="27">
        <f>SMA1MSFT[[#This Row],[Abs Erorr 1]]/SMA1MSFT[[#This Row],[Adj Close]]</f>
        <v>8.5940185630800914E-3</v>
      </c>
      <c r="I344" s="25">
        <f t="shared" si="28"/>
        <v>12.9392</v>
      </c>
      <c r="J344" s="28">
        <f>(SMA1MSFT[[#This Row],[Adj Close]]-SMA1MSFT[[#This Row],[3-MA]])</f>
        <v>-0.43050000000000033</v>
      </c>
      <c r="K344" s="29">
        <f t="shared" si="27"/>
        <v>0.18533025000000028</v>
      </c>
      <c r="L344" s="29">
        <f>ABS(SMA1MSFT[[#This Row],[Erorr 2]])</f>
        <v>0.43050000000000033</v>
      </c>
      <c r="M344" s="27">
        <f>SMA1MSFT[[#This Row],[Abs Erorr 2]]/SMA1MSFT[[#This Row],[Adj Close]]</f>
        <v>3.4416046431683577E-2</v>
      </c>
      <c r="N344" s="25">
        <f t="shared" si="29"/>
        <v>12.940766666666667</v>
      </c>
      <c r="O344" s="30">
        <f>SMA1MSFT[[#This Row],[Adj Close]]-SMA1MSFT[[#This Row],[6-MA]]</f>
        <v>-0.43206666666666749</v>
      </c>
      <c r="P344" s="29">
        <f>(SMA1MSFT[[#This Row],[Adj Close]]-N344)^2</f>
        <v>0.18668160444444515</v>
      </c>
      <c r="Q344" s="29">
        <f>ABS(SMA1MSFT[[#This Row],[Erorr 3]])</f>
        <v>0.43206666666666749</v>
      </c>
      <c r="R344" s="31">
        <f>SMA1MSFT[[#This Row],[Abs Erorr 3]]/SMA1MSFT[[#This Row],[Adj Close]]</f>
        <v>3.4541292593688197E-2</v>
      </c>
    </row>
    <row r="345" spans="2:18">
      <c r="B345" s="20">
        <v>44281.291666666664</v>
      </c>
      <c r="C345" s="4">
        <v>12.811999999999999</v>
      </c>
      <c r="D345" s="25">
        <f t="shared" si="26"/>
        <v>12.508699999999999</v>
      </c>
      <c r="E345" s="26">
        <f>SMA1MSFT[[#This Row],[Adj Close]]-SMA1MSFT[[#This Row],[Naive Trend ]]</f>
        <v>0.30330000000000013</v>
      </c>
      <c r="F345" s="4">
        <f t="shared" si="25"/>
        <v>9.1990890000000075E-2</v>
      </c>
      <c r="G345" s="4">
        <f>ABS(SMA1MSFT[[#This Row],[Erorr 1]])</f>
        <v>0.30330000000000013</v>
      </c>
      <c r="H345" s="27">
        <f>SMA1MSFT[[#This Row],[Abs Erorr 1]]/SMA1MSFT[[#This Row],[Adj Close]]</f>
        <v>2.3673118950983466E-2</v>
      </c>
      <c r="I345" s="25">
        <f t="shared" si="28"/>
        <v>12.722666666666667</v>
      </c>
      <c r="J345" s="28">
        <f>(SMA1MSFT[[#This Row],[Adj Close]]-SMA1MSFT[[#This Row],[3-MA]])</f>
        <v>8.9333333333332376E-2</v>
      </c>
      <c r="K345" s="29">
        <f t="shared" si="27"/>
        <v>7.9804444444442728E-3</v>
      </c>
      <c r="L345" s="29">
        <f>ABS(SMA1MSFT[[#This Row],[Erorr 2]])</f>
        <v>8.9333333333332376E-2</v>
      </c>
      <c r="M345" s="27">
        <f>SMA1MSFT[[#This Row],[Abs Erorr 2]]/SMA1MSFT[[#This Row],[Adj Close]]</f>
        <v>6.9726298262045251E-3</v>
      </c>
      <c r="N345" s="25">
        <f t="shared" si="29"/>
        <v>12.806716666666668</v>
      </c>
      <c r="O345" s="30">
        <f>SMA1MSFT[[#This Row],[Adj Close]]-SMA1MSFT[[#This Row],[6-MA]]</f>
        <v>5.2833333333310861E-3</v>
      </c>
      <c r="P345" s="29">
        <f>(SMA1MSFT[[#This Row],[Adj Close]]-N345)^2</f>
        <v>2.7913611111087365E-5</v>
      </c>
      <c r="Q345" s="29">
        <f>ABS(SMA1MSFT[[#This Row],[Erorr 3]])</f>
        <v>5.2833333333310861E-3</v>
      </c>
      <c r="R345" s="31">
        <f>SMA1MSFT[[#This Row],[Abs Erorr 3]]/SMA1MSFT[[#This Row],[Adj Close]]</f>
        <v>4.1237381621379068E-4</v>
      </c>
    </row>
    <row r="346" spans="2:18">
      <c r="B346" s="20">
        <v>44284.291666666664</v>
      </c>
      <c r="C346" s="4">
        <v>12.9208</v>
      </c>
      <c r="D346" s="25">
        <f t="shared" si="26"/>
        <v>12.811999999999999</v>
      </c>
      <c r="E346" s="26">
        <f>SMA1MSFT[[#This Row],[Adj Close]]-SMA1MSFT[[#This Row],[Naive Trend ]]</f>
        <v>0.10880000000000045</v>
      </c>
      <c r="F346" s="4">
        <f t="shared" si="25"/>
        <v>1.1837440000000098E-2</v>
      </c>
      <c r="G346" s="4">
        <f>ABS(SMA1MSFT[[#This Row],[Erorr 1]])</f>
        <v>0.10880000000000045</v>
      </c>
      <c r="H346" s="27">
        <f>SMA1MSFT[[#This Row],[Abs Erorr 1]]/SMA1MSFT[[#This Row],[Adj Close]]</f>
        <v>8.4205312364559817E-3</v>
      </c>
      <c r="I346" s="25">
        <f t="shared" si="28"/>
        <v>12.645633333333331</v>
      </c>
      <c r="J346" s="28">
        <f>(SMA1MSFT[[#This Row],[Adj Close]]-SMA1MSFT[[#This Row],[3-MA]])</f>
        <v>0.275166666666669</v>
      </c>
      <c r="K346" s="29">
        <f t="shared" si="27"/>
        <v>7.5716694444445731E-2</v>
      </c>
      <c r="L346" s="29">
        <f>ABS(SMA1MSFT[[#This Row],[Erorr 2]])</f>
        <v>0.275166666666669</v>
      </c>
      <c r="M346" s="27">
        <f>SMA1MSFT[[#This Row],[Abs Erorr 2]]/SMA1MSFT[[#This Row],[Adj Close]]</f>
        <v>2.1296410954946211E-2</v>
      </c>
      <c r="N346" s="25">
        <f t="shared" si="29"/>
        <v>12.826133333333333</v>
      </c>
      <c r="O346" s="30">
        <f>SMA1MSFT[[#This Row],[Adj Close]]-SMA1MSFT[[#This Row],[6-MA]]</f>
        <v>9.4666666666666899E-2</v>
      </c>
      <c r="P346" s="29">
        <f>(SMA1MSFT[[#This Row],[Adj Close]]-N346)^2</f>
        <v>8.9617777777778219E-3</v>
      </c>
      <c r="Q346" s="29">
        <f>ABS(SMA1MSFT[[#This Row],[Erorr 3]])</f>
        <v>9.4666666666666899E-2</v>
      </c>
      <c r="R346" s="31">
        <f>SMA1MSFT[[#This Row],[Abs Erorr 3]]/SMA1MSFT[[#This Row],[Adj Close]]</f>
        <v>7.3266877179947757E-3</v>
      </c>
    </row>
    <row r="347" spans="2:18">
      <c r="B347" s="20">
        <v>44285.291666666664</v>
      </c>
      <c r="C347" s="4">
        <v>12.8445</v>
      </c>
      <c r="D347" s="25">
        <f t="shared" si="26"/>
        <v>12.9208</v>
      </c>
      <c r="E347" s="26">
        <f>SMA1MSFT[[#This Row],[Adj Close]]-SMA1MSFT[[#This Row],[Naive Trend ]]</f>
        <v>-7.6299999999999812E-2</v>
      </c>
      <c r="F347" s="4">
        <f t="shared" si="25"/>
        <v>5.8216899999999714E-3</v>
      </c>
      <c r="G347" s="4">
        <f>ABS(SMA1MSFT[[#This Row],[Erorr 1]])</f>
        <v>7.6299999999999812E-2</v>
      </c>
      <c r="H347" s="27">
        <f>SMA1MSFT[[#This Row],[Abs Erorr 1]]/SMA1MSFT[[#This Row],[Adj Close]]</f>
        <v>5.9402857254077478E-3</v>
      </c>
      <c r="I347" s="25">
        <f t="shared" si="28"/>
        <v>12.747166666666667</v>
      </c>
      <c r="J347" s="28">
        <f>(SMA1MSFT[[#This Row],[Adj Close]]-SMA1MSFT[[#This Row],[3-MA]])</f>
        <v>9.7333333333333272E-2</v>
      </c>
      <c r="K347" s="29">
        <f t="shared" si="27"/>
        <v>9.473777777777765E-3</v>
      </c>
      <c r="L347" s="29">
        <f>ABS(SMA1MSFT[[#This Row],[Erorr 2]])</f>
        <v>9.7333333333333272E-2</v>
      </c>
      <c r="M347" s="27">
        <f>SMA1MSFT[[#This Row],[Abs Erorr 2]]/SMA1MSFT[[#This Row],[Adj Close]]</f>
        <v>7.5778218952340121E-3</v>
      </c>
      <c r="N347" s="25">
        <f t="shared" si="29"/>
        <v>12.843183333333334</v>
      </c>
      <c r="O347" s="30">
        <f>SMA1MSFT[[#This Row],[Adj Close]]-SMA1MSFT[[#This Row],[6-MA]]</f>
        <v>1.3166666666659665E-3</v>
      </c>
      <c r="P347" s="29">
        <f>(SMA1MSFT[[#This Row],[Adj Close]]-N347)^2</f>
        <v>1.7336111111092674E-6</v>
      </c>
      <c r="Q347" s="29">
        <f>ABS(SMA1MSFT[[#This Row],[Erorr 3]])</f>
        <v>1.3166666666659665E-3</v>
      </c>
      <c r="R347" s="31">
        <f>SMA1MSFT[[#This Row],[Abs Erorr 3]]/SMA1MSFT[[#This Row],[Adj Close]]</f>
        <v>1.0250820714437826E-4</v>
      </c>
    </row>
    <row r="348" spans="2:18">
      <c r="B348" s="20">
        <v>44286.291666666664</v>
      </c>
      <c r="C348" s="4">
        <v>13.32</v>
      </c>
      <c r="D348" s="25">
        <f t="shared" si="26"/>
        <v>12.8445</v>
      </c>
      <c r="E348" s="26">
        <f>SMA1MSFT[[#This Row],[Adj Close]]-SMA1MSFT[[#This Row],[Naive Trend ]]</f>
        <v>0.47550000000000026</v>
      </c>
      <c r="F348" s="4">
        <f t="shared" si="25"/>
        <v>0.22610025000000025</v>
      </c>
      <c r="G348" s="4">
        <f>ABS(SMA1MSFT[[#This Row],[Erorr 1]])</f>
        <v>0.47550000000000026</v>
      </c>
      <c r="H348" s="27">
        <f>SMA1MSFT[[#This Row],[Abs Erorr 1]]/SMA1MSFT[[#This Row],[Adj Close]]</f>
        <v>3.5698198198198215E-2</v>
      </c>
      <c r="I348" s="25">
        <f t="shared" si="28"/>
        <v>12.859099999999998</v>
      </c>
      <c r="J348" s="28">
        <f>(SMA1MSFT[[#This Row],[Adj Close]]-SMA1MSFT[[#This Row],[3-MA]])</f>
        <v>0.46090000000000231</v>
      </c>
      <c r="K348" s="29">
        <f t="shared" si="27"/>
        <v>0.21242881000000213</v>
      </c>
      <c r="L348" s="29">
        <f>ABS(SMA1MSFT[[#This Row],[Erorr 2]])</f>
        <v>0.46090000000000231</v>
      </c>
      <c r="M348" s="27">
        <f>SMA1MSFT[[#This Row],[Abs Erorr 2]]/SMA1MSFT[[#This Row],[Adj Close]]</f>
        <v>3.4602102102102274E-2</v>
      </c>
      <c r="N348" s="25">
        <f t="shared" si="29"/>
        <v>12.790883333333333</v>
      </c>
      <c r="O348" s="30">
        <f>SMA1MSFT[[#This Row],[Adj Close]]-SMA1MSFT[[#This Row],[6-MA]]</f>
        <v>0.5291166666666669</v>
      </c>
      <c r="P348" s="29">
        <f>(SMA1MSFT[[#This Row],[Adj Close]]-N348)^2</f>
        <v>0.27996444694444467</v>
      </c>
      <c r="Q348" s="29">
        <f>ABS(SMA1MSFT[[#This Row],[Erorr 3]])</f>
        <v>0.5291166666666669</v>
      </c>
      <c r="R348" s="31">
        <f>SMA1MSFT[[#This Row],[Abs Erorr 3]]/SMA1MSFT[[#This Row],[Adj Close]]</f>
        <v>3.9723473473473492E-2</v>
      </c>
    </row>
    <row r="349" spans="2:18">
      <c r="B349" s="20">
        <v>44287.291666666664</v>
      </c>
      <c r="C349" s="4">
        <v>13.782500000000001</v>
      </c>
      <c r="D349" s="25">
        <f t="shared" si="26"/>
        <v>13.32</v>
      </c>
      <c r="E349" s="26">
        <f>SMA1MSFT[[#This Row],[Adj Close]]-SMA1MSFT[[#This Row],[Naive Trend ]]</f>
        <v>0.46250000000000036</v>
      </c>
      <c r="F349" s="4">
        <f t="shared" si="25"/>
        <v>0.21390625000000033</v>
      </c>
      <c r="G349" s="4">
        <f>ABS(SMA1MSFT[[#This Row],[Erorr 1]])</f>
        <v>0.46250000000000036</v>
      </c>
      <c r="H349" s="27">
        <f>SMA1MSFT[[#This Row],[Abs Erorr 1]]/SMA1MSFT[[#This Row],[Adj Close]]</f>
        <v>3.3557046979865793E-2</v>
      </c>
      <c r="I349" s="25">
        <f t="shared" si="28"/>
        <v>13.028433333333334</v>
      </c>
      <c r="J349" s="28">
        <f>(SMA1MSFT[[#This Row],[Adj Close]]-SMA1MSFT[[#This Row],[3-MA]])</f>
        <v>0.75406666666666666</v>
      </c>
      <c r="K349" s="29">
        <f t="shared" si="27"/>
        <v>0.56861653777777776</v>
      </c>
      <c r="L349" s="29">
        <f>ABS(SMA1MSFT[[#This Row],[Erorr 2]])</f>
        <v>0.75406666666666666</v>
      </c>
      <c r="M349" s="27">
        <f>SMA1MSFT[[#This Row],[Abs Erorr 2]]/SMA1MSFT[[#This Row],[Adj Close]]</f>
        <v>5.4711893101154846E-2</v>
      </c>
      <c r="N349" s="25">
        <f t="shared" si="29"/>
        <v>12.837033333333332</v>
      </c>
      <c r="O349" s="30">
        <f>SMA1MSFT[[#This Row],[Adj Close]]-SMA1MSFT[[#This Row],[6-MA]]</f>
        <v>0.94546666666666823</v>
      </c>
      <c r="P349" s="29">
        <f>(SMA1MSFT[[#This Row],[Adj Close]]-N349)^2</f>
        <v>0.8939072177777807</v>
      </c>
      <c r="Q349" s="29">
        <f>ABS(SMA1MSFT[[#This Row],[Erorr 3]])</f>
        <v>0.94546666666666823</v>
      </c>
      <c r="R349" s="31">
        <f>SMA1MSFT[[#This Row],[Abs Erorr 3]]/SMA1MSFT[[#This Row],[Adj Close]]</f>
        <v>6.8599068867525356E-2</v>
      </c>
    </row>
    <row r="350" spans="2:18">
      <c r="B350" s="20">
        <v>44291.291666666664</v>
      </c>
      <c r="C350" s="4">
        <v>13.9579</v>
      </c>
      <c r="D350" s="25">
        <f t="shared" si="26"/>
        <v>13.782500000000001</v>
      </c>
      <c r="E350" s="26">
        <f>SMA1MSFT[[#This Row],[Adj Close]]-SMA1MSFT[[#This Row],[Naive Trend ]]</f>
        <v>0.17539999999999978</v>
      </c>
      <c r="F350" s="4">
        <f t="shared" si="25"/>
        <v>3.0765159999999923E-2</v>
      </c>
      <c r="G350" s="4">
        <f>ABS(SMA1MSFT[[#This Row],[Erorr 1]])</f>
        <v>0.17539999999999978</v>
      </c>
      <c r="H350" s="27">
        <f>SMA1MSFT[[#This Row],[Abs Erorr 1]]/SMA1MSFT[[#This Row],[Adj Close]]</f>
        <v>1.2566360269094905E-2</v>
      </c>
      <c r="I350" s="25">
        <f t="shared" si="28"/>
        <v>13.315666666666667</v>
      </c>
      <c r="J350" s="28">
        <f>(SMA1MSFT[[#This Row],[Adj Close]]-SMA1MSFT[[#This Row],[3-MA]])</f>
        <v>0.64223333333333343</v>
      </c>
      <c r="K350" s="29">
        <f t="shared" si="27"/>
        <v>0.41246365444444455</v>
      </c>
      <c r="L350" s="29">
        <f>ABS(SMA1MSFT[[#This Row],[Erorr 2]])</f>
        <v>0.64223333333333343</v>
      </c>
      <c r="M350" s="27">
        <f>SMA1MSFT[[#This Row],[Abs Erorr 2]]/SMA1MSFT[[#This Row],[Adj Close]]</f>
        <v>4.6012174706319249E-2</v>
      </c>
      <c r="N350" s="25">
        <f t="shared" si="29"/>
        <v>13.031416666666667</v>
      </c>
      <c r="O350" s="30">
        <f>SMA1MSFT[[#This Row],[Adj Close]]-SMA1MSFT[[#This Row],[6-MA]]</f>
        <v>0.92648333333333355</v>
      </c>
      <c r="P350" s="29">
        <f>(SMA1MSFT[[#This Row],[Adj Close]]-N350)^2</f>
        <v>0.85837136694444482</v>
      </c>
      <c r="Q350" s="29">
        <f>ABS(SMA1MSFT[[#This Row],[Erorr 3]])</f>
        <v>0.92648333333333355</v>
      </c>
      <c r="R350" s="31">
        <f>SMA1MSFT[[#This Row],[Abs Erorr 3]]/SMA1MSFT[[#This Row],[Adj Close]]</f>
        <v>6.6376986031805182E-2</v>
      </c>
    </row>
    <row r="351" spans="2:18">
      <c r="B351" s="20">
        <v>44292.291666666664</v>
      </c>
      <c r="C351" s="4">
        <v>13.832100000000001</v>
      </c>
      <c r="D351" s="25">
        <f t="shared" si="26"/>
        <v>13.9579</v>
      </c>
      <c r="E351" s="26">
        <f>SMA1MSFT[[#This Row],[Adj Close]]-SMA1MSFT[[#This Row],[Naive Trend ]]</f>
        <v>-0.12579999999999991</v>
      </c>
      <c r="F351" s="4">
        <f t="shared" si="25"/>
        <v>1.5825639999999978E-2</v>
      </c>
      <c r="G351" s="4">
        <f>ABS(SMA1MSFT[[#This Row],[Erorr 1]])</f>
        <v>0.12579999999999991</v>
      </c>
      <c r="H351" s="27">
        <f>SMA1MSFT[[#This Row],[Abs Erorr 1]]/SMA1MSFT[[#This Row],[Adj Close]]</f>
        <v>9.0947867641211315E-3</v>
      </c>
      <c r="I351" s="25">
        <f t="shared" si="28"/>
        <v>13.6868</v>
      </c>
      <c r="J351" s="28">
        <f>(SMA1MSFT[[#This Row],[Adj Close]]-SMA1MSFT[[#This Row],[3-MA]])</f>
        <v>0.14530000000000065</v>
      </c>
      <c r="K351" s="29">
        <f t="shared" si="27"/>
        <v>2.1112090000000191E-2</v>
      </c>
      <c r="L351" s="29">
        <f>ABS(SMA1MSFT[[#This Row],[Erorr 2]])</f>
        <v>0.14530000000000065</v>
      </c>
      <c r="M351" s="27">
        <f>SMA1MSFT[[#This Row],[Abs Erorr 2]]/SMA1MSFT[[#This Row],[Adj Close]]</f>
        <v>1.050455100816222E-2</v>
      </c>
      <c r="N351" s="25">
        <f t="shared" si="29"/>
        <v>13.27295</v>
      </c>
      <c r="O351" s="30">
        <f>SMA1MSFT[[#This Row],[Adj Close]]-SMA1MSFT[[#This Row],[6-MA]]</f>
        <v>0.5591500000000007</v>
      </c>
      <c r="P351" s="29">
        <f>(SMA1MSFT[[#This Row],[Adj Close]]-N351)^2</f>
        <v>0.31264872250000081</v>
      </c>
      <c r="Q351" s="29">
        <f>ABS(SMA1MSFT[[#This Row],[Erorr 3]])</f>
        <v>0.5591500000000007</v>
      </c>
      <c r="R351" s="31">
        <f>SMA1MSFT[[#This Row],[Abs Erorr 3]]/SMA1MSFT[[#This Row],[Adj Close]]</f>
        <v>4.0424086002848497E-2</v>
      </c>
    </row>
    <row r="352" spans="2:18">
      <c r="B352" s="20">
        <v>44293.291666666664</v>
      </c>
      <c r="C352" s="4">
        <v>14.1135</v>
      </c>
      <c r="D352" s="25">
        <f t="shared" si="26"/>
        <v>13.832100000000001</v>
      </c>
      <c r="E352" s="26">
        <f>SMA1MSFT[[#This Row],[Adj Close]]-SMA1MSFT[[#This Row],[Naive Trend ]]</f>
        <v>0.28139999999999965</v>
      </c>
      <c r="F352" s="4">
        <f t="shared" si="25"/>
        <v>7.9185959999999805E-2</v>
      </c>
      <c r="G352" s="4">
        <f>ABS(SMA1MSFT[[#This Row],[Erorr 1]])</f>
        <v>0.28139999999999965</v>
      </c>
      <c r="H352" s="27">
        <f>SMA1MSFT[[#This Row],[Abs Erorr 1]]/SMA1MSFT[[#This Row],[Adj Close]]</f>
        <v>1.9938356892337097E-2</v>
      </c>
      <c r="I352" s="25">
        <f t="shared" si="28"/>
        <v>13.857500000000002</v>
      </c>
      <c r="J352" s="28">
        <f>(SMA1MSFT[[#This Row],[Adj Close]]-SMA1MSFT[[#This Row],[3-MA]])</f>
        <v>0.25599999999999845</v>
      </c>
      <c r="K352" s="29">
        <f t="shared" si="27"/>
        <v>6.5535999999999206E-2</v>
      </c>
      <c r="L352" s="29">
        <f>ABS(SMA1MSFT[[#This Row],[Erorr 2]])</f>
        <v>0.25599999999999845</v>
      </c>
      <c r="M352" s="27">
        <f>SMA1MSFT[[#This Row],[Abs Erorr 2]]/SMA1MSFT[[#This Row],[Adj Close]]</f>
        <v>1.8138661565167993E-2</v>
      </c>
      <c r="N352" s="25">
        <f t="shared" si="29"/>
        <v>13.442966666666665</v>
      </c>
      <c r="O352" s="30">
        <f>SMA1MSFT[[#This Row],[Adj Close]]-SMA1MSFT[[#This Row],[6-MA]]</f>
        <v>0.67053333333333498</v>
      </c>
      <c r="P352" s="29">
        <f>(SMA1MSFT[[#This Row],[Adj Close]]-N352)^2</f>
        <v>0.44961495111111333</v>
      </c>
      <c r="Q352" s="29">
        <f>ABS(SMA1MSFT[[#This Row],[Erorr 3]])</f>
        <v>0.67053333333333498</v>
      </c>
      <c r="R352" s="31">
        <f>SMA1MSFT[[#This Row],[Abs Erorr 3]]/SMA1MSFT[[#This Row],[Adj Close]]</f>
        <v>4.751006719334927E-2</v>
      </c>
    </row>
    <row r="353" spans="2:18">
      <c r="B353" s="20">
        <v>44294.291666666664</v>
      </c>
      <c r="C353" s="4">
        <v>14.2867</v>
      </c>
      <c r="D353" s="25">
        <f t="shared" si="26"/>
        <v>14.1135</v>
      </c>
      <c r="E353" s="26">
        <f>SMA1MSFT[[#This Row],[Adj Close]]-SMA1MSFT[[#This Row],[Naive Trend ]]</f>
        <v>0.17319999999999958</v>
      </c>
      <c r="F353" s="4">
        <f t="shared" si="25"/>
        <v>2.9998239999999853E-2</v>
      </c>
      <c r="G353" s="4">
        <f>ABS(SMA1MSFT[[#This Row],[Erorr 1]])</f>
        <v>0.17319999999999958</v>
      </c>
      <c r="H353" s="27">
        <f>SMA1MSFT[[#This Row],[Abs Erorr 1]]/SMA1MSFT[[#This Row],[Adj Close]]</f>
        <v>1.2123163501718352E-2</v>
      </c>
      <c r="I353" s="25">
        <f t="shared" si="28"/>
        <v>13.967833333333333</v>
      </c>
      <c r="J353" s="28">
        <f>(SMA1MSFT[[#This Row],[Adj Close]]-SMA1MSFT[[#This Row],[3-MA]])</f>
        <v>0.31886666666666663</v>
      </c>
      <c r="K353" s="29">
        <f t="shared" si="27"/>
        <v>0.10167595111111109</v>
      </c>
      <c r="L353" s="29">
        <f>ABS(SMA1MSFT[[#This Row],[Erorr 2]])</f>
        <v>0.31886666666666663</v>
      </c>
      <c r="M353" s="27">
        <f>SMA1MSFT[[#This Row],[Abs Erorr 2]]/SMA1MSFT[[#This Row],[Adj Close]]</f>
        <v>2.2319126646928027E-2</v>
      </c>
      <c r="N353" s="25">
        <f t="shared" si="29"/>
        <v>13.641750000000002</v>
      </c>
      <c r="O353" s="30">
        <f>SMA1MSFT[[#This Row],[Adj Close]]-SMA1MSFT[[#This Row],[6-MA]]</f>
        <v>0.64494999999999791</v>
      </c>
      <c r="P353" s="29">
        <f>(SMA1MSFT[[#This Row],[Adj Close]]-N353)^2</f>
        <v>0.41596050249999733</v>
      </c>
      <c r="Q353" s="29">
        <f>ABS(SMA1MSFT[[#This Row],[Erorr 3]])</f>
        <v>0.64494999999999791</v>
      </c>
      <c r="R353" s="31">
        <f>SMA1MSFT[[#This Row],[Abs Erorr 3]]/SMA1MSFT[[#This Row],[Adj Close]]</f>
        <v>4.5143385106427514E-2</v>
      </c>
    </row>
    <row r="354" spans="2:18">
      <c r="B354" s="20">
        <v>44295.291666666664</v>
      </c>
      <c r="C354" s="4">
        <v>14.3695</v>
      </c>
      <c r="D354" s="25">
        <f t="shared" si="26"/>
        <v>14.2867</v>
      </c>
      <c r="E354" s="26">
        <f>SMA1MSFT[[#This Row],[Adj Close]]-SMA1MSFT[[#This Row],[Naive Trend ]]</f>
        <v>8.2800000000000651E-2</v>
      </c>
      <c r="F354" s="4">
        <f t="shared" si="25"/>
        <v>6.8558400000001078E-3</v>
      </c>
      <c r="G354" s="4">
        <f>ABS(SMA1MSFT[[#This Row],[Erorr 1]])</f>
        <v>8.2800000000000651E-2</v>
      </c>
      <c r="H354" s="27">
        <f>SMA1MSFT[[#This Row],[Abs Erorr 1]]/SMA1MSFT[[#This Row],[Adj Close]]</f>
        <v>5.7622046696127662E-3</v>
      </c>
      <c r="I354" s="25">
        <f t="shared" si="28"/>
        <v>14.077433333333332</v>
      </c>
      <c r="J354" s="28">
        <f>(SMA1MSFT[[#This Row],[Adj Close]]-SMA1MSFT[[#This Row],[3-MA]])</f>
        <v>0.2920666666666687</v>
      </c>
      <c r="K354" s="29">
        <f t="shared" si="27"/>
        <v>8.5302937777778962E-2</v>
      </c>
      <c r="L354" s="29">
        <f>ABS(SMA1MSFT[[#This Row],[Erorr 2]])</f>
        <v>0.2920666666666687</v>
      </c>
      <c r="M354" s="27">
        <f>SMA1MSFT[[#This Row],[Abs Erorr 2]]/SMA1MSFT[[#This Row],[Adj Close]]</f>
        <v>2.0325457856339376E-2</v>
      </c>
      <c r="N354" s="25">
        <f t="shared" si="29"/>
        <v>13.882116666666667</v>
      </c>
      <c r="O354" s="30">
        <f>SMA1MSFT[[#This Row],[Adj Close]]-SMA1MSFT[[#This Row],[6-MA]]</f>
        <v>0.48738333333333372</v>
      </c>
      <c r="P354" s="29">
        <f>(SMA1MSFT[[#This Row],[Adj Close]]-N354)^2</f>
        <v>0.23754251361111151</v>
      </c>
      <c r="Q354" s="29">
        <f>ABS(SMA1MSFT[[#This Row],[Erorr 3]])</f>
        <v>0.48738333333333372</v>
      </c>
      <c r="R354" s="31">
        <f>SMA1MSFT[[#This Row],[Abs Erorr 3]]/SMA1MSFT[[#This Row],[Adj Close]]</f>
        <v>3.3917904821554941E-2</v>
      </c>
    </row>
    <row r="355" spans="2:18">
      <c r="B355" s="20">
        <v>44298.291666666664</v>
      </c>
      <c r="C355" s="4">
        <v>15.1768</v>
      </c>
      <c r="D355" s="25">
        <f t="shared" si="26"/>
        <v>14.3695</v>
      </c>
      <c r="E355" s="26">
        <f>SMA1MSFT[[#This Row],[Adj Close]]-SMA1MSFT[[#This Row],[Naive Trend ]]</f>
        <v>0.80729999999999968</v>
      </c>
      <c r="F355" s="4">
        <f t="shared" si="25"/>
        <v>0.65173328999999947</v>
      </c>
      <c r="G355" s="4">
        <f>ABS(SMA1MSFT[[#This Row],[Erorr 1]])</f>
        <v>0.80729999999999968</v>
      </c>
      <c r="H355" s="27">
        <f>SMA1MSFT[[#This Row],[Abs Erorr 1]]/SMA1MSFT[[#This Row],[Adj Close]]</f>
        <v>5.319303146908437E-2</v>
      </c>
      <c r="I355" s="25">
        <f t="shared" si="28"/>
        <v>14.256566666666666</v>
      </c>
      <c r="J355" s="28">
        <f>(SMA1MSFT[[#This Row],[Adj Close]]-SMA1MSFT[[#This Row],[3-MA]])</f>
        <v>0.9202333333333339</v>
      </c>
      <c r="K355" s="29">
        <f t="shared" si="27"/>
        <v>0.84682938777777883</v>
      </c>
      <c r="L355" s="29">
        <f>ABS(SMA1MSFT[[#This Row],[Erorr 2]])</f>
        <v>0.9202333333333339</v>
      </c>
      <c r="M355" s="27">
        <f>SMA1MSFT[[#This Row],[Abs Erorr 2]]/SMA1MSFT[[#This Row],[Adj Close]]</f>
        <v>6.0634213624303802E-2</v>
      </c>
      <c r="N355" s="25">
        <f t="shared" si="29"/>
        <v>14.057033333333335</v>
      </c>
      <c r="O355" s="30">
        <f>SMA1MSFT[[#This Row],[Adj Close]]-SMA1MSFT[[#This Row],[6-MA]]</f>
        <v>1.1197666666666652</v>
      </c>
      <c r="P355" s="29">
        <f>(SMA1MSFT[[#This Row],[Adj Close]]-N355)^2</f>
        <v>1.2538773877777747</v>
      </c>
      <c r="Q355" s="29">
        <f>ABS(SMA1MSFT[[#This Row],[Erorr 3]])</f>
        <v>1.1197666666666652</v>
      </c>
      <c r="R355" s="31">
        <f>SMA1MSFT[[#This Row],[Abs Erorr 3]]/SMA1MSFT[[#This Row],[Adj Close]]</f>
        <v>7.3781473477061391E-2</v>
      </c>
    </row>
    <row r="356" spans="2:18">
      <c r="B356" s="20">
        <v>44299.291666666664</v>
      </c>
      <c r="C356" s="4">
        <v>15.6463</v>
      </c>
      <c r="D356" s="25">
        <f t="shared" si="26"/>
        <v>15.1768</v>
      </c>
      <c r="E356" s="26">
        <f>SMA1MSFT[[#This Row],[Adj Close]]-SMA1MSFT[[#This Row],[Naive Trend ]]</f>
        <v>0.46950000000000003</v>
      </c>
      <c r="F356" s="4">
        <f t="shared" si="25"/>
        <v>0.22043025000000002</v>
      </c>
      <c r="G356" s="4">
        <f>ABS(SMA1MSFT[[#This Row],[Erorr 1]])</f>
        <v>0.46950000000000003</v>
      </c>
      <c r="H356" s="27">
        <f>SMA1MSFT[[#This Row],[Abs Erorr 1]]/SMA1MSFT[[#This Row],[Adj Close]]</f>
        <v>3.0007094329010695E-2</v>
      </c>
      <c r="I356" s="25">
        <f t="shared" si="28"/>
        <v>14.610999999999999</v>
      </c>
      <c r="J356" s="28">
        <f>(SMA1MSFT[[#This Row],[Adj Close]]-SMA1MSFT[[#This Row],[3-MA]])</f>
        <v>1.0353000000000012</v>
      </c>
      <c r="K356" s="29">
        <f t="shared" si="27"/>
        <v>1.0718460900000024</v>
      </c>
      <c r="L356" s="29">
        <f>ABS(SMA1MSFT[[#This Row],[Erorr 2]])</f>
        <v>1.0353000000000012</v>
      </c>
      <c r="M356" s="27">
        <f>SMA1MSFT[[#This Row],[Abs Erorr 2]]/SMA1MSFT[[#This Row],[Adj Close]]</f>
        <v>6.6168998421352085E-2</v>
      </c>
      <c r="N356" s="25">
        <f t="shared" si="29"/>
        <v>14.289416666666668</v>
      </c>
      <c r="O356" s="30">
        <f>SMA1MSFT[[#This Row],[Adj Close]]-SMA1MSFT[[#This Row],[6-MA]]</f>
        <v>1.3568833333333323</v>
      </c>
      <c r="P356" s="29">
        <f>(SMA1MSFT[[#This Row],[Adj Close]]-N356)^2</f>
        <v>1.841132380277775</v>
      </c>
      <c r="Q356" s="29">
        <f>ABS(SMA1MSFT[[#This Row],[Erorr 3]])</f>
        <v>1.3568833333333323</v>
      </c>
      <c r="R356" s="31">
        <f>SMA1MSFT[[#This Row],[Abs Erorr 3]]/SMA1MSFT[[#This Row],[Adj Close]]</f>
        <v>8.672231347560333E-2</v>
      </c>
    </row>
    <row r="357" spans="2:18">
      <c r="B357" s="20">
        <v>44300.291666666664</v>
      </c>
      <c r="C357" s="4">
        <v>15.2446</v>
      </c>
      <c r="D357" s="25">
        <f t="shared" si="26"/>
        <v>15.6463</v>
      </c>
      <c r="E357" s="26">
        <f>SMA1MSFT[[#This Row],[Adj Close]]-SMA1MSFT[[#This Row],[Naive Trend ]]</f>
        <v>-0.40169999999999995</v>
      </c>
      <c r="F357" s="4">
        <f t="shared" si="25"/>
        <v>0.16136288999999995</v>
      </c>
      <c r="G357" s="4">
        <f>ABS(SMA1MSFT[[#This Row],[Erorr 1]])</f>
        <v>0.40169999999999995</v>
      </c>
      <c r="H357" s="27">
        <f>SMA1MSFT[[#This Row],[Abs Erorr 1]]/SMA1MSFT[[#This Row],[Adj Close]]</f>
        <v>2.6350314209621764E-2</v>
      </c>
      <c r="I357" s="25">
        <f t="shared" si="28"/>
        <v>15.0642</v>
      </c>
      <c r="J357" s="28">
        <f>(SMA1MSFT[[#This Row],[Adj Close]]-SMA1MSFT[[#This Row],[3-MA]])</f>
        <v>0.18040000000000056</v>
      </c>
      <c r="K357" s="29">
        <f t="shared" si="27"/>
        <v>3.2544160000000204E-2</v>
      </c>
      <c r="L357" s="29">
        <f>ABS(SMA1MSFT[[#This Row],[Erorr 2]])</f>
        <v>0.18040000000000056</v>
      </c>
      <c r="M357" s="27">
        <f>SMA1MSFT[[#This Row],[Abs Erorr 2]]/SMA1MSFT[[#This Row],[Adj Close]]</f>
        <v>1.1833698489957136E-2</v>
      </c>
      <c r="N357" s="25">
        <f t="shared" si="29"/>
        <v>14.570816666666666</v>
      </c>
      <c r="O357" s="30">
        <f>SMA1MSFT[[#This Row],[Adj Close]]-SMA1MSFT[[#This Row],[6-MA]]</f>
        <v>0.67378333333333451</v>
      </c>
      <c r="P357" s="29">
        <f>(SMA1MSFT[[#This Row],[Adj Close]]-N357)^2</f>
        <v>0.45398398027777936</v>
      </c>
      <c r="Q357" s="29">
        <f>ABS(SMA1MSFT[[#This Row],[Erorr 3]])</f>
        <v>0.67378333333333451</v>
      </c>
      <c r="R357" s="31">
        <f>SMA1MSFT[[#This Row],[Abs Erorr 3]]/SMA1MSFT[[#This Row],[Adj Close]]</f>
        <v>4.4198164158674842E-2</v>
      </c>
    </row>
    <row r="358" spans="2:18">
      <c r="B358" s="20">
        <v>44301.291666666664</v>
      </c>
      <c r="C358" s="4">
        <v>16.103100000000001</v>
      </c>
      <c r="D358" s="25">
        <f t="shared" si="26"/>
        <v>15.2446</v>
      </c>
      <c r="E358" s="26">
        <f>SMA1MSFT[[#This Row],[Adj Close]]-SMA1MSFT[[#This Row],[Naive Trend ]]</f>
        <v>0.85850000000000115</v>
      </c>
      <c r="F358" s="4">
        <f t="shared" si="25"/>
        <v>0.73702225000000199</v>
      </c>
      <c r="G358" s="4">
        <f>ABS(SMA1MSFT[[#This Row],[Erorr 1]])</f>
        <v>0.85850000000000115</v>
      </c>
      <c r="H358" s="27">
        <f>SMA1MSFT[[#This Row],[Abs Erorr 1]]/SMA1MSFT[[#This Row],[Adj Close]]</f>
        <v>5.3312716185082445E-2</v>
      </c>
      <c r="I358" s="25">
        <f t="shared" si="28"/>
        <v>15.3559</v>
      </c>
      <c r="J358" s="28">
        <f>(SMA1MSFT[[#This Row],[Adj Close]]-SMA1MSFT[[#This Row],[3-MA]])</f>
        <v>0.7472000000000012</v>
      </c>
      <c r="K358" s="29">
        <f t="shared" si="27"/>
        <v>0.55830784000000178</v>
      </c>
      <c r="L358" s="29">
        <f>ABS(SMA1MSFT[[#This Row],[Erorr 2]])</f>
        <v>0.7472000000000012</v>
      </c>
      <c r="M358" s="27">
        <f>SMA1MSFT[[#This Row],[Abs Erorr 2]]/SMA1MSFT[[#This Row],[Adj Close]]</f>
        <v>4.64010035334812E-2</v>
      </c>
      <c r="N358" s="25">
        <f t="shared" si="29"/>
        <v>14.806233333333333</v>
      </c>
      <c r="O358" s="30">
        <f>SMA1MSFT[[#This Row],[Adj Close]]-SMA1MSFT[[#This Row],[6-MA]]</f>
        <v>1.2968666666666682</v>
      </c>
      <c r="P358" s="29">
        <f>(SMA1MSFT[[#This Row],[Adj Close]]-N358)^2</f>
        <v>1.6818631511111151</v>
      </c>
      <c r="Q358" s="29">
        <f>ABS(SMA1MSFT[[#This Row],[Erorr 3]])</f>
        <v>1.2968666666666682</v>
      </c>
      <c r="R358" s="31">
        <f>SMA1MSFT[[#This Row],[Abs Erorr 3]]/SMA1MSFT[[#This Row],[Adj Close]]</f>
        <v>8.0535217856603267E-2</v>
      </c>
    </row>
    <row r="359" spans="2:18">
      <c r="B359" s="20">
        <v>44302.291666666664</v>
      </c>
      <c r="C359" s="4">
        <v>15.8788</v>
      </c>
      <c r="D359" s="25">
        <f t="shared" si="26"/>
        <v>16.103100000000001</v>
      </c>
      <c r="E359" s="26">
        <f>SMA1MSFT[[#This Row],[Adj Close]]-SMA1MSFT[[#This Row],[Naive Trend ]]</f>
        <v>-0.22430000000000128</v>
      </c>
      <c r="F359" s="4">
        <f t="shared" si="25"/>
        <v>5.0310490000000575E-2</v>
      </c>
      <c r="G359" s="4">
        <f>ABS(SMA1MSFT[[#This Row],[Erorr 1]])</f>
        <v>0.22430000000000128</v>
      </c>
      <c r="H359" s="27">
        <f>SMA1MSFT[[#This Row],[Abs Erorr 1]]/SMA1MSFT[[#This Row],[Adj Close]]</f>
        <v>1.4125752575761473E-2</v>
      </c>
      <c r="I359" s="25">
        <f t="shared" si="28"/>
        <v>15.664666666666667</v>
      </c>
      <c r="J359" s="28">
        <f>(SMA1MSFT[[#This Row],[Adj Close]]-SMA1MSFT[[#This Row],[3-MA]])</f>
        <v>0.21413333333333284</v>
      </c>
      <c r="K359" s="29">
        <f t="shared" si="27"/>
        <v>4.5853084444444234E-2</v>
      </c>
      <c r="L359" s="29">
        <f>ABS(SMA1MSFT[[#This Row],[Erorr 2]])</f>
        <v>0.21413333333333284</v>
      </c>
      <c r="M359" s="27">
        <f>SMA1MSFT[[#This Row],[Abs Erorr 2]]/SMA1MSFT[[#This Row],[Adj Close]]</f>
        <v>1.3485485888942038E-2</v>
      </c>
      <c r="N359" s="25">
        <f t="shared" si="29"/>
        <v>15.137833333333333</v>
      </c>
      <c r="O359" s="30">
        <f>SMA1MSFT[[#This Row],[Adj Close]]-SMA1MSFT[[#This Row],[6-MA]]</f>
        <v>0.740966666666667</v>
      </c>
      <c r="P359" s="29">
        <f>(SMA1MSFT[[#This Row],[Adj Close]]-N359)^2</f>
        <v>0.5490316011111116</v>
      </c>
      <c r="Q359" s="29">
        <f>ABS(SMA1MSFT[[#This Row],[Erorr 3]])</f>
        <v>0.740966666666667</v>
      </c>
      <c r="R359" s="31">
        <f>SMA1MSFT[[#This Row],[Abs Erorr 3]]/SMA1MSFT[[#This Row],[Adj Close]]</f>
        <v>4.6663895676415532E-2</v>
      </c>
    </row>
    <row r="360" spans="2:18">
      <c r="B360" s="20">
        <v>44305.291666666664</v>
      </c>
      <c r="C360" s="4">
        <v>15.3292</v>
      </c>
      <c r="D360" s="25">
        <f t="shared" si="26"/>
        <v>15.8788</v>
      </c>
      <c r="E360" s="26">
        <f>SMA1MSFT[[#This Row],[Adj Close]]-SMA1MSFT[[#This Row],[Naive Trend ]]</f>
        <v>-0.54959999999999987</v>
      </c>
      <c r="F360" s="4">
        <f t="shared" si="25"/>
        <v>0.30206015999999986</v>
      </c>
      <c r="G360" s="4">
        <f>ABS(SMA1MSFT[[#This Row],[Erorr 1]])</f>
        <v>0.54959999999999987</v>
      </c>
      <c r="H360" s="27">
        <f>SMA1MSFT[[#This Row],[Abs Erorr 1]]/SMA1MSFT[[#This Row],[Adj Close]]</f>
        <v>3.5853143021162215E-2</v>
      </c>
      <c r="I360" s="25">
        <f t="shared" si="28"/>
        <v>15.742166666666668</v>
      </c>
      <c r="J360" s="28">
        <f>(SMA1MSFT[[#This Row],[Adj Close]]-SMA1MSFT[[#This Row],[3-MA]])</f>
        <v>-0.41296666666666759</v>
      </c>
      <c r="K360" s="29">
        <f t="shared" si="27"/>
        <v>0.17054146777777854</v>
      </c>
      <c r="L360" s="29">
        <f>ABS(SMA1MSFT[[#This Row],[Erorr 2]])</f>
        <v>0.41296666666666759</v>
      </c>
      <c r="M360" s="27">
        <f>SMA1MSFT[[#This Row],[Abs Erorr 2]]/SMA1MSFT[[#This Row],[Adj Close]]</f>
        <v>2.693987074776685E-2</v>
      </c>
      <c r="N360" s="25">
        <f t="shared" si="29"/>
        <v>15.403183333333333</v>
      </c>
      <c r="O360" s="30">
        <f>SMA1MSFT[[#This Row],[Adj Close]]-SMA1MSFT[[#This Row],[6-MA]]</f>
        <v>-7.3983333333332624E-2</v>
      </c>
      <c r="P360" s="29">
        <f>(SMA1MSFT[[#This Row],[Adj Close]]-N360)^2</f>
        <v>5.4735336111110065E-3</v>
      </c>
      <c r="Q360" s="29">
        <f>ABS(SMA1MSFT[[#This Row],[Erorr 3]])</f>
        <v>7.3983333333332624E-2</v>
      </c>
      <c r="R360" s="31">
        <f>SMA1MSFT[[#This Row],[Abs Erorr 3]]/SMA1MSFT[[#This Row],[Adj Close]]</f>
        <v>4.8263010028789903E-3</v>
      </c>
    </row>
    <row r="361" spans="2:18">
      <c r="B361" s="20">
        <v>44306.291666666664</v>
      </c>
      <c r="C361" s="4">
        <v>15.139099999999999</v>
      </c>
      <c r="D361" s="25">
        <f t="shared" si="26"/>
        <v>15.3292</v>
      </c>
      <c r="E361" s="26">
        <f>SMA1MSFT[[#This Row],[Adj Close]]-SMA1MSFT[[#This Row],[Naive Trend ]]</f>
        <v>-0.19010000000000105</v>
      </c>
      <c r="F361" s="4">
        <f t="shared" si="25"/>
        <v>3.6138010000000401E-2</v>
      </c>
      <c r="G361" s="4">
        <f>ABS(SMA1MSFT[[#This Row],[Erorr 1]])</f>
        <v>0.19010000000000105</v>
      </c>
      <c r="H361" s="27">
        <f>SMA1MSFT[[#This Row],[Abs Erorr 1]]/SMA1MSFT[[#This Row],[Adj Close]]</f>
        <v>1.2556889114940852E-2</v>
      </c>
      <c r="I361" s="25">
        <f t="shared" si="28"/>
        <v>15.770366666666668</v>
      </c>
      <c r="J361" s="28">
        <f>(SMA1MSFT[[#This Row],[Adj Close]]-SMA1MSFT[[#This Row],[3-MA]])</f>
        <v>-0.63126666666666864</v>
      </c>
      <c r="K361" s="29">
        <f t="shared" si="27"/>
        <v>0.39849760444444693</v>
      </c>
      <c r="L361" s="29">
        <f>ABS(SMA1MSFT[[#This Row],[Erorr 2]])</f>
        <v>0.63126666666666864</v>
      </c>
      <c r="M361" s="27">
        <f>SMA1MSFT[[#This Row],[Abs Erorr 2]]/SMA1MSFT[[#This Row],[Adj Close]]</f>
        <v>4.1697767150403173E-2</v>
      </c>
      <c r="N361" s="25">
        <f t="shared" si="29"/>
        <v>15.563133333333333</v>
      </c>
      <c r="O361" s="30">
        <f>SMA1MSFT[[#This Row],[Adj Close]]-SMA1MSFT[[#This Row],[6-MA]]</f>
        <v>-0.42403333333333393</v>
      </c>
      <c r="P361" s="29">
        <f>(SMA1MSFT[[#This Row],[Adj Close]]-N361)^2</f>
        <v>0.17980426777777828</v>
      </c>
      <c r="Q361" s="29">
        <f>ABS(SMA1MSFT[[#This Row],[Erorr 3]])</f>
        <v>0.42403333333333393</v>
      </c>
      <c r="R361" s="31">
        <f>SMA1MSFT[[#This Row],[Abs Erorr 3]]/SMA1MSFT[[#This Row],[Adj Close]]</f>
        <v>2.8009150698082051E-2</v>
      </c>
    </row>
    <row r="362" spans="2:18">
      <c r="B362" s="20">
        <v>44307.291666666664</v>
      </c>
      <c r="C362" s="4">
        <v>15.327999999999999</v>
      </c>
      <c r="D362" s="25">
        <f t="shared" si="26"/>
        <v>15.139099999999999</v>
      </c>
      <c r="E362" s="26">
        <f>SMA1MSFT[[#This Row],[Adj Close]]-SMA1MSFT[[#This Row],[Naive Trend ]]</f>
        <v>0.18890000000000029</v>
      </c>
      <c r="F362" s="4">
        <f t="shared" si="25"/>
        <v>3.5683210000000111E-2</v>
      </c>
      <c r="G362" s="4">
        <f>ABS(SMA1MSFT[[#This Row],[Erorr 1]])</f>
        <v>0.18890000000000029</v>
      </c>
      <c r="H362" s="27">
        <f>SMA1MSFT[[#This Row],[Abs Erorr 1]]/SMA1MSFT[[#This Row],[Adj Close]]</f>
        <v>1.2323851774530291E-2</v>
      </c>
      <c r="I362" s="25">
        <f t="shared" si="28"/>
        <v>15.449033333333333</v>
      </c>
      <c r="J362" s="28">
        <f>(SMA1MSFT[[#This Row],[Adj Close]]-SMA1MSFT[[#This Row],[3-MA]])</f>
        <v>-0.1210333333333331</v>
      </c>
      <c r="K362" s="29">
        <f t="shared" si="27"/>
        <v>1.4649067777777722E-2</v>
      </c>
      <c r="L362" s="29">
        <f>ABS(SMA1MSFT[[#This Row],[Erorr 2]])</f>
        <v>0.1210333333333331</v>
      </c>
      <c r="M362" s="27">
        <f>SMA1MSFT[[#This Row],[Abs Erorr 2]]/SMA1MSFT[[#This Row],[Adj Close]]</f>
        <v>7.8962247738343632E-3</v>
      </c>
      <c r="N362" s="25">
        <f t="shared" si="29"/>
        <v>15.556849999999999</v>
      </c>
      <c r="O362" s="30">
        <f>SMA1MSFT[[#This Row],[Adj Close]]-SMA1MSFT[[#This Row],[6-MA]]</f>
        <v>-0.22884999999999955</v>
      </c>
      <c r="P362" s="29">
        <f>(SMA1MSFT[[#This Row],[Adj Close]]-N362)^2</f>
        <v>5.2372322499999797E-2</v>
      </c>
      <c r="Q362" s="29">
        <f>ABS(SMA1MSFT[[#This Row],[Erorr 3]])</f>
        <v>0.22884999999999955</v>
      </c>
      <c r="R362" s="31">
        <f>SMA1MSFT[[#This Row],[Abs Erorr 3]]/SMA1MSFT[[#This Row],[Adj Close]]</f>
        <v>1.4930193110647152E-2</v>
      </c>
    </row>
    <row r="363" spans="2:18">
      <c r="B363" s="20">
        <v>44308.291666666664</v>
      </c>
      <c r="C363" s="4">
        <v>14.8188</v>
      </c>
      <c r="D363" s="25">
        <f t="shared" si="26"/>
        <v>15.327999999999999</v>
      </c>
      <c r="E363" s="26">
        <f>SMA1MSFT[[#This Row],[Adj Close]]-SMA1MSFT[[#This Row],[Naive Trend ]]</f>
        <v>-0.50919999999999987</v>
      </c>
      <c r="F363" s="4">
        <f t="shared" si="25"/>
        <v>0.2592846399999999</v>
      </c>
      <c r="G363" s="4">
        <f>ABS(SMA1MSFT[[#This Row],[Erorr 1]])</f>
        <v>0.50919999999999987</v>
      </c>
      <c r="H363" s="27">
        <f>SMA1MSFT[[#This Row],[Abs Erorr 1]]/SMA1MSFT[[#This Row],[Adj Close]]</f>
        <v>3.4361756687451069E-2</v>
      </c>
      <c r="I363" s="25">
        <f t="shared" si="28"/>
        <v>15.265433333333334</v>
      </c>
      <c r="J363" s="28">
        <f>(SMA1MSFT[[#This Row],[Adj Close]]-SMA1MSFT[[#This Row],[3-MA]])</f>
        <v>-0.44663333333333455</v>
      </c>
      <c r="K363" s="29">
        <f t="shared" si="27"/>
        <v>0.19948133444444552</v>
      </c>
      <c r="L363" s="29">
        <f>ABS(SMA1MSFT[[#This Row],[Erorr 2]])</f>
        <v>0.44663333333333455</v>
      </c>
      <c r="M363" s="27">
        <f>SMA1MSFT[[#This Row],[Abs Erorr 2]]/SMA1MSFT[[#This Row],[Adj Close]]</f>
        <v>3.0139642436184749E-2</v>
      </c>
      <c r="N363" s="25">
        <f t="shared" si="29"/>
        <v>15.5038</v>
      </c>
      <c r="O363" s="30">
        <f>SMA1MSFT[[#This Row],[Adj Close]]-SMA1MSFT[[#This Row],[6-MA]]</f>
        <v>-0.6850000000000005</v>
      </c>
      <c r="P363" s="29">
        <f>(SMA1MSFT[[#This Row],[Adj Close]]-N363)^2</f>
        <v>0.46922500000000067</v>
      </c>
      <c r="Q363" s="29">
        <f>ABS(SMA1MSFT[[#This Row],[Erorr 3]])</f>
        <v>0.6850000000000005</v>
      </c>
      <c r="R363" s="31">
        <f>SMA1MSFT[[#This Row],[Abs Erorr 3]]/SMA1MSFT[[#This Row],[Adj Close]]</f>
        <v>4.6225065457391995E-2</v>
      </c>
    </row>
    <row r="364" spans="2:18">
      <c r="B364" s="20">
        <v>44309.291666666664</v>
      </c>
      <c r="C364" s="4">
        <v>15.232900000000001</v>
      </c>
      <c r="D364" s="25">
        <f t="shared" si="26"/>
        <v>14.8188</v>
      </c>
      <c r="E364" s="26">
        <f>SMA1MSFT[[#This Row],[Adj Close]]-SMA1MSFT[[#This Row],[Naive Trend ]]</f>
        <v>0.41410000000000124</v>
      </c>
      <c r="F364" s="4">
        <f t="shared" si="25"/>
        <v>0.17147881000000104</v>
      </c>
      <c r="G364" s="4">
        <f>ABS(SMA1MSFT[[#This Row],[Erorr 1]])</f>
        <v>0.41410000000000124</v>
      </c>
      <c r="H364" s="27">
        <f>SMA1MSFT[[#This Row],[Abs Erorr 1]]/SMA1MSFT[[#This Row],[Adj Close]]</f>
        <v>2.7184580742997146E-2</v>
      </c>
      <c r="I364" s="25">
        <f t="shared" si="28"/>
        <v>15.0953</v>
      </c>
      <c r="J364" s="28">
        <f>(SMA1MSFT[[#This Row],[Adj Close]]-SMA1MSFT[[#This Row],[3-MA]])</f>
        <v>0.13760000000000083</v>
      </c>
      <c r="K364" s="29">
        <f t="shared" si="27"/>
        <v>1.893376000000023E-2</v>
      </c>
      <c r="L364" s="29">
        <f>ABS(SMA1MSFT[[#This Row],[Erorr 2]])</f>
        <v>0.13760000000000083</v>
      </c>
      <c r="M364" s="27">
        <f>SMA1MSFT[[#This Row],[Abs Erorr 2]]/SMA1MSFT[[#This Row],[Adj Close]]</f>
        <v>9.0330797156155974E-3</v>
      </c>
      <c r="N364" s="25">
        <f t="shared" si="29"/>
        <v>15.432833333333333</v>
      </c>
      <c r="O364" s="30">
        <f>SMA1MSFT[[#This Row],[Adj Close]]-SMA1MSFT[[#This Row],[6-MA]]</f>
        <v>-0.19993333333333219</v>
      </c>
      <c r="P364" s="29">
        <f>(SMA1MSFT[[#This Row],[Adj Close]]-N364)^2</f>
        <v>3.9973337777777319E-2</v>
      </c>
      <c r="Q364" s="29">
        <f>ABS(SMA1MSFT[[#This Row],[Erorr 3]])</f>
        <v>0.19993333333333219</v>
      </c>
      <c r="R364" s="31">
        <f>SMA1MSFT[[#This Row],[Abs Erorr 3]]/SMA1MSFT[[#This Row],[Adj Close]]</f>
        <v>1.312509983872619E-2</v>
      </c>
    </row>
    <row r="365" spans="2:18">
      <c r="B365" s="20">
        <v>44312.291666666664</v>
      </c>
      <c r="C365" s="4">
        <v>15.4452</v>
      </c>
      <c r="D365" s="25">
        <f t="shared" si="26"/>
        <v>15.232900000000001</v>
      </c>
      <c r="E365" s="26">
        <f>SMA1MSFT[[#This Row],[Adj Close]]-SMA1MSFT[[#This Row],[Naive Trend ]]</f>
        <v>0.21229999999999905</v>
      </c>
      <c r="F365" s="4">
        <f t="shared" si="25"/>
        <v>4.5071289999999598E-2</v>
      </c>
      <c r="G365" s="4">
        <f>ABS(SMA1MSFT[[#This Row],[Erorr 1]])</f>
        <v>0.21229999999999905</v>
      </c>
      <c r="H365" s="27">
        <f>SMA1MSFT[[#This Row],[Abs Erorr 1]]/SMA1MSFT[[#This Row],[Adj Close]]</f>
        <v>1.3745370730064942E-2</v>
      </c>
      <c r="I365" s="25">
        <f t="shared" si="28"/>
        <v>15.126566666666667</v>
      </c>
      <c r="J365" s="28">
        <f>(SMA1MSFT[[#This Row],[Adj Close]]-SMA1MSFT[[#This Row],[3-MA]])</f>
        <v>0.31863333333333266</v>
      </c>
      <c r="K365" s="29">
        <f t="shared" si="27"/>
        <v>0.10152720111111069</v>
      </c>
      <c r="L365" s="29">
        <f>ABS(SMA1MSFT[[#This Row],[Erorr 2]])</f>
        <v>0.31863333333333266</v>
      </c>
      <c r="M365" s="27">
        <f>SMA1MSFT[[#This Row],[Abs Erorr 2]]/SMA1MSFT[[#This Row],[Adj Close]]</f>
        <v>2.062992601800771E-2</v>
      </c>
      <c r="N365" s="25">
        <f t="shared" si="29"/>
        <v>15.287799999999999</v>
      </c>
      <c r="O365" s="30">
        <f>SMA1MSFT[[#This Row],[Adj Close]]-SMA1MSFT[[#This Row],[6-MA]]</f>
        <v>0.15740000000000087</v>
      </c>
      <c r="P365" s="29">
        <f>(SMA1MSFT[[#This Row],[Adj Close]]-N365)^2</f>
        <v>2.4774760000000274E-2</v>
      </c>
      <c r="Q365" s="29">
        <f>ABS(SMA1MSFT[[#This Row],[Erorr 3]])</f>
        <v>0.15740000000000087</v>
      </c>
      <c r="R365" s="31">
        <f>SMA1MSFT[[#This Row],[Abs Erorr 3]]/SMA1MSFT[[#This Row],[Adj Close]]</f>
        <v>1.0190868360396814E-2</v>
      </c>
    </row>
    <row r="366" spans="2:18">
      <c r="B366" s="20">
        <v>44313.291666666664</v>
      </c>
      <c r="C366" s="4">
        <v>15.3492</v>
      </c>
      <c r="D366" s="25">
        <f t="shared" si="26"/>
        <v>15.4452</v>
      </c>
      <c r="E366" s="26">
        <f>SMA1MSFT[[#This Row],[Adj Close]]-SMA1MSFT[[#This Row],[Naive Trend ]]</f>
        <v>-9.6000000000000085E-2</v>
      </c>
      <c r="F366" s="4">
        <f t="shared" si="25"/>
        <v>9.2160000000000158E-3</v>
      </c>
      <c r="G366" s="4">
        <f>ABS(SMA1MSFT[[#This Row],[Erorr 1]])</f>
        <v>9.6000000000000085E-2</v>
      </c>
      <c r="H366" s="27">
        <f>SMA1MSFT[[#This Row],[Abs Erorr 1]]/SMA1MSFT[[#This Row],[Adj Close]]</f>
        <v>6.2543976233289085E-3</v>
      </c>
      <c r="I366" s="25">
        <f t="shared" si="28"/>
        <v>15.165633333333332</v>
      </c>
      <c r="J366" s="28">
        <f>(SMA1MSFT[[#This Row],[Adj Close]]-SMA1MSFT[[#This Row],[3-MA]])</f>
        <v>0.18356666666666754</v>
      </c>
      <c r="K366" s="29">
        <f t="shared" si="27"/>
        <v>3.3696721111111431E-2</v>
      </c>
      <c r="L366" s="29">
        <f>ABS(SMA1MSFT[[#This Row],[Erorr 2]])</f>
        <v>0.18356666666666754</v>
      </c>
      <c r="M366" s="27">
        <f>SMA1MSFT[[#This Row],[Abs Erorr 2]]/SMA1MSFT[[#This Row],[Adj Close]]</f>
        <v>1.1959363788775152E-2</v>
      </c>
      <c r="N366" s="25">
        <f t="shared" si="29"/>
        <v>15.215533333333333</v>
      </c>
      <c r="O366" s="30">
        <f>SMA1MSFT[[#This Row],[Adj Close]]-SMA1MSFT[[#This Row],[6-MA]]</f>
        <v>0.1336666666666666</v>
      </c>
      <c r="P366" s="29">
        <f>(SMA1MSFT[[#This Row],[Adj Close]]-N366)^2</f>
        <v>1.7866777777777759E-2</v>
      </c>
      <c r="Q366" s="29">
        <f>ABS(SMA1MSFT[[#This Row],[Erorr 3]])</f>
        <v>0.1336666666666666</v>
      </c>
      <c r="R366" s="31">
        <f>SMA1MSFT[[#This Row],[Abs Erorr 3]]/SMA1MSFT[[#This Row],[Adj Close]]</f>
        <v>8.7083800241489207E-3</v>
      </c>
    </row>
    <row r="367" spans="2:18">
      <c r="B367" s="20">
        <v>44314.291666666664</v>
      </c>
      <c r="C367" s="4">
        <v>15.244400000000001</v>
      </c>
      <c r="D367" s="25">
        <f t="shared" si="26"/>
        <v>15.3492</v>
      </c>
      <c r="E367" s="26">
        <f>SMA1MSFT[[#This Row],[Adj Close]]-SMA1MSFT[[#This Row],[Naive Trend ]]</f>
        <v>-0.10479999999999912</v>
      </c>
      <c r="F367" s="4">
        <f t="shared" si="25"/>
        <v>1.0983039999999816E-2</v>
      </c>
      <c r="G367" s="4">
        <f>ABS(SMA1MSFT[[#This Row],[Erorr 1]])</f>
        <v>0.10479999999999912</v>
      </c>
      <c r="H367" s="27">
        <f>SMA1MSFT[[#This Row],[Abs Erorr 1]]/SMA1MSFT[[#This Row],[Adj Close]]</f>
        <v>6.874655611240791E-3</v>
      </c>
      <c r="I367" s="25">
        <f t="shared" si="28"/>
        <v>15.342433333333332</v>
      </c>
      <c r="J367" s="28">
        <f>(SMA1MSFT[[#This Row],[Adj Close]]-SMA1MSFT[[#This Row],[3-MA]])</f>
        <v>-9.803333333333164E-2</v>
      </c>
      <c r="K367" s="29">
        <f t="shared" si="27"/>
        <v>9.6105344444441122E-3</v>
      </c>
      <c r="L367" s="29">
        <f>ABS(SMA1MSFT[[#This Row],[Erorr 2]])</f>
        <v>9.803333333333164E-2</v>
      </c>
      <c r="M367" s="27">
        <f>SMA1MSFT[[#This Row],[Abs Erorr 2]]/SMA1MSFT[[#This Row],[Adj Close]]</f>
        <v>6.4307767661129092E-3</v>
      </c>
      <c r="N367" s="25">
        <f t="shared" si="29"/>
        <v>15.218866666666665</v>
      </c>
      <c r="O367" s="30">
        <f>SMA1MSFT[[#This Row],[Adj Close]]-SMA1MSFT[[#This Row],[6-MA]]</f>
        <v>2.5533333333335406E-2</v>
      </c>
      <c r="P367" s="29">
        <f>(SMA1MSFT[[#This Row],[Adj Close]]-N367)^2</f>
        <v>6.5195111111121691E-4</v>
      </c>
      <c r="Q367" s="29">
        <f>ABS(SMA1MSFT[[#This Row],[Erorr 3]])</f>
        <v>2.5533333333335406E-2</v>
      </c>
      <c r="R367" s="31">
        <f>SMA1MSFT[[#This Row],[Abs Erorr 3]]/SMA1MSFT[[#This Row],[Adj Close]]</f>
        <v>1.6749319968864243E-3</v>
      </c>
    </row>
    <row r="368" spans="2:18">
      <c r="B368" s="20">
        <v>44315.291666666664</v>
      </c>
      <c r="C368" s="4">
        <v>15.292299999999999</v>
      </c>
      <c r="D368" s="25">
        <f t="shared" si="26"/>
        <v>15.244400000000001</v>
      </c>
      <c r="E368" s="26">
        <f>SMA1MSFT[[#This Row],[Adj Close]]-SMA1MSFT[[#This Row],[Naive Trend ]]</f>
        <v>4.7899999999998499E-2</v>
      </c>
      <c r="F368" s="4">
        <f t="shared" si="25"/>
        <v>2.2944099999998562E-3</v>
      </c>
      <c r="G368" s="4">
        <f>ABS(SMA1MSFT[[#This Row],[Erorr 1]])</f>
        <v>4.7899999999998499E-2</v>
      </c>
      <c r="H368" s="27">
        <f>SMA1MSFT[[#This Row],[Abs Erorr 1]]/SMA1MSFT[[#This Row],[Adj Close]]</f>
        <v>3.1322953381766314E-3</v>
      </c>
      <c r="I368" s="25">
        <f t="shared" si="28"/>
        <v>15.346266666666667</v>
      </c>
      <c r="J368" s="28">
        <f>(SMA1MSFT[[#This Row],[Adj Close]]-SMA1MSFT[[#This Row],[3-MA]])</f>
        <v>-5.3966666666667606E-2</v>
      </c>
      <c r="K368" s="29">
        <f t="shared" si="27"/>
        <v>2.9124011111112125E-3</v>
      </c>
      <c r="L368" s="29">
        <f>ABS(SMA1MSFT[[#This Row],[Erorr 2]])</f>
        <v>5.3966666666667606E-2</v>
      </c>
      <c r="M368" s="27">
        <f>SMA1MSFT[[#This Row],[Abs Erorr 2]]/SMA1MSFT[[#This Row],[Adj Close]]</f>
        <v>3.5290091527544979E-3</v>
      </c>
      <c r="N368" s="25">
        <f t="shared" si="29"/>
        <v>15.236416666666665</v>
      </c>
      <c r="O368" s="30">
        <f>SMA1MSFT[[#This Row],[Adj Close]]-SMA1MSFT[[#This Row],[6-MA]]</f>
        <v>5.5883333333333951E-2</v>
      </c>
      <c r="P368" s="29">
        <f>(SMA1MSFT[[#This Row],[Adj Close]]-N368)^2</f>
        <v>3.1229469444445136E-3</v>
      </c>
      <c r="Q368" s="29">
        <f>ABS(SMA1MSFT[[#This Row],[Erorr 3]])</f>
        <v>5.5883333333333951E-2</v>
      </c>
      <c r="R368" s="31">
        <f>SMA1MSFT[[#This Row],[Abs Erorr 3]]/SMA1MSFT[[#This Row],[Adj Close]]</f>
        <v>3.6543445612062251E-3</v>
      </c>
    </row>
    <row r="369" spans="2:18">
      <c r="B369" s="20">
        <v>44316.291666666664</v>
      </c>
      <c r="C369" s="4">
        <v>14.9777</v>
      </c>
      <c r="D369" s="25">
        <f t="shared" si="26"/>
        <v>15.292299999999999</v>
      </c>
      <c r="E369" s="26">
        <f>SMA1MSFT[[#This Row],[Adj Close]]-SMA1MSFT[[#This Row],[Naive Trend ]]</f>
        <v>-0.31459999999999866</v>
      </c>
      <c r="F369" s="4">
        <f t="shared" si="25"/>
        <v>9.8973159999999158E-2</v>
      </c>
      <c r="G369" s="4">
        <f>ABS(SMA1MSFT[[#This Row],[Erorr 1]])</f>
        <v>0.31459999999999866</v>
      </c>
      <c r="H369" s="27">
        <f>SMA1MSFT[[#This Row],[Abs Erorr 1]]/SMA1MSFT[[#This Row],[Adj Close]]</f>
        <v>2.1004560112700792E-2</v>
      </c>
      <c r="I369" s="25">
        <f t="shared" si="28"/>
        <v>15.295299999999999</v>
      </c>
      <c r="J369" s="28">
        <f>(SMA1MSFT[[#This Row],[Adj Close]]-SMA1MSFT[[#This Row],[3-MA]])</f>
        <v>-0.31759999999999877</v>
      </c>
      <c r="K369" s="29">
        <f t="shared" si="27"/>
        <v>0.10086975999999923</v>
      </c>
      <c r="L369" s="29">
        <f>ABS(SMA1MSFT[[#This Row],[Erorr 2]])</f>
        <v>0.31759999999999877</v>
      </c>
      <c r="M369" s="27">
        <f>SMA1MSFT[[#This Row],[Abs Erorr 2]]/SMA1MSFT[[#This Row],[Adj Close]]</f>
        <v>2.1204857888727825E-2</v>
      </c>
      <c r="N369" s="25">
        <f t="shared" si="29"/>
        <v>15.230466666666665</v>
      </c>
      <c r="O369" s="30">
        <f>SMA1MSFT[[#This Row],[Adj Close]]-SMA1MSFT[[#This Row],[6-MA]]</f>
        <v>-0.25276666666666436</v>
      </c>
      <c r="P369" s="29">
        <f>(SMA1MSFT[[#This Row],[Adj Close]]-N369)^2</f>
        <v>6.3890987777776617E-2</v>
      </c>
      <c r="Q369" s="29">
        <f>ABS(SMA1MSFT[[#This Row],[Erorr 3]])</f>
        <v>0.25276666666666436</v>
      </c>
      <c r="R369" s="31">
        <f>SMA1MSFT[[#This Row],[Abs Erorr 3]]/SMA1MSFT[[#This Row],[Adj Close]]</f>
        <v>1.6876200395699231E-2</v>
      </c>
    </row>
    <row r="370" spans="2:18">
      <c r="B370" s="20">
        <v>44319.291666666664</v>
      </c>
      <c r="C370" s="4">
        <v>14.805300000000001</v>
      </c>
      <c r="D370" s="25">
        <f t="shared" si="26"/>
        <v>14.9777</v>
      </c>
      <c r="E370" s="26">
        <f>SMA1MSFT[[#This Row],[Adj Close]]-SMA1MSFT[[#This Row],[Naive Trend ]]</f>
        <v>-0.17239999999999966</v>
      </c>
      <c r="F370" s="4">
        <f t="shared" si="25"/>
        <v>2.9721759999999885E-2</v>
      </c>
      <c r="G370" s="4">
        <f>ABS(SMA1MSFT[[#This Row],[Erorr 1]])</f>
        <v>0.17239999999999966</v>
      </c>
      <c r="H370" s="27">
        <f>SMA1MSFT[[#This Row],[Abs Erorr 1]]/SMA1MSFT[[#This Row],[Adj Close]]</f>
        <v>1.1644478666423487E-2</v>
      </c>
      <c r="I370" s="25">
        <f t="shared" si="28"/>
        <v>15.171466666666667</v>
      </c>
      <c r="J370" s="28">
        <f>(SMA1MSFT[[#This Row],[Adj Close]]-SMA1MSFT[[#This Row],[3-MA]])</f>
        <v>-0.36616666666666653</v>
      </c>
      <c r="K370" s="29">
        <f t="shared" si="27"/>
        <v>0.13407802777777766</v>
      </c>
      <c r="L370" s="29">
        <f>ABS(SMA1MSFT[[#This Row],[Erorr 2]])</f>
        <v>0.36616666666666653</v>
      </c>
      <c r="M370" s="27">
        <f>SMA1MSFT[[#This Row],[Abs Erorr 2]]/SMA1MSFT[[#This Row],[Adj Close]]</f>
        <v>2.4732134213198417E-2</v>
      </c>
      <c r="N370" s="25">
        <f t="shared" si="29"/>
        <v>15.256949999999998</v>
      </c>
      <c r="O370" s="30">
        <f>SMA1MSFT[[#This Row],[Adj Close]]-SMA1MSFT[[#This Row],[6-MA]]</f>
        <v>-0.45164999999999722</v>
      </c>
      <c r="P370" s="29">
        <f>(SMA1MSFT[[#This Row],[Adj Close]]-N370)^2</f>
        <v>0.2039877224999975</v>
      </c>
      <c r="Q370" s="29">
        <f>ABS(SMA1MSFT[[#This Row],[Erorr 3]])</f>
        <v>0.45164999999999722</v>
      </c>
      <c r="R370" s="31">
        <f>SMA1MSFT[[#This Row],[Abs Erorr 3]]/SMA1MSFT[[#This Row],[Adj Close]]</f>
        <v>3.0505967457599453E-2</v>
      </c>
    </row>
    <row r="371" spans="2:18">
      <c r="B371" s="20">
        <v>44320.291666666664</v>
      </c>
      <c r="C371" s="4">
        <v>14.3208</v>
      </c>
      <c r="D371" s="25">
        <f t="shared" si="26"/>
        <v>14.805300000000001</v>
      </c>
      <c r="E371" s="26">
        <f>SMA1MSFT[[#This Row],[Adj Close]]-SMA1MSFT[[#This Row],[Naive Trend ]]</f>
        <v>-0.4845000000000006</v>
      </c>
      <c r="F371" s="4">
        <f t="shared" si="25"/>
        <v>0.23474025000000057</v>
      </c>
      <c r="G371" s="4">
        <f>ABS(SMA1MSFT[[#This Row],[Erorr 1]])</f>
        <v>0.4845000000000006</v>
      </c>
      <c r="H371" s="27">
        <f>SMA1MSFT[[#This Row],[Abs Erorr 1]]/SMA1MSFT[[#This Row],[Adj Close]]</f>
        <v>3.3831908831908876E-2</v>
      </c>
      <c r="I371" s="25">
        <f t="shared" si="28"/>
        <v>15.0251</v>
      </c>
      <c r="J371" s="28">
        <f>(SMA1MSFT[[#This Row],[Adj Close]]-SMA1MSFT[[#This Row],[3-MA]])</f>
        <v>-0.70429999999999993</v>
      </c>
      <c r="K371" s="29">
        <f t="shared" si="27"/>
        <v>0.49603848999999989</v>
      </c>
      <c r="L371" s="29">
        <f>ABS(SMA1MSFT[[#This Row],[Erorr 2]])</f>
        <v>0.70429999999999993</v>
      </c>
      <c r="M371" s="27">
        <f>SMA1MSFT[[#This Row],[Abs Erorr 2]]/SMA1MSFT[[#This Row],[Adj Close]]</f>
        <v>4.9180213395899668E-2</v>
      </c>
      <c r="N371" s="25">
        <f t="shared" si="29"/>
        <v>15.185683333333335</v>
      </c>
      <c r="O371" s="30">
        <f>SMA1MSFT[[#This Row],[Adj Close]]-SMA1MSFT[[#This Row],[6-MA]]</f>
        <v>-0.864883333333335</v>
      </c>
      <c r="P371" s="29">
        <f>(SMA1MSFT[[#This Row],[Adj Close]]-N371)^2</f>
        <v>0.7480231802777807</v>
      </c>
      <c r="Q371" s="29">
        <f>ABS(SMA1MSFT[[#This Row],[Erorr 3]])</f>
        <v>0.864883333333335</v>
      </c>
      <c r="R371" s="31">
        <f>SMA1MSFT[[#This Row],[Abs Erorr 3]]/SMA1MSFT[[#This Row],[Adj Close]]</f>
        <v>6.0393506880435099E-2</v>
      </c>
    </row>
    <row r="372" spans="2:18">
      <c r="B372" s="20">
        <v>44321.291666666664</v>
      </c>
      <c r="C372" s="4">
        <v>14.427899999999999</v>
      </c>
      <c r="D372" s="25">
        <f t="shared" si="26"/>
        <v>14.3208</v>
      </c>
      <c r="E372" s="26">
        <f>SMA1MSFT[[#This Row],[Adj Close]]-SMA1MSFT[[#This Row],[Naive Trend ]]</f>
        <v>0.10709999999999908</v>
      </c>
      <c r="F372" s="4">
        <f t="shared" si="25"/>
        <v>1.1470409999999804E-2</v>
      </c>
      <c r="G372" s="4">
        <f>ABS(SMA1MSFT[[#This Row],[Erorr 1]])</f>
        <v>0.10709999999999908</v>
      </c>
      <c r="H372" s="27">
        <f>SMA1MSFT[[#This Row],[Abs Erorr 1]]/SMA1MSFT[[#This Row],[Adj Close]]</f>
        <v>7.4231177094379007E-3</v>
      </c>
      <c r="I372" s="25">
        <f t="shared" si="28"/>
        <v>14.701266666666667</v>
      </c>
      <c r="J372" s="28">
        <f>(SMA1MSFT[[#This Row],[Adj Close]]-SMA1MSFT[[#This Row],[3-MA]])</f>
        <v>-0.27336666666666787</v>
      </c>
      <c r="K372" s="29">
        <f t="shared" si="27"/>
        <v>7.47293344444451E-2</v>
      </c>
      <c r="L372" s="29">
        <f>ABS(SMA1MSFT[[#This Row],[Erorr 2]])</f>
        <v>0.27336666666666787</v>
      </c>
      <c r="M372" s="27">
        <f>SMA1MSFT[[#This Row],[Abs Erorr 2]]/SMA1MSFT[[#This Row],[Adj Close]]</f>
        <v>1.8947086316558049E-2</v>
      </c>
      <c r="N372" s="25">
        <f t="shared" si="29"/>
        <v>14.998283333333333</v>
      </c>
      <c r="O372" s="30">
        <f>SMA1MSFT[[#This Row],[Adj Close]]-SMA1MSFT[[#This Row],[6-MA]]</f>
        <v>-0.57038333333333391</v>
      </c>
      <c r="P372" s="29">
        <f>(SMA1MSFT[[#This Row],[Adj Close]]-N372)^2</f>
        <v>0.3253371469444451</v>
      </c>
      <c r="Q372" s="29">
        <f>ABS(SMA1MSFT[[#This Row],[Erorr 3]])</f>
        <v>0.57038333333333391</v>
      </c>
      <c r="R372" s="31">
        <f>SMA1MSFT[[#This Row],[Abs Erorr 3]]/SMA1MSFT[[#This Row],[Adj Close]]</f>
        <v>3.9533357822921833E-2</v>
      </c>
    </row>
    <row r="373" spans="2:18">
      <c r="B373" s="20">
        <v>44322.291666666664</v>
      </c>
      <c r="C373" s="4">
        <v>14.4922</v>
      </c>
      <c r="D373" s="25">
        <f t="shared" si="26"/>
        <v>14.427899999999999</v>
      </c>
      <c r="E373" s="26">
        <f>SMA1MSFT[[#This Row],[Adj Close]]-SMA1MSFT[[#This Row],[Naive Trend ]]</f>
        <v>6.4300000000001134E-2</v>
      </c>
      <c r="F373" s="4">
        <f t="shared" si="25"/>
        <v>4.1344900000001459E-3</v>
      </c>
      <c r="G373" s="4">
        <f>ABS(SMA1MSFT[[#This Row],[Erorr 1]])</f>
        <v>6.4300000000001134E-2</v>
      </c>
      <c r="H373" s="27">
        <f>SMA1MSFT[[#This Row],[Abs Erorr 1]]/SMA1MSFT[[#This Row],[Adj Close]]</f>
        <v>4.4368694884145358E-3</v>
      </c>
      <c r="I373" s="25">
        <f t="shared" si="28"/>
        <v>14.518000000000001</v>
      </c>
      <c r="J373" s="28">
        <f>(SMA1MSFT[[#This Row],[Adj Close]]-SMA1MSFT[[#This Row],[3-MA]])</f>
        <v>-2.5800000000000267E-2</v>
      </c>
      <c r="K373" s="29">
        <f t="shared" si="27"/>
        <v>6.6564000000001377E-4</v>
      </c>
      <c r="L373" s="29">
        <f>ABS(SMA1MSFT[[#This Row],[Erorr 2]])</f>
        <v>2.5800000000000267E-2</v>
      </c>
      <c r="M373" s="27">
        <f>SMA1MSFT[[#This Row],[Abs Erorr 2]]/SMA1MSFT[[#This Row],[Adj Close]]</f>
        <v>1.7802680062378566E-3</v>
      </c>
      <c r="N373" s="25">
        <f t="shared" si="29"/>
        <v>14.844733333333332</v>
      </c>
      <c r="O373" s="30">
        <f>SMA1MSFT[[#This Row],[Adj Close]]-SMA1MSFT[[#This Row],[6-MA]]</f>
        <v>-0.35253333333333181</v>
      </c>
      <c r="P373" s="29">
        <f>(SMA1MSFT[[#This Row],[Adj Close]]-N373)^2</f>
        <v>0.12427975111111003</v>
      </c>
      <c r="Q373" s="29">
        <f>ABS(SMA1MSFT[[#This Row],[Erorr 3]])</f>
        <v>0.35253333333333181</v>
      </c>
      <c r="R373" s="31">
        <f>SMA1MSFT[[#This Row],[Abs Erorr 3]]/SMA1MSFT[[#This Row],[Adj Close]]</f>
        <v>2.4325729242856971E-2</v>
      </c>
    </row>
    <row r="374" spans="2:18">
      <c r="B374" s="20">
        <v>44323.291666666664</v>
      </c>
      <c r="C374" s="4">
        <v>14.780900000000001</v>
      </c>
      <c r="D374" s="25">
        <f t="shared" si="26"/>
        <v>14.4922</v>
      </c>
      <c r="E374" s="26">
        <f>SMA1MSFT[[#This Row],[Adj Close]]-SMA1MSFT[[#This Row],[Naive Trend ]]</f>
        <v>0.2887000000000004</v>
      </c>
      <c r="F374" s="4">
        <f t="shared" si="25"/>
        <v>8.3347690000000238E-2</v>
      </c>
      <c r="G374" s="4">
        <f>ABS(SMA1MSFT[[#This Row],[Erorr 1]])</f>
        <v>0.2887000000000004</v>
      </c>
      <c r="H374" s="27">
        <f>SMA1MSFT[[#This Row],[Abs Erorr 1]]/SMA1MSFT[[#This Row],[Adj Close]]</f>
        <v>1.9531963547551257E-2</v>
      </c>
      <c r="I374" s="25">
        <f t="shared" si="28"/>
        <v>14.413633333333332</v>
      </c>
      <c r="J374" s="28">
        <f>(SMA1MSFT[[#This Row],[Adj Close]]-SMA1MSFT[[#This Row],[3-MA]])</f>
        <v>0.36726666666666929</v>
      </c>
      <c r="K374" s="29">
        <f t="shared" si="27"/>
        <v>0.13488480444444637</v>
      </c>
      <c r="L374" s="29">
        <f>ABS(SMA1MSFT[[#This Row],[Erorr 2]])</f>
        <v>0.36726666666666929</v>
      </c>
      <c r="M374" s="27">
        <f>SMA1MSFT[[#This Row],[Abs Erorr 2]]/SMA1MSFT[[#This Row],[Adj Close]]</f>
        <v>2.4847381868943655E-2</v>
      </c>
      <c r="N374" s="25">
        <f t="shared" si="29"/>
        <v>14.719366666666666</v>
      </c>
      <c r="O374" s="30">
        <f>SMA1MSFT[[#This Row],[Adj Close]]-SMA1MSFT[[#This Row],[6-MA]]</f>
        <v>6.1533333333334994E-2</v>
      </c>
      <c r="P374" s="29">
        <f>(SMA1MSFT[[#This Row],[Adj Close]]-N374)^2</f>
        <v>3.7863511111113153E-3</v>
      </c>
      <c r="Q374" s="29">
        <f>ABS(SMA1MSFT[[#This Row],[Erorr 3]])</f>
        <v>6.1533333333334994E-2</v>
      </c>
      <c r="R374" s="31">
        <f>SMA1MSFT[[#This Row],[Abs Erorr 3]]/SMA1MSFT[[#This Row],[Adj Close]]</f>
        <v>4.1630302169242059E-3</v>
      </c>
    </row>
    <row r="375" spans="2:18">
      <c r="B375" s="20">
        <v>44326.291666666664</v>
      </c>
      <c r="C375" s="4">
        <v>14.2355</v>
      </c>
      <c r="D375" s="25">
        <f t="shared" si="26"/>
        <v>14.780900000000001</v>
      </c>
      <c r="E375" s="26">
        <f>SMA1MSFT[[#This Row],[Adj Close]]-SMA1MSFT[[#This Row],[Naive Trend ]]</f>
        <v>-0.54540000000000077</v>
      </c>
      <c r="F375" s="4">
        <f t="shared" si="25"/>
        <v>0.29746116000000083</v>
      </c>
      <c r="G375" s="4">
        <f>ABS(SMA1MSFT[[#This Row],[Erorr 1]])</f>
        <v>0.54540000000000077</v>
      </c>
      <c r="H375" s="27">
        <f>SMA1MSFT[[#This Row],[Abs Erorr 1]]/SMA1MSFT[[#This Row],[Adj Close]]</f>
        <v>3.831266903164629E-2</v>
      </c>
      <c r="I375" s="25">
        <f t="shared" si="28"/>
        <v>14.567</v>
      </c>
      <c r="J375" s="28">
        <f>(SMA1MSFT[[#This Row],[Adj Close]]-SMA1MSFT[[#This Row],[3-MA]])</f>
        <v>-0.33150000000000013</v>
      </c>
      <c r="K375" s="29">
        <f t="shared" si="27"/>
        <v>0.10989225000000008</v>
      </c>
      <c r="L375" s="29">
        <f>ABS(SMA1MSFT[[#This Row],[Erorr 2]])</f>
        <v>0.33150000000000013</v>
      </c>
      <c r="M375" s="27">
        <f>SMA1MSFT[[#This Row],[Abs Erorr 2]]/SMA1MSFT[[#This Row],[Adj Close]]</f>
        <v>2.3286853289311939E-2</v>
      </c>
      <c r="N375" s="25">
        <f t="shared" si="29"/>
        <v>14.634133333333333</v>
      </c>
      <c r="O375" s="30">
        <f>SMA1MSFT[[#This Row],[Adj Close]]-SMA1MSFT[[#This Row],[6-MA]]</f>
        <v>-0.39863333333333273</v>
      </c>
      <c r="P375" s="29">
        <f>(SMA1MSFT[[#This Row],[Adj Close]]-N375)^2</f>
        <v>0.15890853444444397</v>
      </c>
      <c r="Q375" s="29">
        <f>ABS(SMA1MSFT[[#This Row],[Erorr 3]])</f>
        <v>0.39863333333333273</v>
      </c>
      <c r="R375" s="31">
        <f>SMA1MSFT[[#This Row],[Abs Erorr 3]]/SMA1MSFT[[#This Row],[Adj Close]]</f>
        <v>2.8002763045438004E-2</v>
      </c>
    </row>
    <row r="376" spans="2:18">
      <c r="B376" s="20">
        <v>44327.291666666664</v>
      </c>
      <c r="C376" s="4">
        <v>14.2759</v>
      </c>
      <c r="D376" s="25">
        <f t="shared" si="26"/>
        <v>14.2355</v>
      </c>
      <c r="E376" s="26">
        <f>SMA1MSFT[[#This Row],[Adj Close]]-SMA1MSFT[[#This Row],[Naive Trend ]]</f>
        <v>4.0399999999999991E-2</v>
      </c>
      <c r="F376" s="4">
        <f t="shared" si="25"/>
        <v>1.6321599999999993E-3</v>
      </c>
      <c r="G376" s="4">
        <f>ABS(SMA1MSFT[[#This Row],[Erorr 1]])</f>
        <v>4.0399999999999991E-2</v>
      </c>
      <c r="H376" s="27">
        <f>SMA1MSFT[[#This Row],[Abs Erorr 1]]/SMA1MSFT[[#This Row],[Adj Close]]</f>
        <v>2.8299441716459202E-3</v>
      </c>
      <c r="I376" s="25">
        <f t="shared" si="28"/>
        <v>14.502866666666668</v>
      </c>
      <c r="J376" s="28">
        <f>(SMA1MSFT[[#This Row],[Adj Close]]-SMA1MSFT[[#This Row],[3-MA]])</f>
        <v>-0.22696666666666765</v>
      </c>
      <c r="K376" s="29">
        <f t="shared" si="27"/>
        <v>5.1513867777778222E-2</v>
      </c>
      <c r="L376" s="29">
        <f>ABS(SMA1MSFT[[#This Row],[Erorr 2]])</f>
        <v>0.22696666666666765</v>
      </c>
      <c r="M376" s="27">
        <f>SMA1MSFT[[#This Row],[Abs Erorr 2]]/SMA1MSFT[[#This Row],[Adj Close]]</f>
        <v>1.5898588997307887E-2</v>
      </c>
      <c r="N376" s="25">
        <f t="shared" si="29"/>
        <v>14.510433333333333</v>
      </c>
      <c r="O376" s="30">
        <f>SMA1MSFT[[#This Row],[Adj Close]]-SMA1MSFT[[#This Row],[6-MA]]</f>
        <v>-0.23453333333333326</v>
      </c>
      <c r="P376" s="29">
        <f>(SMA1MSFT[[#This Row],[Adj Close]]-N376)^2</f>
        <v>5.500588444444441E-2</v>
      </c>
      <c r="Q376" s="29">
        <f>ABS(SMA1MSFT[[#This Row],[Erorr 3]])</f>
        <v>0.23453333333333326</v>
      </c>
      <c r="R376" s="31">
        <f>SMA1MSFT[[#This Row],[Abs Erorr 3]]/SMA1MSFT[[#This Row],[Adj Close]]</f>
        <v>1.6428619795132583E-2</v>
      </c>
    </row>
    <row r="377" spans="2:18">
      <c r="B377" s="20">
        <v>44328.291666666664</v>
      </c>
      <c r="C377" s="4">
        <v>13.7294</v>
      </c>
      <c r="D377" s="25">
        <f t="shared" si="26"/>
        <v>14.2759</v>
      </c>
      <c r="E377" s="26">
        <f>SMA1MSFT[[#This Row],[Adj Close]]-SMA1MSFT[[#This Row],[Naive Trend ]]</f>
        <v>-0.54649999999999999</v>
      </c>
      <c r="F377" s="4">
        <f t="shared" si="25"/>
        <v>0.29866224999999996</v>
      </c>
      <c r="G377" s="4">
        <f>ABS(SMA1MSFT[[#This Row],[Erorr 1]])</f>
        <v>0.54649999999999999</v>
      </c>
      <c r="H377" s="27">
        <f>SMA1MSFT[[#This Row],[Abs Erorr 1]]/SMA1MSFT[[#This Row],[Adj Close]]</f>
        <v>3.9805089807274895E-2</v>
      </c>
      <c r="I377" s="25">
        <f t="shared" si="28"/>
        <v>14.430766666666665</v>
      </c>
      <c r="J377" s="28">
        <f>(SMA1MSFT[[#This Row],[Adj Close]]-SMA1MSFT[[#This Row],[3-MA]])</f>
        <v>-0.70136666666666514</v>
      </c>
      <c r="K377" s="29">
        <f t="shared" si="27"/>
        <v>0.49191520111110898</v>
      </c>
      <c r="L377" s="29">
        <f>ABS(SMA1MSFT[[#This Row],[Erorr 2]])</f>
        <v>0.70136666666666514</v>
      </c>
      <c r="M377" s="27">
        <f>SMA1MSFT[[#This Row],[Abs Erorr 2]]/SMA1MSFT[[#This Row],[Adj Close]]</f>
        <v>5.108501949587492E-2</v>
      </c>
      <c r="N377" s="25">
        <f t="shared" si="29"/>
        <v>14.422199999999998</v>
      </c>
      <c r="O377" s="30">
        <f>SMA1MSFT[[#This Row],[Adj Close]]-SMA1MSFT[[#This Row],[6-MA]]</f>
        <v>-0.69279999999999831</v>
      </c>
      <c r="P377" s="29">
        <f>(SMA1MSFT[[#This Row],[Adj Close]]-N377)^2</f>
        <v>0.47997183999999765</v>
      </c>
      <c r="Q377" s="29">
        <f>ABS(SMA1MSFT[[#This Row],[Erorr 3]])</f>
        <v>0.69279999999999831</v>
      </c>
      <c r="R377" s="31">
        <f>SMA1MSFT[[#This Row],[Abs Erorr 3]]/SMA1MSFT[[#This Row],[Adj Close]]</f>
        <v>5.0461054379652301E-2</v>
      </c>
    </row>
    <row r="378" spans="2:18">
      <c r="B378" s="20">
        <v>44329.291666666664</v>
      </c>
      <c r="C378" s="4">
        <v>13.6363</v>
      </c>
      <c r="D378" s="25">
        <f t="shared" si="26"/>
        <v>13.7294</v>
      </c>
      <c r="E378" s="26">
        <f>SMA1MSFT[[#This Row],[Adj Close]]-SMA1MSFT[[#This Row],[Naive Trend ]]</f>
        <v>-9.3099999999999739E-2</v>
      </c>
      <c r="F378" s="4">
        <f t="shared" si="25"/>
        <v>8.6676099999999506E-3</v>
      </c>
      <c r="G378" s="4">
        <f>ABS(SMA1MSFT[[#This Row],[Erorr 1]])</f>
        <v>9.3099999999999739E-2</v>
      </c>
      <c r="H378" s="27">
        <f>SMA1MSFT[[#This Row],[Abs Erorr 1]]/SMA1MSFT[[#This Row],[Adj Close]]</f>
        <v>6.8273651943708876E-3</v>
      </c>
      <c r="I378" s="25">
        <f t="shared" si="28"/>
        <v>14.080266666666667</v>
      </c>
      <c r="J378" s="28">
        <f>(SMA1MSFT[[#This Row],[Adj Close]]-SMA1MSFT[[#This Row],[3-MA]])</f>
        <v>-0.4439666666666664</v>
      </c>
      <c r="K378" s="29">
        <f t="shared" si="27"/>
        <v>0.19710640111111088</v>
      </c>
      <c r="L378" s="29">
        <f>ABS(SMA1MSFT[[#This Row],[Erorr 2]])</f>
        <v>0.4439666666666664</v>
      </c>
      <c r="M378" s="27">
        <f>SMA1MSFT[[#This Row],[Abs Erorr 2]]/SMA1MSFT[[#This Row],[Adj Close]]</f>
        <v>3.2557707491523827E-2</v>
      </c>
      <c r="N378" s="25">
        <f t="shared" si="29"/>
        <v>14.323633333333333</v>
      </c>
      <c r="O378" s="30">
        <f>SMA1MSFT[[#This Row],[Adj Close]]-SMA1MSFT[[#This Row],[6-MA]]</f>
        <v>-0.68733333333333313</v>
      </c>
      <c r="P378" s="29">
        <f>(SMA1MSFT[[#This Row],[Adj Close]]-N378)^2</f>
        <v>0.47242711111111085</v>
      </c>
      <c r="Q378" s="29">
        <f>ABS(SMA1MSFT[[#This Row],[Erorr 3]])</f>
        <v>0.68733333333333313</v>
      </c>
      <c r="R378" s="31">
        <f>SMA1MSFT[[#This Row],[Abs Erorr 3]]/SMA1MSFT[[#This Row],[Adj Close]]</f>
        <v>5.040467966628287E-2</v>
      </c>
    </row>
    <row r="379" spans="2:18">
      <c r="B379" s="20">
        <v>44330.291666666664</v>
      </c>
      <c r="C379" s="4">
        <v>14.2128</v>
      </c>
      <c r="D379" s="25">
        <f t="shared" si="26"/>
        <v>13.6363</v>
      </c>
      <c r="E379" s="26">
        <f>SMA1MSFT[[#This Row],[Adj Close]]-SMA1MSFT[[#This Row],[Naive Trend ]]</f>
        <v>0.57649999999999935</v>
      </c>
      <c r="F379" s="4">
        <f t="shared" si="25"/>
        <v>0.33235224999999924</v>
      </c>
      <c r="G379" s="4">
        <f>ABS(SMA1MSFT[[#This Row],[Erorr 1]])</f>
        <v>0.57649999999999935</v>
      </c>
      <c r="H379" s="27">
        <f>SMA1MSFT[[#This Row],[Abs Erorr 1]]/SMA1MSFT[[#This Row],[Adj Close]]</f>
        <v>4.0562028593943443E-2</v>
      </c>
      <c r="I379" s="25">
        <f t="shared" si="28"/>
        <v>13.880533333333332</v>
      </c>
      <c r="J379" s="28">
        <f>(SMA1MSFT[[#This Row],[Adj Close]]-SMA1MSFT[[#This Row],[3-MA]])</f>
        <v>0.33226666666666738</v>
      </c>
      <c r="K379" s="29">
        <f t="shared" si="27"/>
        <v>0.11040113777777825</v>
      </c>
      <c r="L379" s="29">
        <f>ABS(SMA1MSFT[[#This Row],[Erorr 2]])</f>
        <v>0.33226666666666738</v>
      </c>
      <c r="M379" s="27">
        <f>SMA1MSFT[[#This Row],[Abs Erorr 2]]/SMA1MSFT[[#This Row],[Adj Close]]</f>
        <v>2.3377987916995059E-2</v>
      </c>
      <c r="N379" s="25">
        <f t="shared" si="29"/>
        <v>14.191700000000003</v>
      </c>
      <c r="O379" s="30">
        <f>SMA1MSFT[[#This Row],[Adj Close]]-SMA1MSFT[[#This Row],[6-MA]]</f>
        <v>2.109999999999701E-2</v>
      </c>
      <c r="P379" s="29">
        <f>(SMA1MSFT[[#This Row],[Adj Close]]-N379)^2</f>
        <v>4.4520999999987383E-4</v>
      </c>
      <c r="Q379" s="29">
        <f>ABS(SMA1MSFT[[#This Row],[Erorr 3]])</f>
        <v>2.109999999999701E-2</v>
      </c>
      <c r="R379" s="31">
        <f>SMA1MSFT[[#This Row],[Abs Erorr 3]]/SMA1MSFT[[#This Row],[Adj Close]]</f>
        <v>1.4845772824494125E-3</v>
      </c>
    </row>
    <row r="380" spans="2:18">
      <c r="B380" s="20">
        <v>44333.291666666664</v>
      </c>
      <c r="C380" s="4">
        <v>14.1355</v>
      </c>
      <c r="D380" s="25">
        <f t="shared" si="26"/>
        <v>14.2128</v>
      </c>
      <c r="E380" s="26">
        <f>SMA1MSFT[[#This Row],[Adj Close]]-SMA1MSFT[[#This Row],[Naive Trend ]]</f>
        <v>-7.7299999999999258E-2</v>
      </c>
      <c r="F380" s="4">
        <f t="shared" si="25"/>
        <v>5.9752899999998849E-3</v>
      </c>
      <c r="G380" s="4">
        <f>ABS(SMA1MSFT[[#This Row],[Erorr 1]])</f>
        <v>7.7299999999999258E-2</v>
      </c>
      <c r="H380" s="27">
        <f>SMA1MSFT[[#This Row],[Abs Erorr 1]]/SMA1MSFT[[#This Row],[Adj Close]]</f>
        <v>5.4685012910756078E-3</v>
      </c>
      <c r="I380" s="25">
        <f t="shared" si="28"/>
        <v>13.859499999999999</v>
      </c>
      <c r="J380" s="28">
        <f>(SMA1MSFT[[#This Row],[Adj Close]]-SMA1MSFT[[#This Row],[3-MA]])</f>
        <v>0.27600000000000158</v>
      </c>
      <c r="K380" s="29">
        <f t="shared" si="27"/>
        <v>7.6176000000000868E-2</v>
      </c>
      <c r="L380" s="29">
        <f>ABS(SMA1MSFT[[#This Row],[Erorr 2]])</f>
        <v>0.27600000000000158</v>
      </c>
      <c r="M380" s="27">
        <f>SMA1MSFT[[#This Row],[Abs Erorr 2]]/SMA1MSFT[[#This Row],[Adj Close]]</f>
        <v>1.9525308620140892E-2</v>
      </c>
      <c r="N380" s="25">
        <f t="shared" si="29"/>
        <v>14.145133333333334</v>
      </c>
      <c r="O380" s="30">
        <f>SMA1MSFT[[#This Row],[Adj Close]]-SMA1MSFT[[#This Row],[6-MA]]</f>
        <v>-9.6333333333333826E-3</v>
      </c>
      <c r="P380" s="29">
        <f>(SMA1MSFT[[#This Row],[Adj Close]]-N380)^2</f>
        <v>9.2801111111112059E-5</v>
      </c>
      <c r="Q380" s="29">
        <f>ABS(SMA1MSFT[[#This Row],[Erorr 3]])</f>
        <v>9.6333333333333826E-3</v>
      </c>
      <c r="R380" s="31">
        <f>SMA1MSFT[[#This Row],[Abs Erorr 3]]/SMA1MSFT[[#This Row],[Adj Close]]</f>
        <v>6.8149929845660797E-4</v>
      </c>
    </row>
    <row r="381" spans="2:18">
      <c r="B381" s="20">
        <v>44334.291666666664</v>
      </c>
      <c r="C381" s="4">
        <v>13.9861</v>
      </c>
      <c r="D381" s="25">
        <f t="shared" si="26"/>
        <v>14.1355</v>
      </c>
      <c r="E381" s="26">
        <f>SMA1MSFT[[#This Row],[Adj Close]]-SMA1MSFT[[#This Row],[Naive Trend ]]</f>
        <v>-0.14939999999999998</v>
      </c>
      <c r="F381" s="4">
        <f t="shared" si="25"/>
        <v>2.2320359999999994E-2</v>
      </c>
      <c r="G381" s="4">
        <f>ABS(SMA1MSFT[[#This Row],[Erorr 1]])</f>
        <v>0.14939999999999998</v>
      </c>
      <c r="H381" s="27">
        <f>SMA1MSFT[[#This Row],[Abs Erorr 1]]/SMA1MSFT[[#This Row],[Adj Close]]</f>
        <v>1.0682034305489019E-2</v>
      </c>
      <c r="I381" s="25">
        <f t="shared" si="28"/>
        <v>13.994866666666667</v>
      </c>
      <c r="J381" s="28">
        <f>(SMA1MSFT[[#This Row],[Adj Close]]-SMA1MSFT[[#This Row],[3-MA]])</f>
        <v>-8.7666666666663673E-3</v>
      </c>
      <c r="K381" s="29">
        <f t="shared" si="27"/>
        <v>7.6854444444439198E-5</v>
      </c>
      <c r="L381" s="29">
        <f>ABS(SMA1MSFT[[#This Row],[Erorr 2]])</f>
        <v>8.7666666666663673E-3</v>
      </c>
      <c r="M381" s="27">
        <f>SMA1MSFT[[#This Row],[Abs Erorr 2]]/SMA1MSFT[[#This Row],[Adj Close]]</f>
        <v>6.2681281176785284E-4</v>
      </c>
      <c r="N381" s="25">
        <f t="shared" si="29"/>
        <v>14.037566666666669</v>
      </c>
      <c r="O381" s="30">
        <f>SMA1MSFT[[#This Row],[Adj Close]]-SMA1MSFT[[#This Row],[6-MA]]</f>
        <v>-5.1466666666668104E-2</v>
      </c>
      <c r="P381" s="29">
        <f>(SMA1MSFT[[#This Row],[Adj Close]]-N381)^2</f>
        <v>2.6488177777779258E-3</v>
      </c>
      <c r="Q381" s="29">
        <f>ABS(SMA1MSFT[[#This Row],[Erorr 3]])</f>
        <v>5.1466666666668104E-2</v>
      </c>
      <c r="R381" s="31">
        <f>SMA1MSFT[[#This Row],[Abs Erorr 3]]/SMA1MSFT[[#This Row],[Adj Close]]</f>
        <v>3.6798440356259504E-3</v>
      </c>
    </row>
    <row r="382" spans="2:18">
      <c r="B382" s="20">
        <v>44335.291666666664</v>
      </c>
      <c r="C382" s="4">
        <v>14.036</v>
      </c>
      <c r="D382" s="25">
        <f t="shared" si="26"/>
        <v>13.9861</v>
      </c>
      <c r="E382" s="26">
        <f>SMA1MSFT[[#This Row],[Adj Close]]-SMA1MSFT[[#This Row],[Naive Trend ]]</f>
        <v>4.9899999999999167E-2</v>
      </c>
      <c r="F382" s="4">
        <f t="shared" si="25"/>
        <v>2.4900099999999167E-3</v>
      </c>
      <c r="G382" s="4">
        <f>ABS(SMA1MSFT[[#This Row],[Erorr 1]])</f>
        <v>4.9899999999999167E-2</v>
      </c>
      <c r="H382" s="27">
        <f>SMA1MSFT[[#This Row],[Abs Erorr 1]]/SMA1MSFT[[#This Row],[Adj Close]]</f>
        <v>3.5551439156454238E-3</v>
      </c>
      <c r="I382" s="25">
        <f t="shared" si="28"/>
        <v>14.111466666666667</v>
      </c>
      <c r="J382" s="28">
        <f>(SMA1MSFT[[#This Row],[Adj Close]]-SMA1MSFT[[#This Row],[3-MA]])</f>
        <v>-7.5466666666667237E-2</v>
      </c>
      <c r="K382" s="29">
        <f t="shared" si="27"/>
        <v>5.6952177777778636E-3</v>
      </c>
      <c r="L382" s="29">
        <f>ABS(SMA1MSFT[[#This Row],[Erorr 2]])</f>
        <v>7.5466666666667237E-2</v>
      </c>
      <c r="M382" s="27">
        <f>SMA1MSFT[[#This Row],[Abs Erorr 2]]/SMA1MSFT[[#This Row],[Adj Close]]</f>
        <v>5.376650517716389E-3</v>
      </c>
      <c r="N382" s="25">
        <f t="shared" si="29"/>
        <v>13.996</v>
      </c>
      <c r="O382" s="30">
        <f>SMA1MSFT[[#This Row],[Adj Close]]-SMA1MSFT[[#This Row],[6-MA]]</f>
        <v>3.9999999999999147E-2</v>
      </c>
      <c r="P382" s="29">
        <f>(SMA1MSFT[[#This Row],[Adj Close]]-N382)^2</f>
        <v>1.5999999999999318E-3</v>
      </c>
      <c r="Q382" s="29">
        <f>ABS(SMA1MSFT[[#This Row],[Erorr 3]])</f>
        <v>3.9999999999999147E-2</v>
      </c>
      <c r="R382" s="31">
        <f>SMA1MSFT[[#This Row],[Abs Erorr 3]]/SMA1MSFT[[#This Row],[Adj Close]]</f>
        <v>2.8498147620404069E-3</v>
      </c>
    </row>
    <row r="383" spans="2:18">
      <c r="B383" s="20">
        <v>44336.291666666664</v>
      </c>
      <c r="C383" s="4">
        <v>14.5815</v>
      </c>
      <c r="D383" s="25">
        <f t="shared" si="26"/>
        <v>14.036</v>
      </c>
      <c r="E383" s="26">
        <f>SMA1MSFT[[#This Row],[Adj Close]]-SMA1MSFT[[#This Row],[Naive Trend ]]</f>
        <v>0.54550000000000054</v>
      </c>
      <c r="F383" s="4">
        <f t="shared" si="25"/>
        <v>0.29757025000000059</v>
      </c>
      <c r="G383" s="4">
        <f>ABS(SMA1MSFT[[#This Row],[Erorr 1]])</f>
        <v>0.54550000000000054</v>
      </c>
      <c r="H383" s="27">
        <f>SMA1MSFT[[#This Row],[Abs Erorr 1]]/SMA1MSFT[[#This Row],[Adj Close]]</f>
        <v>3.741041730960467E-2</v>
      </c>
      <c r="I383" s="25">
        <f t="shared" si="28"/>
        <v>14.052533333333335</v>
      </c>
      <c r="J383" s="28">
        <f>(SMA1MSFT[[#This Row],[Adj Close]]-SMA1MSFT[[#This Row],[3-MA]])</f>
        <v>0.52896666666666547</v>
      </c>
      <c r="K383" s="29">
        <f t="shared" si="27"/>
        <v>0.27980573444444318</v>
      </c>
      <c r="L383" s="29">
        <f>ABS(SMA1MSFT[[#This Row],[Erorr 2]])</f>
        <v>0.52896666666666547</v>
      </c>
      <c r="M383" s="27">
        <f>SMA1MSFT[[#This Row],[Abs Erorr 2]]/SMA1MSFT[[#This Row],[Adj Close]]</f>
        <v>3.627656048188907E-2</v>
      </c>
      <c r="N383" s="25">
        <f t="shared" si="29"/>
        <v>13.956016666666665</v>
      </c>
      <c r="O383" s="30">
        <f>SMA1MSFT[[#This Row],[Adj Close]]-SMA1MSFT[[#This Row],[6-MA]]</f>
        <v>0.62548333333333517</v>
      </c>
      <c r="P383" s="29">
        <f>(SMA1MSFT[[#This Row],[Adj Close]]-N383)^2</f>
        <v>0.39122940027778008</v>
      </c>
      <c r="Q383" s="29">
        <f>ABS(SMA1MSFT[[#This Row],[Erorr 3]])</f>
        <v>0.62548333333333517</v>
      </c>
      <c r="R383" s="31">
        <f>SMA1MSFT[[#This Row],[Abs Erorr 3]]/SMA1MSFT[[#This Row],[Adj Close]]</f>
        <v>4.2895678313845297E-2</v>
      </c>
    </row>
    <row r="384" spans="2:18">
      <c r="B384" s="20">
        <v>44337.291666666664</v>
      </c>
      <c r="C384" s="4">
        <v>14.96</v>
      </c>
      <c r="D384" s="25">
        <f t="shared" si="26"/>
        <v>14.5815</v>
      </c>
      <c r="E384" s="26">
        <f>SMA1MSFT[[#This Row],[Adj Close]]-SMA1MSFT[[#This Row],[Naive Trend ]]</f>
        <v>0.37850000000000072</v>
      </c>
      <c r="F384" s="4">
        <f t="shared" si="25"/>
        <v>0.14326225000000053</v>
      </c>
      <c r="G384" s="4">
        <f>ABS(SMA1MSFT[[#This Row],[Erorr 1]])</f>
        <v>0.37850000000000072</v>
      </c>
      <c r="H384" s="27">
        <f>SMA1MSFT[[#This Row],[Abs Erorr 1]]/SMA1MSFT[[#This Row],[Adj Close]]</f>
        <v>2.530080213903748E-2</v>
      </c>
      <c r="I384" s="25">
        <f t="shared" si="28"/>
        <v>14.2012</v>
      </c>
      <c r="J384" s="28">
        <f>(SMA1MSFT[[#This Row],[Adj Close]]-SMA1MSFT[[#This Row],[3-MA]])</f>
        <v>0.75880000000000081</v>
      </c>
      <c r="K384" s="29">
        <f t="shared" si="27"/>
        <v>0.57577744000000119</v>
      </c>
      <c r="L384" s="29">
        <f>ABS(SMA1MSFT[[#This Row],[Erorr 2]])</f>
        <v>0.75880000000000081</v>
      </c>
      <c r="M384" s="27">
        <f>SMA1MSFT[[#This Row],[Abs Erorr 2]]/SMA1MSFT[[#This Row],[Adj Close]]</f>
        <v>5.0721925133689894E-2</v>
      </c>
      <c r="N384" s="25">
        <f t="shared" si="29"/>
        <v>14.098033333333333</v>
      </c>
      <c r="O384" s="30">
        <f>SMA1MSFT[[#This Row],[Adj Close]]-SMA1MSFT[[#This Row],[6-MA]]</f>
        <v>0.86196666666666744</v>
      </c>
      <c r="P384" s="29">
        <f>(SMA1MSFT[[#This Row],[Adj Close]]-N384)^2</f>
        <v>0.74298653444444573</v>
      </c>
      <c r="Q384" s="29">
        <f>ABS(SMA1MSFT[[#This Row],[Erorr 3]])</f>
        <v>0.86196666666666744</v>
      </c>
      <c r="R384" s="31">
        <f>SMA1MSFT[[#This Row],[Abs Erorr 3]]/SMA1MSFT[[#This Row],[Adj Close]]</f>
        <v>5.7618092691622151E-2</v>
      </c>
    </row>
    <row r="385" spans="2:18">
      <c r="B385" s="20">
        <v>44340.291666666664</v>
      </c>
      <c r="C385" s="4">
        <v>15.578900000000001</v>
      </c>
      <c r="D385" s="25">
        <f t="shared" si="26"/>
        <v>14.96</v>
      </c>
      <c r="E385" s="26">
        <f>SMA1MSFT[[#This Row],[Adj Close]]-SMA1MSFT[[#This Row],[Naive Trend ]]</f>
        <v>0.61890000000000001</v>
      </c>
      <c r="F385" s="4">
        <f t="shared" si="25"/>
        <v>0.38303721000000002</v>
      </c>
      <c r="G385" s="4">
        <f>ABS(SMA1MSFT[[#This Row],[Erorr 1]])</f>
        <v>0.61890000000000001</v>
      </c>
      <c r="H385" s="27">
        <f>SMA1MSFT[[#This Row],[Abs Erorr 1]]/SMA1MSFT[[#This Row],[Adj Close]]</f>
        <v>3.9726809980165478E-2</v>
      </c>
      <c r="I385" s="25">
        <f t="shared" si="28"/>
        <v>14.525833333333333</v>
      </c>
      <c r="J385" s="28">
        <f>(SMA1MSFT[[#This Row],[Adj Close]]-SMA1MSFT[[#This Row],[3-MA]])</f>
        <v>1.0530666666666679</v>
      </c>
      <c r="K385" s="29">
        <f t="shared" si="27"/>
        <v>1.108949404444447</v>
      </c>
      <c r="L385" s="29">
        <f>ABS(SMA1MSFT[[#This Row],[Erorr 2]])</f>
        <v>1.0530666666666679</v>
      </c>
      <c r="M385" s="27">
        <f>SMA1MSFT[[#This Row],[Abs Erorr 2]]/SMA1MSFT[[#This Row],[Adj Close]]</f>
        <v>6.7595701022964902E-2</v>
      </c>
      <c r="N385" s="25">
        <f t="shared" si="29"/>
        <v>14.31865</v>
      </c>
      <c r="O385" s="30">
        <f>SMA1MSFT[[#This Row],[Adj Close]]-SMA1MSFT[[#This Row],[6-MA]]</f>
        <v>1.260250000000001</v>
      </c>
      <c r="P385" s="29">
        <f>(SMA1MSFT[[#This Row],[Adj Close]]-N385)^2</f>
        <v>1.5882300625000025</v>
      </c>
      <c r="Q385" s="29">
        <f>ABS(SMA1MSFT[[#This Row],[Erorr 3]])</f>
        <v>1.260250000000001</v>
      </c>
      <c r="R385" s="31">
        <f>SMA1MSFT[[#This Row],[Abs Erorr 3]]/SMA1MSFT[[#This Row],[Adj Close]]</f>
        <v>8.0894671639204371E-2</v>
      </c>
    </row>
    <row r="386" spans="2:18">
      <c r="B386" s="20">
        <v>44341.291666666664</v>
      </c>
      <c r="C386" s="4">
        <v>15.614599999999999</v>
      </c>
      <c r="D386" s="25">
        <f t="shared" si="26"/>
        <v>15.578900000000001</v>
      </c>
      <c r="E386" s="26">
        <f>SMA1MSFT[[#This Row],[Adj Close]]-SMA1MSFT[[#This Row],[Naive Trend ]]</f>
        <v>3.5699999999998511E-2</v>
      </c>
      <c r="F386" s="4">
        <f t="shared" si="25"/>
        <v>1.2744899999998936E-3</v>
      </c>
      <c r="G386" s="4">
        <f>ABS(SMA1MSFT[[#This Row],[Erorr 1]])</f>
        <v>3.5699999999998511E-2</v>
      </c>
      <c r="H386" s="27">
        <f>SMA1MSFT[[#This Row],[Abs Erorr 1]]/SMA1MSFT[[#This Row],[Adj Close]]</f>
        <v>2.2863217757738597E-3</v>
      </c>
      <c r="I386" s="25">
        <f t="shared" si="28"/>
        <v>15.040133333333335</v>
      </c>
      <c r="J386" s="28">
        <f>(SMA1MSFT[[#This Row],[Adj Close]]-SMA1MSFT[[#This Row],[3-MA]])</f>
        <v>0.57446666666666424</v>
      </c>
      <c r="K386" s="29">
        <f t="shared" si="27"/>
        <v>0.33001195111110831</v>
      </c>
      <c r="L386" s="29">
        <f>ABS(SMA1MSFT[[#This Row],[Erorr 2]])</f>
        <v>0.57446666666666424</v>
      </c>
      <c r="M386" s="27">
        <f>SMA1MSFT[[#This Row],[Abs Erorr 2]]/SMA1MSFT[[#This Row],[Adj Close]]</f>
        <v>3.6790354326506236E-2</v>
      </c>
      <c r="N386" s="25">
        <f t="shared" si="29"/>
        <v>14.546333333333335</v>
      </c>
      <c r="O386" s="30">
        <f>SMA1MSFT[[#This Row],[Adj Close]]-SMA1MSFT[[#This Row],[6-MA]]</f>
        <v>1.0682666666666645</v>
      </c>
      <c r="P386" s="29">
        <f>(SMA1MSFT[[#This Row],[Adj Close]]-N386)^2</f>
        <v>1.1411936711111064</v>
      </c>
      <c r="Q386" s="29">
        <f>ABS(SMA1MSFT[[#This Row],[Erorr 3]])</f>
        <v>1.0682666666666645</v>
      </c>
      <c r="R386" s="31">
        <f>SMA1MSFT[[#This Row],[Abs Erorr 3]]/SMA1MSFT[[#This Row],[Adj Close]]</f>
        <v>6.8414603426707341E-2</v>
      </c>
    </row>
    <row r="387" spans="2:18">
      <c r="B387" s="20">
        <v>44342.291666666664</v>
      </c>
      <c r="C387" s="4">
        <v>15.666700000000001</v>
      </c>
      <c r="D387" s="25">
        <f t="shared" si="26"/>
        <v>15.614599999999999</v>
      </c>
      <c r="E387" s="26">
        <f>SMA1MSFT[[#This Row],[Adj Close]]-SMA1MSFT[[#This Row],[Naive Trend ]]</f>
        <v>5.2100000000001145E-2</v>
      </c>
      <c r="F387" s="4">
        <f t="shared" si="25"/>
        <v>2.7144100000001193E-3</v>
      </c>
      <c r="G387" s="4">
        <f>ABS(SMA1MSFT[[#This Row],[Erorr 1]])</f>
        <v>5.2100000000001145E-2</v>
      </c>
      <c r="H387" s="27">
        <f>SMA1MSFT[[#This Row],[Abs Erorr 1]]/SMA1MSFT[[#This Row],[Adj Close]]</f>
        <v>3.3255248393089256E-3</v>
      </c>
      <c r="I387" s="25">
        <f t="shared" si="28"/>
        <v>15.384500000000001</v>
      </c>
      <c r="J387" s="28">
        <f>(SMA1MSFT[[#This Row],[Adj Close]]-SMA1MSFT[[#This Row],[3-MA]])</f>
        <v>0.28219999999999956</v>
      </c>
      <c r="K387" s="29">
        <f t="shared" si="27"/>
        <v>7.9636839999999751E-2</v>
      </c>
      <c r="L387" s="29">
        <f>ABS(SMA1MSFT[[#This Row],[Erorr 2]])</f>
        <v>0.28219999999999956</v>
      </c>
      <c r="M387" s="27">
        <f>SMA1MSFT[[#This Row],[Abs Erorr 2]]/SMA1MSFT[[#This Row],[Adj Close]]</f>
        <v>1.8012727632494372E-2</v>
      </c>
      <c r="N387" s="25">
        <f t="shared" si="29"/>
        <v>14.79285</v>
      </c>
      <c r="O387" s="30">
        <f>SMA1MSFT[[#This Row],[Adj Close]]-SMA1MSFT[[#This Row],[6-MA]]</f>
        <v>0.8738500000000009</v>
      </c>
      <c r="P387" s="29">
        <f>(SMA1MSFT[[#This Row],[Adj Close]]-N387)^2</f>
        <v>0.76361382250000154</v>
      </c>
      <c r="Q387" s="29">
        <f>ABS(SMA1MSFT[[#This Row],[Erorr 3]])</f>
        <v>0.8738500000000009</v>
      </c>
      <c r="R387" s="31">
        <f>SMA1MSFT[[#This Row],[Abs Erorr 3]]/SMA1MSFT[[#This Row],[Adj Close]]</f>
        <v>5.5777540898849204E-2</v>
      </c>
    </row>
    <row r="388" spans="2:18">
      <c r="B388" s="20">
        <v>44343.291666666664</v>
      </c>
      <c r="C388" s="4">
        <v>15.4552</v>
      </c>
      <c r="D388" s="25">
        <f t="shared" si="26"/>
        <v>15.666700000000001</v>
      </c>
      <c r="E388" s="26">
        <f>SMA1MSFT[[#This Row],[Adj Close]]-SMA1MSFT[[#This Row],[Naive Trend ]]</f>
        <v>-0.21150000000000091</v>
      </c>
      <c r="F388" s="4">
        <f t="shared" ref="F388:F451" si="30">(C388-D388)^2</f>
        <v>4.4732250000000383E-2</v>
      </c>
      <c r="G388" s="4">
        <f>ABS(SMA1MSFT[[#This Row],[Erorr 1]])</f>
        <v>0.21150000000000091</v>
      </c>
      <c r="H388" s="27">
        <f>SMA1MSFT[[#This Row],[Abs Erorr 1]]/SMA1MSFT[[#This Row],[Adj Close]]</f>
        <v>1.3684714529737622E-2</v>
      </c>
      <c r="I388" s="25">
        <f t="shared" si="28"/>
        <v>15.620066666666666</v>
      </c>
      <c r="J388" s="28">
        <f>(SMA1MSFT[[#This Row],[Adj Close]]-SMA1MSFT[[#This Row],[3-MA]])</f>
        <v>-0.16486666666666672</v>
      </c>
      <c r="K388" s="29">
        <f t="shared" si="27"/>
        <v>2.7181017777777795E-2</v>
      </c>
      <c r="L388" s="29">
        <f>ABS(SMA1MSFT[[#This Row],[Erorr 2]])</f>
        <v>0.16486666666666672</v>
      </c>
      <c r="M388" s="27">
        <f>SMA1MSFT[[#This Row],[Abs Erorr 2]]/SMA1MSFT[[#This Row],[Adj Close]]</f>
        <v>1.0667391341856897E-2</v>
      </c>
      <c r="N388" s="25">
        <f t="shared" si="29"/>
        <v>15.072950000000001</v>
      </c>
      <c r="O388" s="30">
        <f>SMA1MSFT[[#This Row],[Adj Close]]-SMA1MSFT[[#This Row],[6-MA]]</f>
        <v>0.38224999999999909</v>
      </c>
      <c r="P388" s="29">
        <f>(SMA1MSFT[[#This Row],[Adj Close]]-N388)^2</f>
        <v>0.14611506249999931</v>
      </c>
      <c r="Q388" s="29">
        <f>ABS(SMA1MSFT[[#This Row],[Erorr 3]])</f>
        <v>0.38224999999999909</v>
      </c>
      <c r="R388" s="31">
        <f>SMA1MSFT[[#This Row],[Abs Erorr 3]]/SMA1MSFT[[#This Row],[Adj Close]]</f>
        <v>2.4732776023603648E-2</v>
      </c>
    </row>
    <row r="389" spans="2:18">
      <c r="B389" s="20">
        <v>44344.291666666664</v>
      </c>
      <c r="C389" s="4">
        <v>16.210100000000001</v>
      </c>
      <c r="D389" s="25">
        <f t="shared" ref="D389:D452" si="31">C388</f>
        <v>15.4552</v>
      </c>
      <c r="E389" s="26">
        <f>SMA1MSFT[[#This Row],[Adj Close]]-SMA1MSFT[[#This Row],[Naive Trend ]]</f>
        <v>0.75490000000000101</v>
      </c>
      <c r="F389" s="4">
        <f t="shared" si="30"/>
        <v>0.56987401000000149</v>
      </c>
      <c r="G389" s="4">
        <f>ABS(SMA1MSFT[[#This Row],[Erorr 1]])</f>
        <v>0.75490000000000101</v>
      </c>
      <c r="H389" s="27">
        <f>SMA1MSFT[[#This Row],[Abs Erorr 1]]/SMA1MSFT[[#This Row],[Adj Close]]</f>
        <v>4.6569731216957393E-2</v>
      </c>
      <c r="I389" s="25">
        <f t="shared" si="28"/>
        <v>15.578833333333334</v>
      </c>
      <c r="J389" s="28">
        <f>(SMA1MSFT[[#This Row],[Adj Close]]-SMA1MSFT[[#This Row],[3-MA]])</f>
        <v>0.63126666666666686</v>
      </c>
      <c r="K389" s="29">
        <f t="shared" si="27"/>
        <v>0.39849760444444471</v>
      </c>
      <c r="L389" s="29">
        <f>ABS(SMA1MSFT[[#This Row],[Erorr 2]])</f>
        <v>0.63126666666666686</v>
      </c>
      <c r="M389" s="27">
        <f>SMA1MSFT[[#This Row],[Abs Erorr 2]]/SMA1MSFT[[#This Row],[Adj Close]]</f>
        <v>3.894279903681451E-2</v>
      </c>
      <c r="N389" s="25">
        <f t="shared" si="29"/>
        <v>15.309483333333334</v>
      </c>
      <c r="O389" s="30">
        <f>SMA1MSFT[[#This Row],[Adj Close]]-SMA1MSFT[[#This Row],[6-MA]]</f>
        <v>0.90061666666666618</v>
      </c>
      <c r="P389" s="29">
        <f>(SMA1MSFT[[#This Row],[Adj Close]]-N389)^2</f>
        <v>0.81111038027777693</v>
      </c>
      <c r="Q389" s="29">
        <f>ABS(SMA1MSFT[[#This Row],[Erorr 3]])</f>
        <v>0.90061666666666618</v>
      </c>
      <c r="R389" s="31">
        <f>SMA1MSFT[[#This Row],[Abs Erorr 3]]/SMA1MSFT[[#This Row],[Adj Close]]</f>
        <v>5.555898277411405E-2</v>
      </c>
    </row>
    <row r="390" spans="2:18">
      <c r="B390" s="20">
        <v>44348.291666666664</v>
      </c>
      <c r="C390" s="4">
        <v>16.23</v>
      </c>
      <c r="D390" s="25">
        <f t="shared" si="31"/>
        <v>16.210100000000001</v>
      </c>
      <c r="E390" s="26">
        <f>SMA1MSFT[[#This Row],[Adj Close]]-SMA1MSFT[[#This Row],[Naive Trend ]]</f>
        <v>1.9899999999999807E-2</v>
      </c>
      <c r="F390" s="4">
        <f t="shared" si="30"/>
        <v>3.9600999999999233E-4</v>
      </c>
      <c r="G390" s="4">
        <f>ABS(SMA1MSFT[[#This Row],[Erorr 1]])</f>
        <v>1.9899999999999807E-2</v>
      </c>
      <c r="H390" s="27">
        <f>SMA1MSFT[[#This Row],[Abs Erorr 1]]/SMA1MSFT[[#This Row],[Adj Close]]</f>
        <v>1.226124460874911E-3</v>
      </c>
      <c r="I390" s="25">
        <f t="shared" si="28"/>
        <v>15.777333333333333</v>
      </c>
      <c r="J390" s="28">
        <f>(SMA1MSFT[[#This Row],[Adj Close]]-SMA1MSFT[[#This Row],[3-MA]])</f>
        <v>0.45266666666666744</v>
      </c>
      <c r="K390" s="29">
        <f t="shared" ref="K390:K453" si="32">(C390-I390)^2</f>
        <v>0.20490711111111182</v>
      </c>
      <c r="L390" s="29">
        <f>ABS(SMA1MSFT[[#This Row],[Erorr 2]])</f>
        <v>0.45266666666666744</v>
      </c>
      <c r="M390" s="27">
        <f>SMA1MSFT[[#This Row],[Abs Erorr 2]]/SMA1MSFT[[#This Row],[Adj Close]]</f>
        <v>2.7890737317724425E-2</v>
      </c>
      <c r="N390" s="25">
        <f t="shared" si="29"/>
        <v>15.580916666666667</v>
      </c>
      <c r="O390" s="30">
        <f>SMA1MSFT[[#This Row],[Adj Close]]-SMA1MSFT[[#This Row],[6-MA]]</f>
        <v>0.64908333333333346</v>
      </c>
      <c r="P390" s="29">
        <f>(SMA1MSFT[[#This Row],[Adj Close]]-N390)^2</f>
        <v>0.42130917361111125</v>
      </c>
      <c r="Q390" s="29">
        <f>ABS(SMA1MSFT[[#This Row],[Erorr 3]])</f>
        <v>0.64908333333333346</v>
      </c>
      <c r="R390" s="31">
        <f>SMA1MSFT[[#This Row],[Abs Erorr 3]]/SMA1MSFT[[#This Row],[Adj Close]]</f>
        <v>3.9992811665639769E-2</v>
      </c>
    </row>
    <row r="391" spans="2:18">
      <c r="B391" s="20">
        <v>44349.291666666664</v>
      </c>
      <c r="C391" s="4">
        <v>16.742699999999999</v>
      </c>
      <c r="D391" s="25">
        <f t="shared" si="31"/>
        <v>16.23</v>
      </c>
      <c r="E391" s="26">
        <f>SMA1MSFT[[#This Row],[Adj Close]]-SMA1MSFT[[#This Row],[Naive Trend ]]</f>
        <v>0.51269999999999882</v>
      </c>
      <c r="F391" s="4">
        <f t="shared" si="30"/>
        <v>0.2628612899999988</v>
      </c>
      <c r="G391" s="4">
        <f>ABS(SMA1MSFT[[#This Row],[Erorr 1]])</f>
        <v>0.51269999999999882</v>
      </c>
      <c r="H391" s="27">
        <f>SMA1MSFT[[#This Row],[Abs Erorr 1]]/SMA1MSFT[[#This Row],[Adj Close]]</f>
        <v>3.0622301062552565E-2</v>
      </c>
      <c r="I391" s="25">
        <f t="shared" ref="I391:I454" si="33">AVERAGE(C388:C390)</f>
        <v>15.965100000000001</v>
      </c>
      <c r="J391" s="28">
        <f>(SMA1MSFT[[#This Row],[Adj Close]]-SMA1MSFT[[#This Row],[3-MA]])</f>
        <v>0.77759999999999785</v>
      </c>
      <c r="K391" s="29">
        <f t="shared" si="32"/>
        <v>0.60466175999999661</v>
      </c>
      <c r="L391" s="29">
        <f>ABS(SMA1MSFT[[#This Row],[Erorr 2]])</f>
        <v>0.77759999999999785</v>
      </c>
      <c r="M391" s="27">
        <f>SMA1MSFT[[#This Row],[Abs Erorr 2]]/SMA1MSFT[[#This Row],[Adj Close]]</f>
        <v>4.6444121915819904E-2</v>
      </c>
      <c r="N391" s="25">
        <f t="shared" si="29"/>
        <v>15.792583333333333</v>
      </c>
      <c r="O391" s="30">
        <f>SMA1MSFT[[#This Row],[Adj Close]]-SMA1MSFT[[#This Row],[6-MA]]</f>
        <v>0.95011666666666628</v>
      </c>
      <c r="P391" s="29">
        <f>(SMA1MSFT[[#This Row],[Adj Close]]-N391)^2</f>
        <v>0.90272168027777699</v>
      </c>
      <c r="Q391" s="29">
        <f>ABS(SMA1MSFT[[#This Row],[Erorr 3]])</f>
        <v>0.95011666666666628</v>
      </c>
      <c r="R391" s="31">
        <f>SMA1MSFT[[#This Row],[Abs Erorr 3]]/SMA1MSFT[[#This Row],[Adj Close]]</f>
        <v>5.6748115098918715E-2</v>
      </c>
    </row>
    <row r="392" spans="2:18">
      <c r="B392" s="20">
        <v>44350.291666666664</v>
      </c>
      <c r="C392" s="4">
        <v>16.933800000000002</v>
      </c>
      <c r="D392" s="25">
        <f t="shared" si="31"/>
        <v>16.742699999999999</v>
      </c>
      <c r="E392" s="26">
        <f>SMA1MSFT[[#This Row],[Adj Close]]-SMA1MSFT[[#This Row],[Naive Trend ]]</f>
        <v>0.19110000000000227</v>
      </c>
      <c r="F392" s="4">
        <f t="shared" si="30"/>
        <v>3.6519210000000864E-2</v>
      </c>
      <c r="G392" s="4">
        <f>ABS(SMA1MSFT[[#This Row],[Erorr 1]])</f>
        <v>0.19110000000000227</v>
      </c>
      <c r="H392" s="27">
        <f>SMA1MSFT[[#This Row],[Abs Erorr 1]]/SMA1MSFT[[#This Row],[Adj Close]]</f>
        <v>1.1285122063565311E-2</v>
      </c>
      <c r="I392" s="25">
        <f t="shared" si="33"/>
        <v>16.394266666666667</v>
      </c>
      <c r="J392" s="28">
        <f>(SMA1MSFT[[#This Row],[Adj Close]]-SMA1MSFT[[#This Row],[3-MA]])</f>
        <v>0.53953333333333475</v>
      </c>
      <c r="K392" s="29">
        <f t="shared" si="32"/>
        <v>0.29109621777777933</v>
      </c>
      <c r="L392" s="29">
        <f>ABS(SMA1MSFT[[#This Row],[Erorr 2]])</f>
        <v>0.53953333333333475</v>
      </c>
      <c r="M392" s="27">
        <f>SMA1MSFT[[#This Row],[Abs Erorr 2]]/SMA1MSFT[[#This Row],[Adj Close]]</f>
        <v>3.1861326656352072E-2</v>
      </c>
      <c r="N392" s="25">
        <f t="shared" si="29"/>
        <v>15.986550000000001</v>
      </c>
      <c r="O392" s="30">
        <f>SMA1MSFT[[#This Row],[Adj Close]]-SMA1MSFT[[#This Row],[6-MA]]</f>
        <v>0.94725000000000037</v>
      </c>
      <c r="P392" s="29">
        <f>(SMA1MSFT[[#This Row],[Adj Close]]-N392)^2</f>
        <v>0.89728256250000071</v>
      </c>
      <c r="Q392" s="29">
        <f>ABS(SMA1MSFT[[#This Row],[Erorr 3]])</f>
        <v>0.94725000000000037</v>
      </c>
      <c r="R392" s="31">
        <f>SMA1MSFT[[#This Row],[Abs Erorr 3]]/SMA1MSFT[[#This Row],[Adj Close]]</f>
        <v>5.5938419019948289E-2</v>
      </c>
    </row>
    <row r="393" spans="2:18">
      <c r="B393" s="20">
        <v>44351.291666666664</v>
      </c>
      <c r="C393" s="4">
        <v>17.541</v>
      </c>
      <c r="D393" s="25">
        <f t="shared" si="31"/>
        <v>16.933800000000002</v>
      </c>
      <c r="E393" s="26">
        <f>SMA1MSFT[[#This Row],[Adj Close]]-SMA1MSFT[[#This Row],[Naive Trend ]]</f>
        <v>0.60719999999999885</v>
      </c>
      <c r="F393" s="4">
        <f t="shared" si="30"/>
        <v>0.36869183999999861</v>
      </c>
      <c r="G393" s="4">
        <f>ABS(SMA1MSFT[[#This Row],[Erorr 1]])</f>
        <v>0.60719999999999885</v>
      </c>
      <c r="H393" s="27">
        <f>SMA1MSFT[[#This Row],[Abs Erorr 1]]/SMA1MSFT[[#This Row],[Adj Close]]</f>
        <v>3.4616042414913561E-2</v>
      </c>
      <c r="I393" s="25">
        <f t="shared" si="33"/>
        <v>16.635500000000004</v>
      </c>
      <c r="J393" s="28">
        <f>(SMA1MSFT[[#This Row],[Adj Close]]-SMA1MSFT[[#This Row],[3-MA]])</f>
        <v>0.90549999999999642</v>
      </c>
      <c r="K393" s="29">
        <f t="shared" si="32"/>
        <v>0.81993024999999353</v>
      </c>
      <c r="L393" s="29">
        <f>ABS(SMA1MSFT[[#This Row],[Erorr 2]])</f>
        <v>0.90549999999999642</v>
      </c>
      <c r="M393" s="27">
        <f>SMA1MSFT[[#This Row],[Abs Erorr 2]]/SMA1MSFT[[#This Row],[Adj Close]]</f>
        <v>5.1621914372042436E-2</v>
      </c>
      <c r="N393" s="25">
        <f t="shared" si="29"/>
        <v>16.206416666666666</v>
      </c>
      <c r="O393" s="30">
        <f>SMA1MSFT[[#This Row],[Adj Close]]-SMA1MSFT[[#This Row],[6-MA]]</f>
        <v>1.3345833333333346</v>
      </c>
      <c r="P393" s="29">
        <f>(SMA1MSFT[[#This Row],[Adj Close]]-N393)^2</f>
        <v>1.7811126736111145</v>
      </c>
      <c r="Q393" s="29">
        <f>ABS(SMA1MSFT[[#This Row],[Erorr 3]])</f>
        <v>1.3345833333333346</v>
      </c>
      <c r="R393" s="31">
        <f>SMA1MSFT[[#This Row],[Abs Erorr 3]]/SMA1MSFT[[#This Row],[Adj Close]]</f>
        <v>7.6083651635216604E-2</v>
      </c>
    </row>
    <row r="394" spans="2:18">
      <c r="B394" s="20">
        <v>44354.291666666664</v>
      </c>
      <c r="C394" s="4">
        <v>17.581700000000001</v>
      </c>
      <c r="D394" s="25">
        <f t="shared" si="31"/>
        <v>17.541</v>
      </c>
      <c r="E394" s="26">
        <f>SMA1MSFT[[#This Row],[Adj Close]]-SMA1MSFT[[#This Row],[Naive Trend ]]</f>
        <v>4.0700000000001069E-2</v>
      </c>
      <c r="F394" s="4">
        <f t="shared" si="30"/>
        <v>1.656490000000087E-3</v>
      </c>
      <c r="G394" s="4">
        <f>ABS(SMA1MSFT[[#This Row],[Erorr 1]])</f>
        <v>4.0700000000001069E-2</v>
      </c>
      <c r="H394" s="27">
        <f>SMA1MSFT[[#This Row],[Abs Erorr 1]]/SMA1MSFT[[#This Row],[Adj Close]]</f>
        <v>2.3149069771410654E-3</v>
      </c>
      <c r="I394" s="25">
        <f t="shared" si="33"/>
        <v>17.072500000000002</v>
      </c>
      <c r="J394" s="28">
        <f>(SMA1MSFT[[#This Row],[Adj Close]]-SMA1MSFT[[#This Row],[3-MA]])</f>
        <v>0.50919999999999987</v>
      </c>
      <c r="K394" s="29">
        <f t="shared" si="32"/>
        <v>0.2592846399999999</v>
      </c>
      <c r="L394" s="29">
        <f>ABS(SMA1MSFT[[#This Row],[Erorr 2]])</f>
        <v>0.50919999999999987</v>
      </c>
      <c r="M394" s="27">
        <f>SMA1MSFT[[#This Row],[Abs Erorr 2]]/SMA1MSFT[[#This Row],[Adj Close]]</f>
        <v>2.89619320088501E-2</v>
      </c>
      <c r="N394" s="25">
        <f t="shared" ref="N394:N457" si="34">AVERAGE(C388:C393)</f>
        <v>16.518800000000002</v>
      </c>
      <c r="O394" s="30">
        <f>SMA1MSFT[[#This Row],[Adj Close]]-SMA1MSFT[[#This Row],[6-MA]]</f>
        <v>1.0628999999999991</v>
      </c>
      <c r="P394" s="29">
        <f>(SMA1MSFT[[#This Row],[Adj Close]]-N394)^2</f>
        <v>1.1297564099999979</v>
      </c>
      <c r="Q394" s="29">
        <f>ABS(SMA1MSFT[[#This Row],[Erorr 3]])</f>
        <v>1.0628999999999991</v>
      </c>
      <c r="R394" s="31">
        <f>SMA1MSFT[[#This Row],[Abs Erorr 3]]/SMA1MSFT[[#This Row],[Adj Close]]</f>
        <v>6.0454904815802735E-2</v>
      </c>
    </row>
    <row r="395" spans="2:18">
      <c r="B395" s="20">
        <v>44355.291666666664</v>
      </c>
      <c r="C395" s="4">
        <v>17.420000000000002</v>
      </c>
      <c r="D395" s="25">
        <f t="shared" si="31"/>
        <v>17.581700000000001</v>
      </c>
      <c r="E395" s="26">
        <f>SMA1MSFT[[#This Row],[Adj Close]]-SMA1MSFT[[#This Row],[Naive Trend ]]</f>
        <v>-0.16169999999999973</v>
      </c>
      <c r="F395" s="4">
        <f t="shared" si="30"/>
        <v>2.6146889999999912E-2</v>
      </c>
      <c r="G395" s="4">
        <f>ABS(SMA1MSFT[[#This Row],[Erorr 1]])</f>
        <v>0.16169999999999973</v>
      </c>
      <c r="H395" s="27">
        <f>SMA1MSFT[[#This Row],[Abs Erorr 1]]/SMA1MSFT[[#This Row],[Adj Close]]</f>
        <v>9.2824339839265042E-3</v>
      </c>
      <c r="I395" s="25">
        <f t="shared" si="33"/>
        <v>17.352166666666665</v>
      </c>
      <c r="J395" s="28">
        <f>(SMA1MSFT[[#This Row],[Adj Close]]-SMA1MSFT[[#This Row],[3-MA]])</f>
        <v>6.7833333333336299E-2</v>
      </c>
      <c r="K395" s="29">
        <f t="shared" si="32"/>
        <v>4.6013611111115132E-3</v>
      </c>
      <c r="L395" s="29">
        <f>ABS(SMA1MSFT[[#This Row],[Erorr 2]])</f>
        <v>6.7833333333336299E-2</v>
      </c>
      <c r="M395" s="27">
        <f>SMA1MSFT[[#This Row],[Abs Erorr 2]]/SMA1MSFT[[#This Row],[Adj Close]]</f>
        <v>3.8939915805589146E-3</v>
      </c>
      <c r="N395" s="25">
        <f t="shared" si="34"/>
        <v>16.873216666666668</v>
      </c>
      <c r="O395" s="30">
        <f>SMA1MSFT[[#This Row],[Adj Close]]-SMA1MSFT[[#This Row],[6-MA]]</f>
        <v>0.54678333333333384</v>
      </c>
      <c r="P395" s="29">
        <f>(SMA1MSFT[[#This Row],[Adj Close]]-N395)^2</f>
        <v>0.29897201361111164</v>
      </c>
      <c r="Q395" s="29">
        <f>ABS(SMA1MSFT[[#This Row],[Erorr 3]])</f>
        <v>0.54678333333333384</v>
      </c>
      <c r="R395" s="31">
        <f>SMA1MSFT[[#This Row],[Abs Erorr 3]]/SMA1MSFT[[#This Row],[Adj Close]]</f>
        <v>3.1388251052430184E-2</v>
      </c>
    </row>
    <row r="396" spans="2:18">
      <c r="B396" s="20">
        <v>44356.291666666664</v>
      </c>
      <c r="C396" s="4">
        <v>17.325399999999998</v>
      </c>
      <c r="D396" s="25">
        <f t="shared" si="31"/>
        <v>17.420000000000002</v>
      </c>
      <c r="E396" s="26">
        <f>SMA1MSFT[[#This Row],[Adj Close]]-SMA1MSFT[[#This Row],[Naive Trend ]]</f>
        <v>-9.4600000000003348E-2</v>
      </c>
      <c r="F396" s="4">
        <f t="shared" si="30"/>
        <v>8.9491600000006343E-3</v>
      </c>
      <c r="G396" s="4">
        <f>ABS(SMA1MSFT[[#This Row],[Erorr 1]])</f>
        <v>9.4600000000003348E-2</v>
      </c>
      <c r="H396" s="27">
        <f>SMA1MSFT[[#This Row],[Abs Erorr 1]]/SMA1MSFT[[#This Row],[Adj Close]]</f>
        <v>5.4601913952926542E-3</v>
      </c>
      <c r="I396" s="25">
        <f t="shared" si="33"/>
        <v>17.514233333333333</v>
      </c>
      <c r="J396" s="28">
        <f>(SMA1MSFT[[#This Row],[Adj Close]]-SMA1MSFT[[#This Row],[3-MA]])</f>
        <v>-0.18883333333333496</v>
      </c>
      <c r="K396" s="29">
        <f t="shared" si="32"/>
        <v>3.5658027777778392E-2</v>
      </c>
      <c r="L396" s="29">
        <f>ABS(SMA1MSFT[[#This Row],[Erorr 2]])</f>
        <v>0.18883333333333496</v>
      </c>
      <c r="M396" s="27">
        <f>SMA1MSFT[[#This Row],[Abs Erorr 2]]/SMA1MSFT[[#This Row],[Adj Close]]</f>
        <v>1.0899219258045123E-2</v>
      </c>
      <c r="N396" s="25">
        <f t="shared" si="34"/>
        <v>17.074866666666669</v>
      </c>
      <c r="O396" s="30">
        <f>SMA1MSFT[[#This Row],[Adj Close]]-SMA1MSFT[[#This Row],[6-MA]]</f>
        <v>0.25053333333332972</v>
      </c>
      <c r="P396" s="29">
        <f>(SMA1MSFT[[#This Row],[Adj Close]]-N396)^2</f>
        <v>6.2766951111109304E-2</v>
      </c>
      <c r="Q396" s="29">
        <f>ABS(SMA1MSFT[[#This Row],[Erorr 3]])</f>
        <v>0.25053333333332972</v>
      </c>
      <c r="R396" s="31">
        <f>SMA1MSFT[[#This Row],[Abs Erorr 3]]/SMA1MSFT[[#This Row],[Adj Close]]</f>
        <v>1.4460464597257769E-2</v>
      </c>
    </row>
    <row r="397" spans="2:18">
      <c r="B397" s="20">
        <v>44357.291666666664</v>
      </c>
      <c r="C397" s="4">
        <v>17.392099999999999</v>
      </c>
      <c r="D397" s="25">
        <f t="shared" si="31"/>
        <v>17.325399999999998</v>
      </c>
      <c r="E397" s="26">
        <f>SMA1MSFT[[#This Row],[Adj Close]]-SMA1MSFT[[#This Row],[Naive Trend ]]</f>
        <v>6.670000000000087E-2</v>
      </c>
      <c r="F397" s="4">
        <f t="shared" si="30"/>
        <v>4.4488900000001158E-3</v>
      </c>
      <c r="G397" s="4">
        <f>ABS(SMA1MSFT[[#This Row],[Erorr 1]])</f>
        <v>6.670000000000087E-2</v>
      </c>
      <c r="H397" s="27">
        <f>SMA1MSFT[[#This Row],[Abs Erorr 1]]/SMA1MSFT[[#This Row],[Adj Close]]</f>
        <v>3.8350745453396007E-3</v>
      </c>
      <c r="I397" s="25">
        <f t="shared" si="33"/>
        <v>17.442366666666668</v>
      </c>
      <c r="J397" s="28">
        <f>(SMA1MSFT[[#This Row],[Adj Close]]-SMA1MSFT[[#This Row],[3-MA]])</f>
        <v>-5.0266666666669124E-2</v>
      </c>
      <c r="K397" s="29">
        <f t="shared" si="32"/>
        <v>2.526737777778025E-3</v>
      </c>
      <c r="L397" s="29">
        <f>ABS(SMA1MSFT[[#This Row],[Erorr 2]])</f>
        <v>5.0266666666669124E-2</v>
      </c>
      <c r="M397" s="27">
        <f>SMA1MSFT[[#This Row],[Abs Erorr 2]]/SMA1MSFT[[#This Row],[Adj Close]]</f>
        <v>2.8902011066328464E-3</v>
      </c>
      <c r="N397" s="25">
        <f t="shared" si="34"/>
        <v>17.257433333333335</v>
      </c>
      <c r="O397" s="30">
        <f>SMA1MSFT[[#This Row],[Adj Close]]-SMA1MSFT[[#This Row],[6-MA]]</f>
        <v>0.13466666666666427</v>
      </c>
      <c r="P397" s="29">
        <f>(SMA1MSFT[[#This Row],[Adj Close]]-N397)^2</f>
        <v>1.8135111111110467E-2</v>
      </c>
      <c r="Q397" s="29">
        <f>ABS(SMA1MSFT[[#This Row],[Erorr 3]])</f>
        <v>0.13466666666666427</v>
      </c>
      <c r="R397" s="31">
        <f>SMA1MSFT[[#This Row],[Abs Erorr 3]]/SMA1MSFT[[#This Row],[Adj Close]]</f>
        <v>7.7429790920397349E-3</v>
      </c>
    </row>
    <row r="398" spans="2:18">
      <c r="B398" s="20">
        <v>44358.291666666664</v>
      </c>
      <c r="C398" s="4">
        <v>17.791599999999999</v>
      </c>
      <c r="D398" s="25">
        <f t="shared" si="31"/>
        <v>17.392099999999999</v>
      </c>
      <c r="E398" s="26">
        <f>SMA1MSFT[[#This Row],[Adj Close]]-SMA1MSFT[[#This Row],[Naive Trend ]]</f>
        <v>0.39949999999999974</v>
      </c>
      <c r="F398" s="4">
        <f t="shared" si="30"/>
        <v>0.1596002499999998</v>
      </c>
      <c r="G398" s="4">
        <f>ABS(SMA1MSFT[[#This Row],[Erorr 1]])</f>
        <v>0.39949999999999974</v>
      </c>
      <c r="H398" s="27">
        <f>SMA1MSFT[[#This Row],[Abs Erorr 1]]/SMA1MSFT[[#This Row],[Adj Close]]</f>
        <v>2.2454416691022716E-2</v>
      </c>
      <c r="I398" s="25">
        <f t="shared" si="33"/>
        <v>17.379166666666666</v>
      </c>
      <c r="J398" s="28">
        <f>(SMA1MSFT[[#This Row],[Adj Close]]-SMA1MSFT[[#This Row],[3-MA]])</f>
        <v>0.41243333333333254</v>
      </c>
      <c r="K398" s="29">
        <f t="shared" si="32"/>
        <v>0.17010125444444379</v>
      </c>
      <c r="L398" s="29">
        <f>ABS(SMA1MSFT[[#This Row],[Erorr 2]])</f>
        <v>0.41243333333333254</v>
      </c>
      <c r="M398" s="27">
        <f>SMA1MSFT[[#This Row],[Abs Erorr 2]]/SMA1MSFT[[#This Row],[Adj Close]]</f>
        <v>2.3181351499209323E-2</v>
      </c>
      <c r="N398" s="25">
        <f t="shared" si="34"/>
        <v>17.365666666666666</v>
      </c>
      <c r="O398" s="30">
        <f>SMA1MSFT[[#This Row],[Adj Close]]-SMA1MSFT[[#This Row],[6-MA]]</f>
        <v>0.42593333333333305</v>
      </c>
      <c r="P398" s="29">
        <f>(SMA1MSFT[[#This Row],[Adj Close]]-N398)^2</f>
        <v>0.1814192044444442</v>
      </c>
      <c r="Q398" s="29">
        <f>ABS(SMA1MSFT[[#This Row],[Erorr 3]])</f>
        <v>0.42593333333333305</v>
      </c>
      <c r="R398" s="31">
        <f>SMA1MSFT[[#This Row],[Abs Erorr 3]]/SMA1MSFT[[#This Row],[Adj Close]]</f>
        <v>2.3940136543837153E-2</v>
      </c>
    </row>
    <row r="399" spans="2:18">
      <c r="B399" s="20">
        <v>44361.291666666664</v>
      </c>
      <c r="C399" s="4">
        <v>17.9847</v>
      </c>
      <c r="D399" s="25">
        <f t="shared" si="31"/>
        <v>17.791599999999999</v>
      </c>
      <c r="E399" s="26">
        <f>SMA1MSFT[[#This Row],[Adj Close]]-SMA1MSFT[[#This Row],[Naive Trend ]]</f>
        <v>0.19310000000000116</v>
      </c>
      <c r="F399" s="4">
        <f t="shared" si="30"/>
        <v>3.728761000000045E-2</v>
      </c>
      <c r="G399" s="4">
        <f>ABS(SMA1MSFT[[#This Row],[Erorr 1]])</f>
        <v>0.19310000000000116</v>
      </c>
      <c r="H399" s="27">
        <f>SMA1MSFT[[#This Row],[Abs Erorr 1]]/SMA1MSFT[[#This Row],[Adj Close]]</f>
        <v>1.07369041463022E-2</v>
      </c>
      <c r="I399" s="25">
        <f t="shared" si="33"/>
        <v>17.503033333333335</v>
      </c>
      <c r="J399" s="28">
        <f>(SMA1MSFT[[#This Row],[Adj Close]]-SMA1MSFT[[#This Row],[3-MA]])</f>
        <v>0.48166666666666558</v>
      </c>
      <c r="K399" s="29">
        <f t="shared" si="32"/>
        <v>0.23200277777777673</v>
      </c>
      <c r="L399" s="29">
        <f>ABS(SMA1MSFT[[#This Row],[Erorr 2]])</f>
        <v>0.48166666666666558</v>
      </c>
      <c r="M399" s="27">
        <f>SMA1MSFT[[#This Row],[Abs Erorr 2]]/SMA1MSFT[[#This Row],[Adj Close]]</f>
        <v>2.6782023979641894E-2</v>
      </c>
      <c r="N399" s="25">
        <f t="shared" si="34"/>
        <v>17.508633333333332</v>
      </c>
      <c r="O399" s="30">
        <f>SMA1MSFT[[#This Row],[Adj Close]]-SMA1MSFT[[#This Row],[6-MA]]</f>
        <v>0.47606666666666797</v>
      </c>
      <c r="P399" s="29">
        <f>(SMA1MSFT[[#This Row],[Adj Close]]-N399)^2</f>
        <v>0.22663947111111235</v>
      </c>
      <c r="Q399" s="29">
        <f>ABS(SMA1MSFT[[#This Row],[Erorr 3]])</f>
        <v>0.47606666666666797</v>
      </c>
      <c r="R399" s="31">
        <f>SMA1MSFT[[#This Row],[Abs Erorr 3]]/SMA1MSFT[[#This Row],[Adj Close]]</f>
        <v>2.6470648199117472E-2</v>
      </c>
    </row>
    <row r="400" spans="2:18">
      <c r="B400" s="20">
        <v>44362.291666666664</v>
      </c>
      <c r="C400" s="4">
        <v>17.754899999999999</v>
      </c>
      <c r="D400" s="25">
        <f t="shared" si="31"/>
        <v>17.9847</v>
      </c>
      <c r="E400" s="26">
        <f>SMA1MSFT[[#This Row],[Adj Close]]-SMA1MSFT[[#This Row],[Naive Trend ]]</f>
        <v>-0.22980000000000089</v>
      </c>
      <c r="F400" s="4">
        <f t="shared" si="30"/>
        <v>5.280804000000041E-2</v>
      </c>
      <c r="G400" s="4">
        <f>ABS(SMA1MSFT[[#This Row],[Erorr 1]])</f>
        <v>0.22980000000000089</v>
      </c>
      <c r="H400" s="27">
        <f>SMA1MSFT[[#This Row],[Abs Erorr 1]]/SMA1MSFT[[#This Row],[Adj Close]]</f>
        <v>1.2942905902032729E-2</v>
      </c>
      <c r="I400" s="25">
        <f t="shared" si="33"/>
        <v>17.722800000000003</v>
      </c>
      <c r="J400" s="28">
        <f>(SMA1MSFT[[#This Row],[Adj Close]]-SMA1MSFT[[#This Row],[3-MA]])</f>
        <v>3.2099999999996243E-2</v>
      </c>
      <c r="K400" s="29">
        <f t="shared" si="32"/>
        <v>1.0304099999997587E-3</v>
      </c>
      <c r="L400" s="29">
        <f>ABS(SMA1MSFT[[#This Row],[Erorr 2]])</f>
        <v>3.2099999999996243E-2</v>
      </c>
      <c r="M400" s="27">
        <f>SMA1MSFT[[#This Row],[Abs Erorr 2]]/SMA1MSFT[[#This Row],[Adj Close]]</f>
        <v>1.8079516077249798E-3</v>
      </c>
      <c r="N400" s="25">
        <f t="shared" si="34"/>
        <v>17.582583333333336</v>
      </c>
      <c r="O400" s="30">
        <f>SMA1MSFT[[#This Row],[Adj Close]]-SMA1MSFT[[#This Row],[6-MA]]</f>
        <v>0.17231666666666356</v>
      </c>
      <c r="P400" s="29">
        <f>(SMA1MSFT[[#This Row],[Adj Close]]-N400)^2</f>
        <v>2.9693033611110042E-2</v>
      </c>
      <c r="Q400" s="29">
        <f>ABS(SMA1MSFT[[#This Row],[Erorr 3]])</f>
        <v>0.17231666666666356</v>
      </c>
      <c r="R400" s="31">
        <f>SMA1MSFT[[#This Row],[Abs Erorr 3]]/SMA1MSFT[[#This Row],[Adj Close]]</f>
        <v>9.7053020105246201E-3</v>
      </c>
    </row>
    <row r="401" spans="2:18">
      <c r="B401" s="20">
        <v>44363.291666666664</v>
      </c>
      <c r="C401" s="4">
        <v>17.776599999999998</v>
      </c>
      <c r="D401" s="25">
        <f t="shared" si="31"/>
        <v>17.754899999999999</v>
      </c>
      <c r="E401" s="26">
        <f>SMA1MSFT[[#This Row],[Adj Close]]-SMA1MSFT[[#This Row],[Naive Trend ]]</f>
        <v>2.1699999999999164E-2</v>
      </c>
      <c r="F401" s="4">
        <f t="shared" si="30"/>
        <v>4.7088999999996375E-4</v>
      </c>
      <c r="G401" s="4">
        <f>ABS(SMA1MSFT[[#This Row],[Erorr 1]])</f>
        <v>2.1699999999999164E-2</v>
      </c>
      <c r="H401" s="27">
        <f>SMA1MSFT[[#This Row],[Abs Erorr 1]]/SMA1MSFT[[#This Row],[Adj Close]]</f>
        <v>1.2207058717639576E-3</v>
      </c>
      <c r="I401" s="25">
        <f t="shared" si="33"/>
        <v>17.843733333333333</v>
      </c>
      <c r="J401" s="28">
        <f>(SMA1MSFT[[#This Row],[Adj Close]]-SMA1MSFT[[#This Row],[3-MA]])</f>
        <v>-6.7133333333334377E-2</v>
      </c>
      <c r="K401" s="29">
        <f t="shared" si="32"/>
        <v>4.5068844444445845E-3</v>
      </c>
      <c r="L401" s="29">
        <f>ABS(SMA1MSFT[[#This Row],[Erorr 2]])</f>
        <v>6.7133333333334377E-2</v>
      </c>
      <c r="M401" s="27">
        <f>SMA1MSFT[[#This Row],[Abs Erorr 2]]/SMA1MSFT[[#This Row],[Adj Close]]</f>
        <v>3.7765001931378546E-3</v>
      </c>
      <c r="N401" s="25">
        <f t="shared" si="34"/>
        <v>17.611450000000001</v>
      </c>
      <c r="O401" s="30">
        <f>SMA1MSFT[[#This Row],[Adj Close]]-SMA1MSFT[[#This Row],[6-MA]]</f>
        <v>0.16514999999999702</v>
      </c>
      <c r="P401" s="29">
        <f>(SMA1MSFT[[#This Row],[Adj Close]]-N401)^2</f>
        <v>2.7274522499999017E-2</v>
      </c>
      <c r="Q401" s="29">
        <f>ABS(SMA1MSFT[[#This Row],[Erorr 3]])</f>
        <v>0.16514999999999702</v>
      </c>
      <c r="R401" s="31">
        <f>SMA1MSFT[[#This Row],[Abs Erorr 3]]/SMA1MSFT[[#This Row],[Adj Close]]</f>
        <v>9.2903029825724282E-3</v>
      </c>
    </row>
    <row r="402" spans="2:18">
      <c r="B402" s="20">
        <v>44364.291666666664</v>
      </c>
      <c r="C402" s="4">
        <v>18.622</v>
      </c>
      <c r="D402" s="25">
        <f t="shared" si="31"/>
        <v>17.776599999999998</v>
      </c>
      <c r="E402" s="26">
        <f>SMA1MSFT[[#This Row],[Adj Close]]-SMA1MSFT[[#This Row],[Naive Trend ]]</f>
        <v>0.84540000000000148</v>
      </c>
      <c r="F402" s="4">
        <f t="shared" si="30"/>
        <v>0.7147011600000025</v>
      </c>
      <c r="G402" s="4">
        <f>ABS(SMA1MSFT[[#This Row],[Erorr 1]])</f>
        <v>0.84540000000000148</v>
      </c>
      <c r="H402" s="27">
        <f>SMA1MSFT[[#This Row],[Abs Erorr 1]]/SMA1MSFT[[#This Row],[Adj Close]]</f>
        <v>4.5397916442917061E-2</v>
      </c>
      <c r="I402" s="25">
        <f t="shared" si="33"/>
        <v>17.838733333333334</v>
      </c>
      <c r="J402" s="28">
        <f>(SMA1MSFT[[#This Row],[Adj Close]]-SMA1MSFT[[#This Row],[3-MA]])</f>
        <v>0.78326666666666611</v>
      </c>
      <c r="K402" s="29">
        <f t="shared" si="32"/>
        <v>0.61350667111111024</v>
      </c>
      <c r="L402" s="29">
        <f>ABS(SMA1MSFT[[#This Row],[Erorr 2]])</f>
        <v>0.78326666666666611</v>
      </c>
      <c r="M402" s="27">
        <f>SMA1MSFT[[#This Row],[Abs Erorr 2]]/SMA1MSFT[[#This Row],[Adj Close]]</f>
        <v>4.2061361114094413E-2</v>
      </c>
      <c r="N402" s="25">
        <f t="shared" si="34"/>
        <v>17.670883333333336</v>
      </c>
      <c r="O402" s="30">
        <f>SMA1MSFT[[#This Row],[Adj Close]]-SMA1MSFT[[#This Row],[6-MA]]</f>
        <v>0.95111666666666395</v>
      </c>
      <c r="P402" s="29">
        <f>(SMA1MSFT[[#This Row],[Adj Close]]-N402)^2</f>
        <v>0.90462291361110592</v>
      </c>
      <c r="Q402" s="29">
        <f>ABS(SMA1MSFT[[#This Row],[Erorr 3]])</f>
        <v>0.95111666666666395</v>
      </c>
      <c r="R402" s="31">
        <f>SMA1MSFT[[#This Row],[Abs Erorr 3]]/SMA1MSFT[[#This Row],[Adj Close]]</f>
        <v>5.107489349514896E-2</v>
      </c>
    </row>
    <row r="403" spans="2:18">
      <c r="B403" s="20">
        <v>44365.291666666664</v>
      </c>
      <c r="C403" s="4">
        <v>18.6035</v>
      </c>
      <c r="D403" s="25">
        <f t="shared" si="31"/>
        <v>18.622</v>
      </c>
      <c r="E403" s="26">
        <f>SMA1MSFT[[#This Row],[Adj Close]]-SMA1MSFT[[#This Row],[Naive Trend ]]</f>
        <v>-1.8499999999999517E-2</v>
      </c>
      <c r="F403" s="4">
        <f t="shared" si="30"/>
        <v>3.4224999999998211E-4</v>
      </c>
      <c r="G403" s="4">
        <f>ABS(SMA1MSFT[[#This Row],[Erorr 1]])</f>
        <v>1.8499999999999517E-2</v>
      </c>
      <c r="H403" s="27">
        <f>SMA1MSFT[[#This Row],[Abs Erorr 1]]/SMA1MSFT[[#This Row],[Adj Close]]</f>
        <v>9.9443653076031484E-4</v>
      </c>
      <c r="I403" s="25">
        <f t="shared" si="33"/>
        <v>18.051166666666663</v>
      </c>
      <c r="J403" s="28">
        <f>(SMA1MSFT[[#This Row],[Adj Close]]-SMA1MSFT[[#This Row],[3-MA]])</f>
        <v>0.5523333333333369</v>
      </c>
      <c r="K403" s="29">
        <f t="shared" si="32"/>
        <v>0.30507211111111504</v>
      </c>
      <c r="L403" s="29">
        <f>ABS(SMA1MSFT[[#This Row],[Erorr 2]])</f>
        <v>0.5523333333333369</v>
      </c>
      <c r="M403" s="27">
        <f>SMA1MSFT[[#This Row],[Abs Erorr 2]]/SMA1MSFT[[#This Row],[Adj Close]]</f>
        <v>2.9689753720178295E-2</v>
      </c>
      <c r="N403" s="25">
        <f t="shared" si="34"/>
        <v>17.886983333333337</v>
      </c>
      <c r="O403" s="30">
        <f>SMA1MSFT[[#This Row],[Adj Close]]-SMA1MSFT[[#This Row],[6-MA]]</f>
        <v>0.71651666666666358</v>
      </c>
      <c r="P403" s="29">
        <f>(SMA1MSFT[[#This Row],[Adj Close]]-N403)^2</f>
        <v>0.5133961336111067</v>
      </c>
      <c r="Q403" s="29">
        <f>ABS(SMA1MSFT[[#This Row],[Erorr 3]])</f>
        <v>0.71651666666666358</v>
      </c>
      <c r="R403" s="31">
        <f>SMA1MSFT[[#This Row],[Abs Erorr 3]]/SMA1MSFT[[#This Row],[Adj Close]]</f>
        <v>3.8515153958484351E-2</v>
      </c>
    </row>
    <row r="404" spans="2:18">
      <c r="B404" s="20">
        <v>44368.291666666664</v>
      </c>
      <c r="C404" s="4">
        <v>18.392399999999999</v>
      </c>
      <c r="D404" s="25">
        <f t="shared" si="31"/>
        <v>18.6035</v>
      </c>
      <c r="E404" s="26">
        <f>SMA1MSFT[[#This Row],[Adj Close]]-SMA1MSFT[[#This Row],[Naive Trend ]]</f>
        <v>-0.21110000000000184</v>
      </c>
      <c r="F404" s="4">
        <f t="shared" si="30"/>
        <v>4.4563210000000776E-2</v>
      </c>
      <c r="G404" s="4">
        <f>ABS(SMA1MSFT[[#This Row],[Erorr 1]])</f>
        <v>0.21110000000000184</v>
      </c>
      <c r="H404" s="27">
        <f>SMA1MSFT[[#This Row],[Abs Erorr 1]]/SMA1MSFT[[#This Row],[Adj Close]]</f>
        <v>1.1477566821078372E-2</v>
      </c>
      <c r="I404" s="25">
        <f t="shared" si="33"/>
        <v>18.334033333333334</v>
      </c>
      <c r="J404" s="28">
        <f>(SMA1MSFT[[#This Row],[Adj Close]]-SMA1MSFT[[#This Row],[3-MA]])</f>
        <v>5.8366666666664457E-2</v>
      </c>
      <c r="K404" s="29">
        <f t="shared" si="32"/>
        <v>3.4066677777775198E-3</v>
      </c>
      <c r="L404" s="29">
        <f>ABS(SMA1MSFT[[#This Row],[Erorr 2]])</f>
        <v>5.8366666666664457E-2</v>
      </c>
      <c r="M404" s="27">
        <f>SMA1MSFT[[#This Row],[Abs Erorr 2]]/SMA1MSFT[[#This Row],[Adj Close]]</f>
        <v>3.1734122064909671E-3</v>
      </c>
      <c r="N404" s="25">
        <f t="shared" si="34"/>
        <v>18.088883333333332</v>
      </c>
      <c r="O404" s="30">
        <f>SMA1MSFT[[#This Row],[Adj Close]]-SMA1MSFT[[#This Row],[6-MA]]</f>
        <v>0.30351666666666688</v>
      </c>
      <c r="P404" s="29">
        <f>(SMA1MSFT[[#This Row],[Adj Close]]-N404)^2</f>
        <v>9.2122366944444575E-2</v>
      </c>
      <c r="Q404" s="29">
        <f>ABS(SMA1MSFT[[#This Row],[Erorr 3]])</f>
        <v>0.30351666666666688</v>
      </c>
      <c r="R404" s="31">
        <f>SMA1MSFT[[#This Row],[Abs Erorr 3]]/SMA1MSFT[[#This Row],[Adj Close]]</f>
        <v>1.6502287176587443E-2</v>
      </c>
    </row>
    <row r="405" spans="2:18">
      <c r="B405" s="20">
        <v>44369.291666666664</v>
      </c>
      <c r="C405" s="4">
        <v>18.851099999999999</v>
      </c>
      <c r="D405" s="25">
        <f t="shared" si="31"/>
        <v>18.392399999999999</v>
      </c>
      <c r="E405" s="26">
        <f>SMA1MSFT[[#This Row],[Adj Close]]-SMA1MSFT[[#This Row],[Naive Trend ]]</f>
        <v>0.45870000000000033</v>
      </c>
      <c r="F405" s="4">
        <f t="shared" si="30"/>
        <v>0.21040569000000031</v>
      </c>
      <c r="G405" s="4">
        <f>ABS(SMA1MSFT[[#This Row],[Erorr 1]])</f>
        <v>0.45870000000000033</v>
      </c>
      <c r="H405" s="27">
        <f>SMA1MSFT[[#This Row],[Abs Erorr 1]]/SMA1MSFT[[#This Row],[Adj Close]]</f>
        <v>2.4332797555580331E-2</v>
      </c>
      <c r="I405" s="25">
        <f t="shared" si="33"/>
        <v>18.539299999999997</v>
      </c>
      <c r="J405" s="28">
        <f>(SMA1MSFT[[#This Row],[Adj Close]]-SMA1MSFT[[#This Row],[3-MA]])</f>
        <v>0.31180000000000163</v>
      </c>
      <c r="K405" s="29">
        <f t="shared" si="32"/>
        <v>9.7219240000001012E-2</v>
      </c>
      <c r="L405" s="29">
        <f>ABS(SMA1MSFT[[#This Row],[Erorr 2]])</f>
        <v>0.31180000000000163</v>
      </c>
      <c r="M405" s="27">
        <f>SMA1MSFT[[#This Row],[Abs Erorr 2]]/SMA1MSFT[[#This Row],[Adj Close]]</f>
        <v>1.6540148850730282E-2</v>
      </c>
      <c r="N405" s="25">
        <f t="shared" si="34"/>
        <v>18.189016666666664</v>
      </c>
      <c r="O405" s="30">
        <f>SMA1MSFT[[#This Row],[Adj Close]]-SMA1MSFT[[#This Row],[6-MA]]</f>
        <v>0.66208333333333513</v>
      </c>
      <c r="P405" s="29">
        <f>(SMA1MSFT[[#This Row],[Adj Close]]-N405)^2</f>
        <v>0.43835434027778014</v>
      </c>
      <c r="Q405" s="29">
        <f>ABS(SMA1MSFT[[#This Row],[Erorr 3]])</f>
        <v>0.66208333333333513</v>
      </c>
      <c r="R405" s="31">
        <f>SMA1MSFT[[#This Row],[Abs Erorr 3]]/SMA1MSFT[[#This Row],[Adj Close]]</f>
        <v>3.5121734717514369E-2</v>
      </c>
    </row>
    <row r="406" spans="2:18">
      <c r="B406" s="20">
        <v>44370.291666666664</v>
      </c>
      <c r="C406" s="4">
        <v>19.0212</v>
      </c>
      <c r="D406" s="25">
        <f t="shared" si="31"/>
        <v>18.851099999999999</v>
      </c>
      <c r="E406" s="26">
        <f>SMA1MSFT[[#This Row],[Adj Close]]-SMA1MSFT[[#This Row],[Naive Trend ]]</f>
        <v>0.17010000000000147</v>
      </c>
      <c r="F406" s="4">
        <f t="shared" si="30"/>
        <v>2.8934010000000499E-2</v>
      </c>
      <c r="G406" s="4">
        <f>ABS(SMA1MSFT[[#This Row],[Erorr 1]])</f>
        <v>0.17010000000000147</v>
      </c>
      <c r="H406" s="27">
        <f>SMA1MSFT[[#This Row],[Abs Erorr 1]]/SMA1MSFT[[#This Row],[Adj Close]]</f>
        <v>8.9426534603495814E-3</v>
      </c>
      <c r="I406" s="25">
        <f t="shared" si="33"/>
        <v>18.615666666666666</v>
      </c>
      <c r="J406" s="28">
        <f>(SMA1MSFT[[#This Row],[Adj Close]]-SMA1MSFT[[#This Row],[3-MA]])</f>
        <v>0.40553333333333441</v>
      </c>
      <c r="K406" s="29">
        <f t="shared" si="32"/>
        <v>0.16445728444444532</v>
      </c>
      <c r="L406" s="29">
        <f>ABS(SMA1MSFT[[#This Row],[Erorr 2]])</f>
        <v>0.40553333333333441</v>
      </c>
      <c r="M406" s="27">
        <f>SMA1MSFT[[#This Row],[Abs Erorr 2]]/SMA1MSFT[[#This Row],[Adj Close]]</f>
        <v>2.1320070938391604E-2</v>
      </c>
      <c r="N406" s="25">
        <f t="shared" si="34"/>
        <v>18.333416666666665</v>
      </c>
      <c r="O406" s="30">
        <f>SMA1MSFT[[#This Row],[Adj Close]]-SMA1MSFT[[#This Row],[6-MA]]</f>
        <v>0.68778333333333563</v>
      </c>
      <c r="P406" s="29">
        <f>(SMA1MSFT[[#This Row],[Adj Close]]-N406)^2</f>
        <v>0.47304591361111425</v>
      </c>
      <c r="Q406" s="29">
        <f>ABS(SMA1MSFT[[#This Row],[Erorr 3]])</f>
        <v>0.68778333333333563</v>
      </c>
      <c r="R406" s="31">
        <f>SMA1MSFT[[#This Row],[Abs Erorr 3]]/SMA1MSFT[[#This Row],[Adj Close]]</f>
        <v>3.6158777224009821E-2</v>
      </c>
    </row>
    <row r="407" spans="2:18">
      <c r="B407" s="20">
        <v>44371.291666666664</v>
      </c>
      <c r="C407" s="4">
        <v>19.1692</v>
      </c>
      <c r="D407" s="25">
        <f t="shared" si="31"/>
        <v>19.0212</v>
      </c>
      <c r="E407" s="26">
        <f>SMA1MSFT[[#This Row],[Adj Close]]-SMA1MSFT[[#This Row],[Naive Trend ]]</f>
        <v>0.14799999999999969</v>
      </c>
      <c r="F407" s="4">
        <f t="shared" si="30"/>
        <v>2.1903999999999906E-2</v>
      </c>
      <c r="G407" s="4">
        <f>ABS(SMA1MSFT[[#This Row],[Erorr 1]])</f>
        <v>0.14799999999999969</v>
      </c>
      <c r="H407" s="27">
        <f>SMA1MSFT[[#This Row],[Abs Erorr 1]]/SMA1MSFT[[#This Row],[Adj Close]]</f>
        <v>7.7207186528389128E-3</v>
      </c>
      <c r="I407" s="25">
        <f t="shared" si="33"/>
        <v>18.754899999999999</v>
      </c>
      <c r="J407" s="28">
        <f>(SMA1MSFT[[#This Row],[Adj Close]]-SMA1MSFT[[#This Row],[3-MA]])</f>
        <v>0.41430000000000078</v>
      </c>
      <c r="K407" s="29">
        <f t="shared" si="32"/>
        <v>0.17164449000000065</v>
      </c>
      <c r="L407" s="29">
        <f>ABS(SMA1MSFT[[#This Row],[Erorr 2]])</f>
        <v>0.41430000000000078</v>
      </c>
      <c r="M407" s="27">
        <f>SMA1MSFT[[#This Row],[Abs Erorr 2]]/SMA1MSFT[[#This Row],[Adj Close]]</f>
        <v>2.1612795526156584E-2</v>
      </c>
      <c r="N407" s="25">
        <f t="shared" si="34"/>
        <v>18.544466666666665</v>
      </c>
      <c r="O407" s="30">
        <f>SMA1MSFT[[#This Row],[Adj Close]]-SMA1MSFT[[#This Row],[6-MA]]</f>
        <v>0.62473333333333514</v>
      </c>
      <c r="P407" s="29">
        <f>(SMA1MSFT[[#This Row],[Adj Close]]-N407)^2</f>
        <v>0.39029173777778003</v>
      </c>
      <c r="Q407" s="29">
        <f>ABS(SMA1MSFT[[#This Row],[Erorr 3]])</f>
        <v>0.62473333333333514</v>
      </c>
      <c r="R407" s="31">
        <f>SMA1MSFT[[#This Row],[Abs Erorr 3]]/SMA1MSFT[[#This Row],[Adj Close]]</f>
        <v>3.2590474998087302E-2</v>
      </c>
    </row>
    <row r="408" spans="2:18">
      <c r="B408" s="20">
        <v>44372.291666666664</v>
      </c>
      <c r="C408" s="4">
        <v>18.995000000000001</v>
      </c>
      <c r="D408" s="25">
        <f t="shared" si="31"/>
        <v>19.1692</v>
      </c>
      <c r="E408" s="26">
        <f>SMA1MSFT[[#This Row],[Adj Close]]-SMA1MSFT[[#This Row],[Naive Trend ]]</f>
        <v>-0.17419999999999902</v>
      </c>
      <c r="F408" s="4">
        <f t="shared" si="30"/>
        <v>3.034563999999966E-2</v>
      </c>
      <c r="G408" s="4">
        <f>ABS(SMA1MSFT[[#This Row],[Erorr 1]])</f>
        <v>0.17419999999999902</v>
      </c>
      <c r="H408" s="27">
        <f>SMA1MSFT[[#This Row],[Abs Erorr 1]]/SMA1MSFT[[#This Row],[Adj Close]]</f>
        <v>9.1708344301131353E-3</v>
      </c>
      <c r="I408" s="25">
        <f t="shared" si="33"/>
        <v>19.013833333333334</v>
      </c>
      <c r="J408" s="28">
        <f>(SMA1MSFT[[#This Row],[Adj Close]]-SMA1MSFT[[#This Row],[3-MA]])</f>
        <v>-1.8833333333333258E-2</v>
      </c>
      <c r="K408" s="29">
        <f t="shared" si="32"/>
        <v>3.5469444444444161E-4</v>
      </c>
      <c r="L408" s="29">
        <f>ABS(SMA1MSFT[[#This Row],[Erorr 2]])</f>
        <v>1.8833333333333258E-2</v>
      </c>
      <c r="M408" s="27">
        <f>SMA1MSFT[[#This Row],[Abs Erorr 2]]/SMA1MSFT[[#This Row],[Adj Close]]</f>
        <v>9.9148898833025835E-4</v>
      </c>
      <c r="N408" s="25">
        <f t="shared" si="34"/>
        <v>18.776566666666664</v>
      </c>
      <c r="O408" s="30">
        <f>SMA1MSFT[[#This Row],[Adj Close]]-SMA1MSFT[[#This Row],[6-MA]]</f>
        <v>0.21843333333333703</v>
      </c>
      <c r="P408" s="29">
        <f>(SMA1MSFT[[#This Row],[Adj Close]]-N408)^2</f>
        <v>4.7713121111112727E-2</v>
      </c>
      <c r="Q408" s="29">
        <f>ABS(SMA1MSFT[[#This Row],[Erorr 3]])</f>
        <v>0.21843333333333703</v>
      </c>
      <c r="R408" s="31">
        <f>SMA1MSFT[[#This Row],[Abs Erorr 3]]/SMA1MSFT[[#This Row],[Adj Close]]</f>
        <v>1.1499517416864282E-2</v>
      </c>
    </row>
    <row r="409" spans="2:18">
      <c r="B409" s="20">
        <v>44375.291666666664</v>
      </c>
      <c r="C409" s="4">
        <v>19.947199999999999</v>
      </c>
      <c r="D409" s="25">
        <f t="shared" si="31"/>
        <v>18.995000000000001</v>
      </c>
      <c r="E409" s="26">
        <f>SMA1MSFT[[#This Row],[Adj Close]]-SMA1MSFT[[#This Row],[Naive Trend ]]</f>
        <v>0.95219999999999771</v>
      </c>
      <c r="F409" s="4">
        <f t="shared" si="30"/>
        <v>0.90668483999999561</v>
      </c>
      <c r="G409" s="4">
        <f>ABS(SMA1MSFT[[#This Row],[Erorr 1]])</f>
        <v>0.95219999999999771</v>
      </c>
      <c r="H409" s="27">
        <f>SMA1MSFT[[#This Row],[Abs Erorr 1]]/SMA1MSFT[[#This Row],[Adj Close]]</f>
        <v>4.7736023100986492E-2</v>
      </c>
      <c r="I409" s="25">
        <f t="shared" si="33"/>
        <v>19.061800000000002</v>
      </c>
      <c r="J409" s="28">
        <f>(SMA1MSFT[[#This Row],[Adj Close]]-SMA1MSFT[[#This Row],[3-MA]])</f>
        <v>0.88539999999999708</v>
      </c>
      <c r="K409" s="29">
        <f t="shared" si="32"/>
        <v>0.7839331599999948</v>
      </c>
      <c r="L409" s="29">
        <f>ABS(SMA1MSFT[[#This Row],[Erorr 2]])</f>
        <v>0.88539999999999708</v>
      </c>
      <c r="M409" s="27">
        <f>SMA1MSFT[[#This Row],[Abs Erorr 2]]/SMA1MSFT[[#This Row],[Adj Close]]</f>
        <v>4.4387182160904648E-2</v>
      </c>
      <c r="N409" s="25">
        <f t="shared" si="34"/>
        <v>18.838733333333334</v>
      </c>
      <c r="O409" s="30">
        <f>SMA1MSFT[[#This Row],[Adj Close]]-SMA1MSFT[[#This Row],[6-MA]]</f>
        <v>1.1084666666666649</v>
      </c>
      <c r="P409" s="29">
        <f>(SMA1MSFT[[#This Row],[Adj Close]]-N409)^2</f>
        <v>1.2286983511111074</v>
      </c>
      <c r="Q409" s="29">
        <f>ABS(SMA1MSFT[[#This Row],[Erorr 3]])</f>
        <v>1.1084666666666649</v>
      </c>
      <c r="R409" s="31">
        <f>SMA1MSFT[[#This Row],[Abs Erorr 3]]/SMA1MSFT[[#This Row],[Adj Close]]</f>
        <v>5.5570038234271729E-2</v>
      </c>
    </row>
    <row r="410" spans="2:18">
      <c r="B410" s="20">
        <v>44376.291666666664</v>
      </c>
      <c r="C410" s="4">
        <v>19.988900000000001</v>
      </c>
      <c r="D410" s="25">
        <f t="shared" si="31"/>
        <v>19.947199999999999</v>
      </c>
      <c r="E410" s="26">
        <f>SMA1MSFT[[#This Row],[Adj Close]]-SMA1MSFT[[#This Row],[Naive Trend ]]</f>
        <v>4.1700000000002291E-2</v>
      </c>
      <c r="F410" s="4">
        <f t="shared" si="30"/>
        <v>1.7388900000001911E-3</v>
      </c>
      <c r="G410" s="4">
        <f>ABS(SMA1MSFT[[#This Row],[Erorr 1]])</f>
        <v>4.1700000000002291E-2</v>
      </c>
      <c r="H410" s="27">
        <f>SMA1MSFT[[#This Row],[Abs Erorr 1]]/SMA1MSFT[[#This Row],[Adj Close]]</f>
        <v>2.0861578175888763E-3</v>
      </c>
      <c r="I410" s="25">
        <f t="shared" si="33"/>
        <v>19.370466666666669</v>
      </c>
      <c r="J410" s="28">
        <f>(SMA1MSFT[[#This Row],[Adj Close]]-SMA1MSFT[[#This Row],[3-MA]])</f>
        <v>0.61843333333333206</v>
      </c>
      <c r="K410" s="29">
        <f t="shared" si="32"/>
        <v>0.38245978777777623</v>
      </c>
      <c r="L410" s="29">
        <f>ABS(SMA1MSFT[[#This Row],[Erorr 2]])</f>
        <v>0.61843333333333206</v>
      </c>
      <c r="M410" s="27">
        <f>SMA1MSFT[[#This Row],[Abs Erorr 2]]/SMA1MSFT[[#This Row],[Adj Close]]</f>
        <v>3.0938837721602091E-2</v>
      </c>
      <c r="N410" s="25">
        <f t="shared" si="34"/>
        <v>19.062683333333332</v>
      </c>
      <c r="O410" s="30">
        <f>SMA1MSFT[[#This Row],[Adj Close]]-SMA1MSFT[[#This Row],[6-MA]]</f>
        <v>0.92621666666666869</v>
      </c>
      <c r="P410" s="29">
        <f>(SMA1MSFT[[#This Row],[Adj Close]]-N410)^2</f>
        <v>0.85787731361111486</v>
      </c>
      <c r="Q410" s="29">
        <f>ABS(SMA1MSFT[[#This Row],[Erorr 3]])</f>
        <v>0.92621666666666869</v>
      </c>
      <c r="R410" s="31">
        <f>SMA1MSFT[[#This Row],[Abs Erorr 3]]/SMA1MSFT[[#This Row],[Adj Close]]</f>
        <v>4.6336550118649282E-2</v>
      </c>
    </row>
    <row r="411" spans="2:18">
      <c r="B411" s="20">
        <v>44377.291666666664</v>
      </c>
      <c r="C411" s="4">
        <v>19.964700000000001</v>
      </c>
      <c r="D411" s="25">
        <f t="shared" si="31"/>
        <v>19.988900000000001</v>
      </c>
      <c r="E411" s="26">
        <f>SMA1MSFT[[#This Row],[Adj Close]]-SMA1MSFT[[#This Row],[Naive Trend ]]</f>
        <v>-2.4200000000000443E-2</v>
      </c>
      <c r="F411" s="4">
        <f t="shared" si="30"/>
        <v>5.8564000000002148E-4</v>
      </c>
      <c r="G411" s="4">
        <f>ABS(SMA1MSFT[[#This Row],[Erorr 1]])</f>
        <v>2.4200000000000443E-2</v>
      </c>
      <c r="H411" s="27">
        <f>SMA1MSFT[[#This Row],[Abs Erorr 1]]/SMA1MSFT[[#This Row],[Adj Close]]</f>
        <v>1.2121394260870659E-3</v>
      </c>
      <c r="I411" s="25">
        <f t="shared" si="33"/>
        <v>19.643699999999999</v>
      </c>
      <c r="J411" s="28">
        <f>(SMA1MSFT[[#This Row],[Adj Close]]-SMA1MSFT[[#This Row],[3-MA]])</f>
        <v>0.32100000000000151</v>
      </c>
      <c r="K411" s="29">
        <f t="shared" si="32"/>
        <v>0.10304100000000097</v>
      </c>
      <c r="L411" s="29">
        <f>ABS(SMA1MSFT[[#This Row],[Erorr 2]])</f>
        <v>0.32100000000000151</v>
      </c>
      <c r="M411" s="27">
        <f>SMA1MSFT[[#This Row],[Abs Erorr 2]]/SMA1MSFT[[#This Row],[Adj Close]]</f>
        <v>1.6078378337766232E-2</v>
      </c>
      <c r="N411" s="25">
        <f t="shared" si="34"/>
        <v>19.328766666666667</v>
      </c>
      <c r="O411" s="30">
        <f>SMA1MSFT[[#This Row],[Adj Close]]-SMA1MSFT[[#This Row],[6-MA]]</f>
        <v>0.63593333333333391</v>
      </c>
      <c r="P411" s="29">
        <f>(SMA1MSFT[[#This Row],[Adj Close]]-N411)^2</f>
        <v>0.40441120444444517</v>
      </c>
      <c r="Q411" s="29">
        <f>ABS(SMA1MSFT[[#This Row],[Erorr 3]])</f>
        <v>0.63593333333333391</v>
      </c>
      <c r="R411" s="31">
        <f>SMA1MSFT[[#This Row],[Abs Erorr 3]]/SMA1MSFT[[#This Row],[Adj Close]]</f>
        <v>3.1852887012243307E-2</v>
      </c>
    </row>
    <row r="412" spans="2:18">
      <c r="B412" s="20">
        <v>44378.291666666664</v>
      </c>
      <c r="C412" s="4">
        <v>20.1738</v>
      </c>
      <c r="D412" s="25">
        <f t="shared" si="31"/>
        <v>19.964700000000001</v>
      </c>
      <c r="E412" s="26">
        <f>SMA1MSFT[[#This Row],[Adj Close]]-SMA1MSFT[[#This Row],[Naive Trend ]]</f>
        <v>0.2090999999999994</v>
      </c>
      <c r="F412" s="4">
        <f t="shared" si="30"/>
        <v>4.3722809999999751E-2</v>
      </c>
      <c r="G412" s="4">
        <f>ABS(SMA1MSFT[[#This Row],[Erorr 1]])</f>
        <v>0.2090999999999994</v>
      </c>
      <c r="H412" s="27">
        <f>SMA1MSFT[[#This Row],[Abs Erorr 1]]/SMA1MSFT[[#This Row],[Adj Close]]</f>
        <v>1.0364928768997382E-2</v>
      </c>
      <c r="I412" s="25">
        <f t="shared" si="33"/>
        <v>19.966933333333333</v>
      </c>
      <c r="J412" s="28">
        <f>(SMA1MSFT[[#This Row],[Adj Close]]-SMA1MSFT[[#This Row],[3-MA]])</f>
        <v>0.20686666666666653</v>
      </c>
      <c r="K412" s="29">
        <f t="shared" si="32"/>
        <v>4.2793817777777722E-2</v>
      </c>
      <c r="L412" s="29">
        <f>ABS(SMA1MSFT[[#This Row],[Erorr 2]])</f>
        <v>0.20686666666666653</v>
      </c>
      <c r="M412" s="27">
        <f>SMA1MSFT[[#This Row],[Abs Erorr 2]]/SMA1MSFT[[#This Row],[Adj Close]]</f>
        <v>1.0254224125681157E-2</v>
      </c>
      <c r="N412" s="25">
        <f t="shared" si="34"/>
        <v>19.514366666666664</v>
      </c>
      <c r="O412" s="30">
        <f>SMA1MSFT[[#This Row],[Adj Close]]-SMA1MSFT[[#This Row],[6-MA]]</f>
        <v>0.65943333333333598</v>
      </c>
      <c r="P412" s="29">
        <f>(SMA1MSFT[[#This Row],[Adj Close]]-N412)^2</f>
        <v>0.4348523211111146</v>
      </c>
      <c r="Q412" s="29">
        <f>ABS(SMA1MSFT[[#This Row],[Erorr 3]])</f>
        <v>0.65943333333333598</v>
      </c>
      <c r="R412" s="31">
        <f>SMA1MSFT[[#This Row],[Abs Erorr 3]]/SMA1MSFT[[#This Row],[Adj Close]]</f>
        <v>3.2687611324258986E-2</v>
      </c>
    </row>
    <row r="413" spans="2:18">
      <c r="B413" s="20">
        <v>44379.291666666664</v>
      </c>
      <c r="C413" s="4">
        <v>20.4483</v>
      </c>
      <c r="D413" s="25">
        <f t="shared" si="31"/>
        <v>20.1738</v>
      </c>
      <c r="E413" s="26">
        <f>SMA1MSFT[[#This Row],[Adj Close]]-SMA1MSFT[[#This Row],[Naive Trend ]]</f>
        <v>0.27449999999999974</v>
      </c>
      <c r="F413" s="4">
        <f t="shared" si="30"/>
        <v>7.5350249999999855E-2</v>
      </c>
      <c r="G413" s="4">
        <f>ABS(SMA1MSFT[[#This Row],[Erorr 1]])</f>
        <v>0.27449999999999974</v>
      </c>
      <c r="H413" s="27">
        <f>SMA1MSFT[[#This Row],[Abs Erorr 1]]/SMA1MSFT[[#This Row],[Adj Close]]</f>
        <v>1.3424098824841172E-2</v>
      </c>
      <c r="I413" s="25">
        <f t="shared" si="33"/>
        <v>20.042466666666666</v>
      </c>
      <c r="J413" s="28">
        <f>(SMA1MSFT[[#This Row],[Adj Close]]-SMA1MSFT[[#This Row],[3-MA]])</f>
        <v>0.40583333333333371</v>
      </c>
      <c r="K413" s="29">
        <f t="shared" si="32"/>
        <v>0.16470069444444474</v>
      </c>
      <c r="L413" s="29">
        <f>ABS(SMA1MSFT[[#This Row],[Erorr 2]])</f>
        <v>0.40583333333333371</v>
      </c>
      <c r="M413" s="27">
        <f>SMA1MSFT[[#This Row],[Abs Erorr 2]]/SMA1MSFT[[#This Row],[Adj Close]]</f>
        <v>1.9846800630533283E-2</v>
      </c>
      <c r="N413" s="25">
        <f t="shared" si="34"/>
        <v>19.706466666666667</v>
      </c>
      <c r="O413" s="30">
        <f>SMA1MSFT[[#This Row],[Adj Close]]-SMA1MSFT[[#This Row],[6-MA]]</f>
        <v>0.74183333333333223</v>
      </c>
      <c r="P413" s="29">
        <f>(SMA1MSFT[[#This Row],[Adj Close]]-N413)^2</f>
        <v>0.55031669444444287</v>
      </c>
      <c r="Q413" s="29">
        <f>ABS(SMA1MSFT[[#This Row],[Erorr 3]])</f>
        <v>0.74183333333333223</v>
      </c>
      <c r="R413" s="31">
        <f>SMA1MSFT[[#This Row],[Abs Erorr 3]]/SMA1MSFT[[#This Row],[Adj Close]]</f>
        <v>3.6278484437989089E-2</v>
      </c>
    </row>
    <row r="414" spans="2:18">
      <c r="B414" s="20">
        <v>44383.291666666664</v>
      </c>
      <c r="C414" s="4">
        <v>20.659400000000002</v>
      </c>
      <c r="D414" s="25">
        <f t="shared" si="31"/>
        <v>20.4483</v>
      </c>
      <c r="E414" s="26">
        <f>SMA1MSFT[[#This Row],[Adj Close]]-SMA1MSFT[[#This Row],[Naive Trend ]]</f>
        <v>0.21110000000000184</v>
      </c>
      <c r="F414" s="4">
        <f t="shared" si="30"/>
        <v>4.4563210000000776E-2</v>
      </c>
      <c r="G414" s="4">
        <f>ABS(SMA1MSFT[[#This Row],[Erorr 1]])</f>
        <v>0.21110000000000184</v>
      </c>
      <c r="H414" s="27">
        <f>SMA1MSFT[[#This Row],[Abs Erorr 1]]/SMA1MSFT[[#This Row],[Adj Close]]</f>
        <v>1.0218108947985026E-2</v>
      </c>
      <c r="I414" s="25">
        <f t="shared" si="33"/>
        <v>20.195599999999999</v>
      </c>
      <c r="J414" s="28">
        <f>(SMA1MSFT[[#This Row],[Adj Close]]-SMA1MSFT[[#This Row],[3-MA]])</f>
        <v>0.46380000000000265</v>
      </c>
      <c r="K414" s="29">
        <f t="shared" si="32"/>
        <v>0.21511044000000246</v>
      </c>
      <c r="L414" s="29">
        <f>ABS(SMA1MSFT[[#This Row],[Erorr 2]])</f>
        <v>0.46380000000000265</v>
      </c>
      <c r="M414" s="27">
        <f>SMA1MSFT[[#This Row],[Abs Erorr 2]]/SMA1MSFT[[#This Row],[Adj Close]]</f>
        <v>2.2449829133469636E-2</v>
      </c>
      <c r="N414" s="25">
        <f t="shared" si="34"/>
        <v>19.919650000000001</v>
      </c>
      <c r="O414" s="30">
        <f>SMA1MSFT[[#This Row],[Adj Close]]-SMA1MSFT[[#This Row],[6-MA]]</f>
        <v>0.7397500000000008</v>
      </c>
      <c r="P414" s="29">
        <f>(SMA1MSFT[[#This Row],[Adj Close]]-N414)^2</f>
        <v>0.54723006250000117</v>
      </c>
      <c r="Q414" s="29">
        <f>ABS(SMA1MSFT[[#This Row],[Erorr 3]])</f>
        <v>0.7397500000000008</v>
      </c>
      <c r="R414" s="31">
        <f>SMA1MSFT[[#This Row],[Abs Erorr 3]]/SMA1MSFT[[#This Row],[Adj Close]]</f>
        <v>3.5806945022604758E-2</v>
      </c>
    </row>
    <row r="415" spans="2:18">
      <c r="B415" s="20">
        <v>44384.291666666664</v>
      </c>
      <c r="C415" s="4">
        <v>20.333300000000001</v>
      </c>
      <c r="D415" s="25">
        <f t="shared" si="31"/>
        <v>20.659400000000002</v>
      </c>
      <c r="E415" s="26">
        <f>SMA1MSFT[[#This Row],[Adj Close]]-SMA1MSFT[[#This Row],[Naive Trend ]]</f>
        <v>-0.32610000000000028</v>
      </c>
      <c r="F415" s="4">
        <f t="shared" si="30"/>
        <v>0.10634121000000019</v>
      </c>
      <c r="G415" s="4">
        <f>ABS(SMA1MSFT[[#This Row],[Erorr 1]])</f>
        <v>0.32610000000000028</v>
      </c>
      <c r="H415" s="27">
        <f>SMA1MSFT[[#This Row],[Abs Erorr 1]]/SMA1MSFT[[#This Row],[Adj Close]]</f>
        <v>1.6037731209395438E-2</v>
      </c>
      <c r="I415" s="25">
        <f t="shared" si="33"/>
        <v>20.427166666666668</v>
      </c>
      <c r="J415" s="28">
        <f>(SMA1MSFT[[#This Row],[Adj Close]]-SMA1MSFT[[#This Row],[3-MA]])</f>
        <v>-9.3866666666666987E-2</v>
      </c>
      <c r="K415" s="29">
        <f t="shared" si="32"/>
        <v>8.8109511111111715E-3</v>
      </c>
      <c r="L415" s="29">
        <f>ABS(SMA1MSFT[[#This Row],[Erorr 2]])</f>
        <v>9.3866666666666987E-2</v>
      </c>
      <c r="M415" s="27">
        <f>SMA1MSFT[[#This Row],[Abs Erorr 2]]/SMA1MSFT[[#This Row],[Adj Close]]</f>
        <v>4.616401010493475E-3</v>
      </c>
      <c r="N415" s="25">
        <f t="shared" si="34"/>
        <v>20.197050000000001</v>
      </c>
      <c r="O415" s="30">
        <f>SMA1MSFT[[#This Row],[Adj Close]]-SMA1MSFT[[#This Row],[6-MA]]</f>
        <v>0.13625000000000043</v>
      </c>
      <c r="P415" s="29">
        <f>(SMA1MSFT[[#This Row],[Adj Close]]-N415)^2</f>
        <v>1.8564062500000117E-2</v>
      </c>
      <c r="Q415" s="29">
        <f>ABS(SMA1MSFT[[#This Row],[Erorr 3]])</f>
        <v>0.13625000000000043</v>
      </c>
      <c r="R415" s="31">
        <f>SMA1MSFT[[#This Row],[Abs Erorr 3]]/SMA1MSFT[[#This Row],[Adj Close]]</f>
        <v>6.7008306570994587E-3</v>
      </c>
    </row>
    <row r="416" spans="2:18">
      <c r="B416" s="20">
        <v>44385.291666666664</v>
      </c>
      <c r="C416" s="4">
        <v>19.865100000000002</v>
      </c>
      <c r="D416" s="25">
        <f t="shared" si="31"/>
        <v>20.333300000000001</v>
      </c>
      <c r="E416" s="26">
        <f>SMA1MSFT[[#This Row],[Adj Close]]-SMA1MSFT[[#This Row],[Naive Trend ]]</f>
        <v>-0.46819999999999951</v>
      </c>
      <c r="F416" s="4">
        <f t="shared" si="30"/>
        <v>0.21921123999999953</v>
      </c>
      <c r="G416" s="4">
        <f>ABS(SMA1MSFT[[#This Row],[Erorr 1]])</f>
        <v>0.46819999999999951</v>
      </c>
      <c r="H416" s="27">
        <f>SMA1MSFT[[#This Row],[Abs Erorr 1]]/SMA1MSFT[[#This Row],[Adj Close]]</f>
        <v>2.356897272100314E-2</v>
      </c>
      <c r="I416" s="25">
        <f t="shared" si="33"/>
        <v>20.480333333333334</v>
      </c>
      <c r="J416" s="28">
        <f>(SMA1MSFT[[#This Row],[Adj Close]]-SMA1MSFT[[#This Row],[3-MA]])</f>
        <v>-0.61523333333333241</v>
      </c>
      <c r="K416" s="29">
        <f t="shared" si="32"/>
        <v>0.3785120544444433</v>
      </c>
      <c r="L416" s="29">
        <f>ABS(SMA1MSFT[[#This Row],[Erorr 2]])</f>
        <v>0.61523333333333241</v>
      </c>
      <c r="M416" s="27">
        <f>SMA1MSFT[[#This Row],[Abs Erorr 2]]/SMA1MSFT[[#This Row],[Adj Close]]</f>
        <v>3.0970563114876459E-2</v>
      </c>
      <c r="N416" s="25">
        <f t="shared" si="34"/>
        <v>20.261399999999998</v>
      </c>
      <c r="O416" s="30">
        <f>SMA1MSFT[[#This Row],[Adj Close]]-SMA1MSFT[[#This Row],[6-MA]]</f>
        <v>-0.39629999999999654</v>
      </c>
      <c r="P416" s="29">
        <f>(SMA1MSFT[[#This Row],[Adj Close]]-N416)^2</f>
        <v>0.15705368999999725</v>
      </c>
      <c r="Q416" s="29">
        <f>ABS(SMA1MSFT[[#This Row],[Erorr 3]])</f>
        <v>0.39629999999999654</v>
      </c>
      <c r="R416" s="31">
        <f>SMA1MSFT[[#This Row],[Abs Erorr 3]]/SMA1MSFT[[#This Row],[Adj Close]]</f>
        <v>1.9949559780720789E-2</v>
      </c>
    </row>
    <row r="417" spans="2:18">
      <c r="B417" s="20">
        <v>44386.291666666664</v>
      </c>
      <c r="C417" s="4">
        <v>20.0124</v>
      </c>
      <c r="D417" s="25">
        <f t="shared" si="31"/>
        <v>19.865100000000002</v>
      </c>
      <c r="E417" s="26">
        <f>SMA1MSFT[[#This Row],[Adj Close]]-SMA1MSFT[[#This Row],[Naive Trend ]]</f>
        <v>0.14729999999999777</v>
      </c>
      <c r="F417" s="4">
        <f t="shared" si="30"/>
        <v>2.1697289999999342E-2</v>
      </c>
      <c r="G417" s="4">
        <f>ABS(SMA1MSFT[[#This Row],[Erorr 1]])</f>
        <v>0.14729999999999777</v>
      </c>
      <c r="H417" s="27">
        <f>SMA1MSFT[[#This Row],[Abs Erorr 1]]/SMA1MSFT[[#This Row],[Adj Close]]</f>
        <v>7.3604365293516907E-3</v>
      </c>
      <c r="I417" s="25">
        <f t="shared" si="33"/>
        <v>20.285933333333332</v>
      </c>
      <c r="J417" s="28">
        <f>(SMA1MSFT[[#This Row],[Adj Close]]-SMA1MSFT[[#This Row],[3-MA]])</f>
        <v>-0.27353333333333296</v>
      </c>
      <c r="K417" s="29">
        <f t="shared" si="32"/>
        <v>7.4820484444444238E-2</v>
      </c>
      <c r="L417" s="29">
        <f>ABS(SMA1MSFT[[#This Row],[Erorr 2]])</f>
        <v>0.27353333333333296</v>
      </c>
      <c r="M417" s="27">
        <f>SMA1MSFT[[#This Row],[Abs Erorr 2]]/SMA1MSFT[[#This Row],[Adj Close]]</f>
        <v>1.3668192387386469E-2</v>
      </c>
      <c r="N417" s="25">
        <f t="shared" si="34"/>
        <v>20.240766666666666</v>
      </c>
      <c r="O417" s="30">
        <f>SMA1MSFT[[#This Row],[Adj Close]]-SMA1MSFT[[#This Row],[6-MA]]</f>
        <v>-0.22836666666666616</v>
      </c>
      <c r="P417" s="29">
        <f>(SMA1MSFT[[#This Row],[Adj Close]]-N417)^2</f>
        <v>5.2151334444444211E-2</v>
      </c>
      <c r="Q417" s="29">
        <f>ABS(SMA1MSFT[[#This Row],[Erorr 3]])</f>
        <v>0.22836666666666616</v>
      </c>
      <c r="R417" s="31">
        <f>SMA1MSFT[[#This Row],[Abs Erorr 3]]/SMA1MSFT[[#This Row],[Adj Close]]</f>
        <v>1.1411258353154353E-2</v>
      </c>
    </row>
    <row r="418" spans="2:18">
      <c r="B418" s="20">
        <v>44389.291666666664</v>
      </c>
      <c r="C418" s="4">
        <v>20.473700000000001</v>
      </c>
      <c r="D418" s="25">
        <f t="shared" si="31"/>
        <v>20.0124</v>
      </c>
      <c r="E418" s="26">
        <f>SMA1MSFT[[#This Row],[Adj Close]]-SMA1MSFT[[#This Row],[Naive Trend ]]</f>
        <v>0.46130000000000138</v>
      </c>
      <c r="F418" s="4">
        <f t="shared" si="30"/>
        <v>0.21279769000000126</v>
      </c>
      <c r="G418" s="4">
        <f>ABS(SMA1MSFT[[#This Row],[Erorr 1]])</f>
        <v>0.46130000000000138</v>
      </c>
      <c r="H418" s="27">
        <f>SMA1MSFT[[#This Row],[Abs Erorr 1]]/SMA1MSFT[[#This Row],[Adj Close]]</f>
        <v>2.2531345091507709E-2</v>
      </c>
      <c r="I418" s="25">
        <f t="shared" si="33"/>
        <v>20.070266666666669</v>
      </c>
      <c r="J418" s="28">
        <f>(SMA1MSFT[[#This Row],[Adj Close]]-SMA1MSFT[[#This Row],[3-MA]])</f>
        <v>0.4034333333333322</v>
      </c>
      <c r="K418" s="29">
        <f t="shared" si="32"/>
        <v>0.16275845444444353</v>
      </c>
      <c r="L418" s="29">
        <f>ABS(SMA1MSFT[[#This Row],[Erorr 2]])</f>
        <v>0.4034333333333322</v>
      </c>
      <c r="M418" s="27">
        <f>SMA1MSFT[[#This Row],[Abs Erorr 2]]/SMA1MSFT[[#This Row],[Adj Close]]</f>
        <v>1.9704954811945674E-2</v>
      </c>
      <c r="N418" s="25">
        <f t="shared" si="34"/>
        <v>20.248716666666667</v>
      </c>
      <c r="O418" s="30">
        <f>SMA1MSFT[[#This Row],[Adj Close]]-SMA1MSFT[[#This Row],[6-MA]]</f>
        <v>0.2249833333333342</v>
      </c>
      <c r="P418" s="29">
        <f>(SMA1MSFT[[#This Row],[Adj Close]]-N418)^2</f>
        <v>5.0617500277778171E-2</v>
      </c>
      <c r="Q418" s="29">
        <f>ABS(SMA1MSFT[[#This Row],[Erorr 3]])</f>
        <v>0.2249833333333342</v>
      </c>
      <c r="R418" s="31">
        <f>SMA1MSFT[[#This Row],[Abs Erorr 3]]/SMA1MSFT[[#This Row],[Adj Close]]</f>
        <v>1.0988894695796763E-2</v>
      </c>
    </row>
    <row r="419" spans="2:18">
      <c r="B419" s="20">
        <v>44390.291666666664</v>
      </c>
      <c r="C419" s="4">
        <v>20.2117</v>
      </c>
      <c r="D419" s="25">
        <f t="shared" si="31"/>
        <v>20.473700000000001</v>
      </c>
      <c r="E419" s="26">
        <f>SMA1MSFT[[#This Row],[Adj Close]]-SMA1MSFT[[#This Row],[Naive Trend ]]</f>
        <v>-0.26200000000000045</v>
      </c>
      <c r="F419" s="4">
        <f t="shared" si="30"/>
        <v>6.8644000000000233E-2</v>
      </c>
      <c r="G419" s="4">
        <f>ABS(SMA1MSFT[[#This Row],[Erorr 1]])</f>
        <v>0.26200000000000045</v>
      </c>
      <c r="H419" s="27">
        <f>SMA1MSFT[[#This Row],[Abs Erorr 1]]/SMA1MSFT[[#This Row],[Adj Close]]</f>
        <v>1.2962788879708311E-2</v>
      </c>
      <c r="I419" s="25">
        <f t="shared" si="33"/>
        <v>20.117066666666666</v>
      </c>
      <c r="J419" s="28">
        <f>(SMA1MSFT[[#This Row],[Adj Close]]-SMA1MSFT[[#This Row],[3-MA]])</f>
        <v>9.4633333333334235E-2</v>
      </c>
      <c r="K419" s="29">
        <f t="shared" si="32"/>
        <v>8.9554677777779479E-3</v>
      </c>
      <c r="L419" s="29">
        <f>ABS(SMA1MSFT[[#This Row],[Erorr 2]])</f>
        <v>9.4633333333334235E-2</v>
      </c>
      <c r="M419" s="27">
        <f>SMA1MSFT[[#This Row],[Abs Erorr 2]]/SMA1MSFT[[#This Row],[Adj Close]]</f>
        <v>4.6821065686376822E-3</v>
      </c>
      <c r="N419" s="25">
        <f t="shared" si="34"/>
        <v>20.2987</v>
      </c>
      <c r="O419" s="30">
        <f>SMA1MSFT[[#This Row],[Adj Close]]-SMA1MSFT[[#This Row],[6-MA]]</f>
        <v>-8.6999999999999744E-2</v>
      </c>
      <c r="P419" s="29">
        <f>(SMA1MSFT[[#This Row],[Adj Close]]-N419)^2</f>
        <v>7.5689999999999551E-3</v>
      </c>
      <c r="Q419" s="29">
        <f>ABS(SMA1MSFT[[#This Row],[Erorr 3]])</f>
        <v>8.6999999999999744E-2</v>
      </c>
      <c r="R419" s="31">
        <f>SMA1MSFT[[#This Row],[Abs Erorr 3]]/SMA1MSFT[[#This Row],[Adj Close]]</f>
        <v>4.3044375287580828E-3</v>
      </c>
    </row>
    <row r="420" spans="2:18">
      <c r="B420" s="20">
        <v>44391.291666666664</v>
      </c>
      <c r="C420" s="4">
        <v>19.803999999999998</v>
      </c>
      <c r="D420" s="25">
        <f t="shared" si="31"/>
        <v>20.2117</v>
      </c>
      <c r="E420" s="26">
        <f>SMA1MSFT[[#This Row],[Adj Close]]-SMA1MSFT[[#This Row],[Naive Trend ]]</f>
        <v>-0.40770000000000195</v>
      </c>
      <c r="F420" s="4">
        <f t="shared" si="30"/>
        <v>0.1662192900000016</v>
      </c>
      <c r="G420" s="4">
        <f>ABS(SMA1MSFT[[#This Row],[Erorr 1]])</f>
        <v>0.40770000000000195</v>
      </c>
      <c r="H420" s="27">
        <f>SMA1MSFT[[#This Row],[Abs Erorr 1]]/SMA1MSFT[[#This Row],[Adj Close]]</f>
        <v>2.0586750151484649E-2</v>
      </c>
      <c r="I420" s="25">
        <f t="shared" si="33"/>
        <v>20.232600000000001</v>
      </c>
      <c r="J420" s="28">
        <f>(SMA1MSFT[[#This Row],[Adj Close]]-SMA1MSFT[[#This Row],[3-MA]])</f>
        <v>-0.42860000000000298</v>
      </c>
      <c r="K420" s="29">
        <f t="shared" si="32"/>
        <v>0.18369796000000255</v>
      </c>
      <c r="L420" s="29">
        <f>ABS(SMA1MSFT[[#This Row],[Erorr 2]])</f>
        <v>0.42860000000000298</v>
      </c>
      <c r="M420" s="27">
        <f>SMA1MSFT[[#This Row],[Abs Erorr 2]]/SMA1MSFT[[#This Row],[Adj Close]]</f>
        <v>2.1642092506564483E-2</v>
      </c>
      <c r="N420" s="25">
        <f t="shared" si="34"/>
        <v>20.259266666666665</v>
      </c>
      <c r="O420" s="30">
        <f>SMA1MSFT[[#This Row],[Adj Close]]-SMA1MSFT[[#This Row],[6-MA]]</f>
        <v>-0.45526666666666671</v>
      </c>
      <c r="P420" s="29">
        <f>(SMA1MSFT[[#This Row],[Adj Close]]-N420)^2</f>
        <v>0.20726773777777782</v>
      </c>
      <c r="Q420" s="29">
        <f>ABS(SMA1MSFT[[#This Row],[Erorr 3]])</f>
        <v>0.45526666666666671</v>
      </c>
      <c r="R420" s="31">
        <f>SMA1MSFT[[#This Row],[Abs Erorr 3]]/SMA1MSFT[[#This Row],[Adj Close]]</f>
        <v>2.2988621827240291E-2</v>
      </c>
    </row>
    <row r="421" spans="2:18">
      <c r="B421" s="20">
        <v>44392.291666666664</v>
      </c>
      <c r="C421" s="4">
        <v>18.930399999999999</v>
      </c>
      <c r="D421" s="25">
        <f t="shared" si="31"/>
        <v>19.803999999999998</v>
      </c>
      <c r="E421" s="26">
        <f>SMA1MSFT[[#This Row],[Adj Close]]-SMA1MSFT[[#This Row],[Naive Trend ]]</f>
        <v>-0.87359999999999971</v>
      </c>
      <c r="F421" s="4">
        <f t="shared" si="30"/>
        <v>0.76317695999999946</v>
      </c>
      <c r="G421" s="4">
        <f>ABS(SMA1MSFT[[#This Row],[Erorr 1]])</f>
        <v>0.87359999999999971</v>
      </c>
      <c r="H421" s="27">
        <f>SMA1MSFT[[#This Row],[Abs Erorr 1]]/SMA1MSFT[[#This Row],[Adj Close]]</f>
        <v>4.6147994759751496E-2</v>
      </c>
      <c r="I421" s="25">
        <f t="shared" si="33"/>
        <v>20.163133333333334</v>
      </c>
      <c r="J421" s="28">
        <f>(SMA1MSFT[[#This Row],[Adj Close]]-SMA1MSFT[[#This Row],[3-MA]])</f>
        <v>-1.2327333333333357</v>
      </c>
      <c r="K421" s="29">
        <f t="shared" si="32"/>
        <v>1.519631471111117</v>
      </c>
      <c r="L421" s="29">
        <f>ABS(SMA1MSFT[[#This Row],[Erorr 2]])</f>
        <v>1.2327333333333357</v>
      </c>
      <c r="M421" s="27">
        <f>SMA1MSFT[[#This Row],[Abs Erorr 2]]/SMA1MSFT[[#This Row],[Adj Close]]</f>
        <v>6.5119243826508466E-2</v>
      </c>
      <c r="N421" s="25">
        <f t="shared" si="34"/>
        <v>20.116700000000005</v>
      </c>
      <c r="O421" s="30">
        <f>SMA1MSFT[[#This Row],[Adj Close]]-SMA1MSFT[[#This Row],[6-MA]]</f>
        <v>-1.1863000000000063</v>
      </c>
      <c r="P421" s="29">
        <f>(SMA1MSFT[[#This Row],[Adj Close]]-N421)^2</f>
        <v>1.407307690000015</v>
      </c>
      <c r="Q421" s="29">
        <f>ABS(SMA1MSFT[[#This Row],[Erorr 3]])</f>
        <v>1.1863000000000063</v>
      </c>
      <c r="R421" s="31">
        <f>SMA1MSFT[[#This Row],[Abs Erorr 3]]/SMA1MSFT[[#This Row],[Adj Close]]</f>
        <v>6.2666399019566749E-2</v>
      </c>
    </row>
    <row r="422" spans="2:18">
      <c r="B422" s="20">
        <v>44393.291666666664</v>
      </c>
      <c r="C422" s="4">
        <v>18.1267</v>
      </c>
      <c r="D422" s="25">
        <f t="shared" si="31"/>
        <v>18.930399999999999</v>
      </c>
      <c r="E422" s="26">
        <f>SMA1MSFT[[#This Row],[Adj Close]]-SMA1MSFT[[#This Row],[Naive Trend ]]</f>
        <v>-0.80369999999999919</v>
      </c>
      <c r="F422" s="4">
        <f t="shared" si="30"/>
        <v>0.64593368999999867</v>
      </c>
      <c r="G422" s="4">
        <f>ABS(SMA1MSFT[[#This Row],[Erorr 1]])</f>
        <v>0.80369999999999919</v>
      </c>
      <c r="H422" s="27">
        <f>SMA1MSFT[[#This Row],[Abs Erorr 1]]/SMA1MSFT[[#This Row],[Adj Close]]</f>
        <v>4.4337910375302686E-2</v>
      </c>
      <c r="I422" s="25">
        <f t="shared" si="33"/>
        <v>19.648699999999998</v>
      </c>
      <c r="J422" s="28">
        <f>(SMA1MSFT[[#This Row],[Adj Close]]-SMA1MSFT[[#This Row],[3-MA]])</f>
        <v>-1.5219999999999985</v>
      </c>
      <c r="K422" s="29">
        <f t="shared" si="32"/>
        <v>2.3164839999999955</v>
      </c>
      <c r="L422" s="29">
        <f>ABS(SMA1MSFT[[#This Row],[Erorr 2]])</f>
        <v>1.5219999999999985</v>
      </c>
      <c r="M422" s="27">
        <f>SMA1MSFT[[#This Row],[Abs Erorr 2]]/SMA1MSFT[[#This Row],[Adj Close]]</f>
        <v>8.3964538498457988E-2</v>
      </c>
      <c r="N422" s="25">
        <f t="shared" si="34"/>
        <v>19.882883333333336</v>
      </c>
      <c r="O422" s="30">
        <f>SMA1MSFT[[#This Row],[Adj Close]]-SMA1MSFT[[#This Row],[6-MA]]</f>
        <v>-1.7561833333333361</v>
      </c>
      <c r="P422" s="29">
        <f>(SMA1MSFT[[#This Row],[Adj Close]]-N422)^2</f>
        <v>3.0841799002777877</v>
      </c>
      <c r="Q422" s="29">
        <f>ABS(SMA1MSFT[[#This Row],[Erorr 3]])</f>
        <v>1.7561833333333361</v>
      </c>
      <c r="R422" s="31">
        <f>SMA1MSFT[[#This Row],[Abs Erorr 3]]/SMA1MSFT[[#This Row],[Adj Close]]</f>
        <v>9.6883786532205876E-2</v>
      </c>
    </row>
    <row r="423" spans="2:18">
      <c r="B423" s="20">
        <v>44396.291666666664</v>
      </c>
      <c r="C423" s="4">
        <v>18.744299999999999</v>
      </c>
      <c r="D423" s="25">
        <f t="shared" si="31"/>
        <v>18.1267</v>
      </c>
      <c r="E423" s="26">
        <f>SMA1MSFT[[#This Row],[Adj Close]]-SMA1MSFT[[#This Row],[Naive Trend ]]</f>
        <v>0.61759999999999948</v>
      </c>
      <c r="F423" s="4">
        <f t="shared" si="30"/>
        <v>0.38142975999999934</v>
      </c>
      <c r="G423" s="4">
        <f>ABS(SMA1MSFT[[#This Row],[Erorr 1]])</f>
        <v>0.61759999999999948</v>
      </c>
      <c r="H423" s="27">
        <f>SMA1MSFT[[#This Row],[Abs Erorr 1]]/SMA1MSFT[[#This Row],[Adj Close]]</f>
        <v>3.2948683066318804E-2</v>
      </c>
      <c r="I423" s="25">
        <f t="shared" si="33"/>
        <v>18.953699999999998</v>
      </c>
      <c r="J423" s="28">
        <f>(SMA1MSFT[[#This Row],[Adj Close]]-SMA1MSFT[[#This Row],[3-MA]])</f>
        <v>-0.2093999999999987</v>
      </c>
      <c r="K423" s="29">
        <f t="shared" si="32"/>
        <v>4.3848359999999455E-2</v>
      </c>
      <c r="L423" s="29">
        <f>ABS(SMA1MSFT[[#This Row],[Erorr 2]])</f>
        <v>0.2093999999999987</v>
      </c>
      <c r="M423" s="27">
        <f>SMA1MSFT[[#This Row],[Abs Erorr 2]]/SMA1MSFT[[#This Row],[Adj Close]]</f>
        <v>1.1171396104415674E-2</v>
      </c>
      <c r="N423" s="25">
        <f t="shared" si="34"/>
        <v>19.593149999999998</v>
      </c>
      <c r="O423" s="30">
        <f>SMA1MSFT[[#This Row],[Adj Close]]-SMA1MSFT[[#This Row],[6-MA]]</f>
        <v>-0.84884999999999877</v>
      </c>
      <c r="P423" s="29">
        <f>(SMA1MSFT[[#This Row],[Adj Close]]-N423)^2</f>
        <v>0.72054632249999795</v>
      </c>
      <c r="Q423" s="29">
        <f>ABS(SMA1MSFT[[#This Row],[Erorr 3]])</f>
        <v>0.84884999999999877</v>
      </c>
      <c r="R423" s="31">
        <f>SMA1MSFT[[#This Row],[Abs Erorr 3]]/SMA1MSFT[[#This Row],[Adj Close]]</f>
        <v>4.5285766873129366E-2</v>
      </c>
    </row>
    <row r="424" spans="2:18">
      <c r="B424" s="20">
        <v>44397.291666666664</v>
      </c>
      <c r="C424" s="4">
        <v>18.576799999999999</v>
      </c>
      <c r="D424" s="25">
        <f t="shared" si="31"/>
        <v>18.744299999999999</v>
      </c>
      <c r="E424" s="26">
        <f>SMA1MSFT[[#This Row],[Adj Close]]-SMA1MSFT[[#This Row],[Naive Trend ]]</f>
        <v>-0.16750000000000043</v>
      </c>
      <c r="F424" s="4">
        <f t="shared" si="30"/>
        <v>2.8056250000000144E-2</v>
      </c>
      <c r="G424" s="4">
        <f>ABS(SMA1MSFT[[#This Row],[Erorr 1]])</f>
        <v>0.16750000000000043</v>
      </c>
      <c r="H424" s="27">
        <f>SMA1MSFT[[#This Row],[Abs Erorr 1]]/SMA1MSFT[[#This Row],[Adj Close]]</f>
        <v>9.0166228844580573E-3</v>
      </c>
      <c r="I424" s="25">
        <f t="shared" si="33"/>
        <v>18.600466666666666</v>
      </c>
      <c r="J424" s="28">
        <f>(SMA1MSFT[[#This Row],[Adj Close]]-SMA1MSFT[[#This Row],[3-MA]])</f>
        <v>-2.3666666666667169E-2</v>
      </c>
      <c r="K424" s="29">
        <f t="shared" si="32"/>
        <v>5.6011111111113491E-4</v>
      </c>
      <c r="L424" s="29">
        <f>ABS(SMA1MSFT[[#This Row],[Erorr 2]])</f>
        <v>2.3666666666667169E-2</v>
      </c>
      <c r="M424" s="27">
        <f>SMA1MSFT[[#This Row],[Abs Erorr 2]]/SMA1MSFT[[#This Row],[Adj Close]]</f>
        <v>1.2739904971075303E-3</v>
      </c>
      <c r="N424" s="25">
        <f t="shared" si="34"/>
        <v>19.381800000000002</v>
      </c>
      <c r="O424" s="30">
        <f>SMA1MSFT[[#This Row],[Adj Close]]-SMA1MSFT[[#This Row],[6-MA]]</f>
        <v>-0.80500000000000327</v>
      </c>
      <c r="P424" s="29">
        <f>(SMA1MSFT[[#This Row],[Adj Close]]-N424)^2</f>
        <v>0.64802500000000529</v>
      </c>
      <c r="Q424" s="29">
        <f>ABS(SMA1MSFT[[#This Row],[Erorr 3]])</f>
        <v>0.80500000000000327</v>
      </c>
      <c r="R424" s="31">
        <f>SMA1MSFT[[#This Row],[Abs Erorr 3]]/SMA1MSFT[[#This Row],[Adj Close]]</f>
        <v>4.3333620429783566E-2</v>
      </c>
    </row>
    <row r="425" spans="2:18">
      <c r="B425" s="20">
        <v>44398.291666666664</v>
      </c>
      <c r="C425" s="4">
        <v>19.3733</v>
      </c>
      <c r="D425" s="25">
        <f t="shared" si="31"/>
        <v>18.576799999999999</v>
      </c>
      <c r="E425" s="26">
        <f>SMA1MSFT[[#This Row],[Adj Close]]-SMA1MSFT[[#This Row],[Naive Trend ]]</f>
        <v>0.79650000000000176</v>
      </c>
      <c r="F425" s="4">
        <f t="shared" si="30"/>
        <v>0.63441225000000279</v>
      </c>
      <c r="G425" s="4">
        <f>ABS(SMA1MSFT[[#This Row],[Erorr 1]])</f>
        <v>0.79650000000000176</v>
      </c>
      <c r="H425" s="27">
        <f>SMA1MSFT[[#This Row],[Abs Erorr 1]]/SMA1MSFT[[#This Row],[Adj Close]]</f>
        <v>4.11132847785355E-2</v>
      </c>
      <c r="I425" s="25">
        <f t="shared" si="33"/>
        <v>18.482599999999998</v>
      </c>
      <c r="J425" s="28">
        <f>(SMA1MSFT[[#This Row],[Adj Close]]-SMA1MSFT[[#This Row],[3-MA]])</f>
        <v>0.89070000000000249</v>
      </c>
      <c r="K425" s="29">
        <f t="shared" si="32"/>
        <v>0.79334649000000446</v>
      </c>
      <c r="L425" s="29">
        <f>ABS(SMA1MSFT[[#This Row],[Erorr 2]])</f>
        <v>0.89070000000000249</v>
      </c>
      <c r="M425" s="27">
        <f>SMA1MSFT[[#This Row],[Abs Erorr 2]]/SMA1MSFT[[#This Row],[Adj Close]]</f>
        <v>4.5975646895469666E-2</v>
      </c>
      <c r="N425" s="25">
        <f t="shared" si="34"/>
        <v>19.065650000000002</v>
      </c>
      <c r="O425" s="30">
        <f>SMA1MSFT[[#This Row],[Adj Close]]-SMA1MSFT[[#This Row],[6-MA]]</f>
        <v>0.30764999999999887</v>
      </c>
      <c r="P425" s="29">
        <f>(SMA1MSFT[[#This Row],[Adj Close]]-N425)^2</f>
        <v>9.4648522499999305E-2</v>
      </c>
      <c r="Q425" s="29">
        <f>ABS(SMA1MSFT[[#This Row],[Erorr 3]])</f>
        <v>0.30764999999999887</v>
      </c>
      <c r="R425" s="31">
        <f>SMA1MSFT[[#This Row],[Abs Erorr 3]]/SMA1MSFT[[#This Row],[Adj Close]]</f>
        <v>1.5880103028394692E-2</v>
      </c>
    </row>
    <row r="426" spans="2:18">
      <c r="B426" s="20">
        <v>44399.291666666664</v>
      </c>
      <c r="C426" s="4">
        <v>19.556999999999999</v>
      </c>
      <c r="D426" s="25">
        <f t="shared" si="31"/>
        <v>19.3733</v>
      </c>
      <c r="E426" s="26">
        <f>SMA1MSFT[[#This Row],[Adj Close]]-SMA1MSFT[[#This Row],[Naive Trend ]]</f>
        <v>0.1836999999999982</v>
      </c>
      <c r="F426" s="4">
        <f t="shared" si="30"/>
        <v>3.3745689999999336E-2</v>
      </c>
      <c r="G426" s="4">
        <f>ABS(SMA1MSFT[[#This Row],[Erorr 1]])</f>
        <v>0.1836999999999982</v>
      </c>
      <c r="H426" s="27">
        <f>SMA1MSFT[[#This Row],[Abs Erorr 1]]/SMA1MSFT[[#This Row],[Adj Close]]</f>
        <v>9.3930561947127983E-3</v>
      </c>
      <c r="I426" s="25">
        <f t="shared" si="33"/>
        <v>18.898133333333334</v>
      </c>
      <c r="J426" s="28">
        <f>(SMA1MSFT[[#This Row],[Adj Close]]-SMA1MSFT[[#This Row],[3-MA]])</f>
        <v>0.65886666666666471</v>
      </c>
      <c r="K426" s="29">
        <f t="shared" si="32"/>
        <v>0.43410528444444185</v>
      </c>
      <c r="L426" s="29">
        <f>ABS(SMA1MSFT[[#This Row],[Erorr 2]])</f>
        <v>0.65886666666666471</v>
      </c>
      <c r="M426" s="27">
        <f>SMA1MSFT[[#This Row],[Abs Erorr 2]]/SMA1MSFT[[#This Row],[Adj Close]]</f>
        <v>3.368955702135628E-2</v>
      </c>
      <c r="N426" s="25">
        <f t="shared" si="34"/>
        <v>18.925916666666666</v>
      </c>
      <c r="O426" s="30">
        <f>SMA1MSFT[[#This Row],[Adj Close]]-SMA1MSFT[[#This Row],[6-MA]]</f>
        <v>0.63108333333333277</v>
      </c>
      <c r="P426" s="29">
        <f>(SMA1MSFT[[#This Row],[Adj Close]]-N426)^2</f>
        <v>0.39826617361111039</v>
      </c>
      <c r="Q426" s="29">
        <f>ABS(SMA1MSFT[[#This Row],[Erorr 3]])</f>
        <v>0.63108333333333277</v>
      </c>
      <c r="R426" s="31">
        <f>SMA1MSFT[[#This Row],[Abs Erorr 3]]/SMA1MSFT[[#This Row],[Adj Close]]</f>
        <v>3.2268923318163972E-2</v>
      </c>
    </row>
    <row r="427" spans="2:18">
      <c r="B427" s="20">
        <v>44400.291666666664</v>
      </c>
      <c r="C427" s="4">
        <v>19.521000000000001</v>
      </c>
      <c r="D427" s="25">
        <f t="shared" si="31"/>
        <v>19.556999999999999</v>
      </c>
      <c r="E427" s="26">
        <f>SMA1MSFT[[#This Row],[Adj Close]]-SMA1MSFT[[#This Row],[Naive Trend ]]</f>
        <v>-3.5999999999997812E-2</v>
      </c>
      <c r="F427" s="4">
        <f t="shared" si="30"/>
        <v>1.2959999999998424E-3</v>
      </c>
      <c r="G427" s="4">
        <f>ABS(SMA1MSFT[[#This Row],[Erorr 1]])</f>
        <v>3.5999999999997812E-2</v>
      </c>
      <c r="H427" s="27">
        <f>SMA1MSFT[[#This Row],[Abs Erorr 1]]/SMA1MSFT[[#This Row],[Adj Close]]</f>
        <v>1.8441678192714416E-3</v>
      </c>
      <c r="I427" s="25">
        <f t="shared" si="33"/>
        <v>19.169033333333331</v>
      </c>
      <c r="J427" s="28">
        <f>(SMA1MSFT[[#This Row],[Adj Close]]-SMA1MSFT[[#This Row],[3-MA]])</f>
        <v>0.35196666666666943</v>
      </c>
      <c r="K427" s="29">
        <f t="shared" si="32"/>
        <v>0.12388053444444638</v>
      </c>
      <c r="L427" s="29">
        <f>ABS(SMA1MSFT[[#This Row],[Erorr 2]])</f>
        <v>0.35196666666666943</v>
      </c>
      <c r="M427" s="27">
        <f>SMA1MSFT[[#This Row],[Abs Erorr 2]]/SMA1MSFT[[#This Row],[Adj Close]]</f>
        <v>1.803015555897082E-2</v>
      </c>
      <c r="N427" s="25">
        <f t="shared" si="34"/>
        <v>18.88475</v>
      </c>
      <c r="O427" s="30">
        <f>SMA1MSFT[[#This Row],[Adj Close]]-SMA1MSFT[[#This Row],[6-MA]]</f>
        <v>0.63625000000000043</v>
      </c>
      <c r="P427" s="29">
        <f>(SMA1MSFT[[#This Row],[Adj Close]]-N427)^2</f>
        <v>0.40481406250000052</v>
      </c>
      <c r="Q427" s="29">
        <f>ABS(SMA1MSFT[[#This Row],[Erorr 3]])</f>
        <v>0.63625000000000043</v>
      </c>
      <c r="R427" s="31">
        <f>SMA1MSFT[[#This Row],[Abs Erorr 3]]/SMA1MSFT[[#This Row],[Adj Close]]</f>
        <v>3.2593104861431299E-2</v>
      </c>
    </row>
    <row r="428" spans="2:18">
      <c r="B428" s="20">
        <v>44403.291666666664</v>
      </c>
      <c r="C428" s="4">
        <v>19.2575</v>
      </c>
      <c r="D428" s="25">
        <f t="shared" si="31"/>
        <v>19.521000000000001</v>
      </c>
      <c r="E428" s="26">
        <f>SMA1MSFT[[#This Row],[Adj Close]]-SMA1MSFT[[#This Row],[Naive Trend ]]</f>
        <v>-0.26350000000000051</v>
      </c>
      <c r="F428" s="4">
        <f t="shared" si="30"/>
        <v>6.9432250000000265E-2</v>
      </c>
      <c r="G428" s="4">
        <f>ABS(SMA1MSFT[[#This Row],[Erorr 1]])</f>
        <v>0.26350000000000051</v>
      </c>
      <c r="H428" s="27">
        <f>SMA1MSFT[[#This Row],[Abs Erorr 1]]/SMA1MSFT[[#This Row],[Adj Close]]</f>
        <v>1.3682980656886954E-2</v>
      </c>
      <c r="I428" s="25">
        <f t="shared" si="33"/>
        <v>19.483766666666668</v>
      </c>
      <c r="J428" s="28">
        <f>(SMA1MSFT[[#This Row],[Adj Close]]-SMA1MSFT[[#This Row],[3-MA]])</f>
        <v>-0.2262666666666675</v>
      </c>
      <c r="K428" s="29">
        <f t="shared" si="32"/>
        <v>5.1196604444444821E-2</v>
      </c>
      <c r="L428" s="29">
        <f>ABS(SMA1MSFT[[#This Row],[Erorr 2]])</f>
        <v>0.2262666666666675</v>
      </c>
      <c r="M428" s="27">
        <f>SMA1MSFT[[#This Row],[Abs Erorr 2]]/SMA1MSFT[[#This Row],[Adj Close]]</f>
        <v>1.1749534813276256E-2</v>
      </c>
      <c r="N428" s="25">
        <f t="shared" si="34"/>
        <v>18.983183333333333</v>
      </c>
      <c r="O428" s="30">
        <f>SMA1MSFT[[#This Row],[Adj Close]]-SMA1MSFT[[#This Row],[6-MA]]</f>
        <v>0.27431666666666743</v>
      </c>
      <c r="P428" s="29">
        <f>(SMA1MSFT[[#This Row],[Adj Close]]-N428)^2</f>
        <v>7.5249633611111533E-2</v>
      </c>
      <c r="Q428" s="29">
        <f>ABS(SMA1MSFT[[#This Row],[Erorr 3]])</f>
        <v>0.27431666666666743</v>
      </c>
      <c r="R428" s="31">
        <f>SMA1MSFT[[#This Row],[Abs Erorr 3]]/SMA1MSFT[[#This Row],[Adj Close]]</f>
        <v>1.4244666580120338E-2</v>
      </c>
    </row>
    <row r="429" spans="2:18">
      <c r="B429" s="20">
        <v>44404.291666666664</v>
      </c>
      <c r="C429" s="4">
        <v>19.171700000000001</v>
      </c>
      <c r="D429" s="25">
        <f t="shared" si="31"/>
        <v>19.2575</v>
      </c>
      <c r="E429" s="26">
        <f>SMA1MSFT[[#This Row],[Adj Close]]-SMA1MSFT[[#This Row],[Naive Trend ]]</f>
        <v>-8.5799999999998988E-2</v>
      </c>
      <c r="F429" s="4">
        <f t="shared" si="30"/>
        <v>7.3616399999998266E-3</v>
      </c>
      <c r="G429" s="4">
        <f>ABS(SMA1MSFT[[#This Row],[Erorr 1]])</f>
        <v>8.5799999999998988E-2</v>
      </c>
      <c r="H429" s="27">
        <f>SMA1MSFT[[#This Row],[Abs Erorr 1]]/SMA1MSFT[[#This Row],[Adj Close]]</f>
        <v>4.4753464742301923E-3</v>
      </c>
      <c r="I429" s="25">
        <f t="shared" si="33"/>
        <v>19.445166666666669</v>
      </c>
      <c r="J429" s="28">
        <f>(SMA1MSFT[[#This Row],[Adj Close]]-SMA1MSFT[[#This Row],[3-MA]])</f>
        <v>-0.27346666666666763</v>
      </c>
      <c r="K429" s="29">
        <f t="shared" si="32"/>
        <v>7.4784017777778308E-2</v>
      </c>
      <c r="L429" s="29">
        <f>ABS(SMA1MSFT[[#This Row],[Erorr 2]])</f>
        <v>0.27346666666666763</v>
      </c>
      <c r="M429" s="27">
        <f>SMA1MSFT[[#This Row],[Abs Erorr 2]]/SMA1MSFT[[#This Row],[Adj Close]]</f>
        <v>1.4264080215456512E-2</v>
      </c>
      <c r="N429" s="25">
        <f t="shared" si="34"/>
        <v>19.17165</v>
      </c>
      <c r="O429" s="30">
        <f>SMA1MSFT[[#This Row],[Adj Close]]-SMA1MSFT[[#This Row],[6-MA]]</f>
        <v>5.0000000001659828E-5</v>
      </c>
      <c r="P429" s="29">
        <f>(SMA1MSFT[[#This Row],[Adj Close]]-N429)^2</f>
        <v>2.5000000001659829E-9</v>
      </c>
      <c r="Q429" s="29">
        <f>ABS(SMA1MSFT[[#This Row],[Erorr 3]])</f>
        <v>5.0000000001659828E-5</v>
      </c>
      <c r="R429" s="31">
        <f>SMA1MSFT[[#This Row],[Abs Erorr 3]]/SMA1MSFT[[#This Row],[Adj Close]]</f>
        <v>2.6080107659550185E-6</v>
      </c>
    </row>
    <row r="430" spans="2:18">
      <c r="B430" s="20">
        <v>44405.291666666664</v>
      </c>
      <c r="C430" s="4">
        <v>19.466100000000001</v>
      </c>
      <c r="D430" s="25">
        <f t="shared" si="31"/>
        <v>19.171700000000001</v>
      </c>
      <c r="E430" s="26">
        <f>SMA1MSFT[[#This Row],[Adj Close]]-SMA1MSFT[[#This Row],[Naive Trend ]]</f>
        <v>0.29439999999999955</v>
      </c>
      <c r="F430" s="4">
        <f t="shared" si="30"/>
        <v>8.6671359999999739E-2</v>
      </c>
      <c r="G430" s="4">
        <f>ABS(SMA1MSFT[[#This Row],[Erorr 1]])</f>
        <v>0.29439999999999955</v>
      </c>
      <c r="H430" s="27">
        <f>SMA1MSFT[[#This Row],[Abs Erorr 1]]/SMA1MSFT[[#This Row],[Adj Close]]</f>
        <v>1.5123727916737278E-2</v>
      </c>
      <c r="I430" s="25">
        <f t="shared" si="33"/>
        <v>19.316733333333335</v>
      </c>
      <c r="J430" s="28">
        <f>(SMA1MSFT[[#This Row],[Adj Close]]-SMA1MSFT[[#This Row],[3-MA]])</f>
        <v>0.14936666666666554</v>
      </c>
      <c r="K430" s="29">
        <f t="shared" si="32"/>
        <v>2.2310401111110774E-2</v>
      </c>
      <c r="L430" s="29">
        <f>ABS(SMA1MSFT[[#This Row],[Erorr 2]])</f>
        <v>0.14936666666666554</v>
      </c>
      <c r="M430" s="27">
        <f>SMA1MSFT[[#This Row],[Abs Erorr 2]]/SMA1MSFT[[#This Row],[Adj Close]]</f>
        <v>7.6731685682630592E-3</v>
      </c>
      <c r="N430" s="25">
        <f t="shared" si="34"/>
        <v>19.242883333333332</v>
      </c>
      <c r="O430" s="30">
        <f>SMA1MSFT[[#This Row],[Adj Close]]-SMA1MSFT[[#This Row],[6-MA]]</f>
        <v>0.22321666666666928</v>
      </c>
      <c r="P430" s="29">
        <f>(SMA1MSFT[[#This Row],[Adj Close]]-N430)^2</f>
        <v>4.9825680277778943E-2</v>
      </c>
      <c r="Q430" s="29">
        <f>ABS(SMA1MSFT[[#This Row],[Erorr 3]])</f>
        <v>0.22321666666666928</v>
      </c>
      <c r="R430" s="31">
        <f>SMA1MSFT[[#This Row],[Abs Erorr 3]]/SMA1MSFT[[#This Row],[Adj Close]]</f>
        <v>1.1466943387050784E-2</v>
      </c>
    </row>
    <row r="431" spans="2:18">
      <c r="B431" s="20">
        <v>44406.291666666664</v>
      </c>
      <c r="C431" s="4">
        <v>19.6248</v>
      </c>
      <c r="D431" s="25">
        <f t="shared" si="31"/>
        <v>19.466100000000001</v>
      </c>
      <c r="E431" s="26">
        <f>SMA1MSFT[[#This Row],[Adj Close]]-SMA1MSFT[[#This Row],[Naive Trend ]]</f>
        <v>0.15869999999999962</v>
      </c>
      <c r="F431" s="4">
        <f t="shared" si="30"/>
        <v>2.5185689999999879E-2</v>
      </c>
      <c r="G431" s="4">
        <f>ABS(SMA1MSFT[[#This Row],[Erorr 1]])</f>
        <v>0.15869999999999962</v>
      </c>
      <c r="H431" s="27">
        <f>SMA1MSFT[[#This Row],[Abs Erorr 1]]/SMA1MSFT[[#This Row],[Adj Close]]</f>
        <v>8.086706616118362E-3</v>
      </c>
      <c r="I431" s="25">
        <f t="shared" si="33"/>
        <v>19.298433333333335</v>
      </c>
      <c r="J431" s="28">
        <f>(SMA1MSFT[[#This Row],[Adj Close]]-SMA1MSFT[[#This Row],[3-MA]])</f>
        <v>0.32636666666666514</v>
      </c>
      <c r="K431" s="29">
        <f t="shared" si="32"/>
        <v>0.10651520111111011</v>
      </c>
      <c r="L431" s="29">
        <f>ABS(SMA1MSFT[[#This Row],[Erorr 2]])</f>
        <v>0.32636666666666514</v>
      </c>
      <c r="M431" s="27">
        <f>SMA1MSFT[[#This Row],[Abs Erorr 2]]/SMA1MSFT[[#This Row],[Adj Close]]</f>
        <v>1.6630318100906257E-2</v>
      </c>
      <c r="N431" s="25">
        <f t="shared" si="34"/>
        <v>19.391099999999998</v>
      </c>
      <c r="O431" s="30">
        <f>SMA1MSFT[[#This Row],[Adj Close]]-SMA1MSFT[[#This Row],[6-MA]]</f>
        <v>0.23370000000000246</v>
      </c>
      <c r="P431" s="29">
        <f>(SMA1MSFT[[#This Row],[Adj Close]]-N431)^2</f>
        <v>5.4615690000001153E-2</v>
      </c>
      <c r="Q431" s="29">
        <f>ABS(SMA1MSFT[[#This Row],[Erorr 3]])</f>
        <v>0.23370000000000246</v>
      </c>
      <c r="R431" s="31">
        <f>SMA1MSFT[[#This Row],[Abs Erorr 3]]/SMA1MSFT[[#This Row],[Adj Close]]</f>
        <v>1.1908401614284093E-2</v>
      </c>
    </row>
    <row r="432" spans="2:18">
      <c r="B432" s="20">
        <v>44407.291666666664</v>
      </c>
      <c r="C432" s="4">
        <v>19.4621</v>
      </c>
      <c r="D432" s="25">
        <f t="shared" si="31"/>
        <v>19.6248</v>
      </c>
      <c r="E432" s="26">
        <f>SMA1MSFT[[#This Row],[Adj Close]]-SMA1MSFT[[#This Row],[Naive Trend ]]</f>
        <v>-0.16270000000000095</v>
      </c>
      <c r="F432" s="4">
        <f t="shared" si="30"/>
        <v>2.647129000000031E-2</v>
      </c>
      <c r="G432" s="4">
        <f>ABS(SMA1MSFT[[#This Row],[Erorr 1]])</f>
        <v>0.16270000000000095</v>
      </c>
      <c r="H432" s="27">
        <f>SMA1MSFT[[#This Row],[Abs Erorr 1]]/SMA1MSFT[[#This Row],[Adj Close]]</f>
        <v>8.3598378386711067E-3</v>
      </c>
      <c r="I432" s="25">
        <f t="shared" si="33"/>
        <v>19.420866666666665</v>
      </c>
      <c r="J432" s="28">
        <f>(SMA1MSFT[[#This Row],[Adj Close]]-SMA1MSFT[[#This Row],[3-MA]])</f>
        <v>4.1233333333334343E-2</v>
      </c>
      <c r="K432" s="29">
        <f t="shared" si="32"/>
        <v>1.7001877777778611E-3</v>
      </c>
      <c r="L432" s="29">
        <f>ABS(SMA1MSFT[[#This Row],[Erorr 2]])</f>
        <v>4.1233333333334343E-2</v>
      </c>
      <c r="M432" s="27">
        <f>SMA1MSFT[[#This Row],[Abs Erorr 2]]/SMA1MSFT[[#This Row],[Adj Close]]</f>
        <v>2.118647696463092E-3</v>
      </c>
      <c r="N432" s="25">
        <f t="shared" si="34"/>
        <v>19.433016666666671</v>
      </c>
      <c r="O432" s="30">
        <f>SMA1MSFT[[#This Row],[Adj Close]]-SMA1MSFT[[#This Row],[6-MA]]</f>
        <v>2.9083333333328909E-2</v>
      </c>
      <c r="P432" s="29">
        <f>(SMA1MSFT[[#This Row],[Adj Close]]-N432)^2</f>
        <v>8.4584027777752043E-4</v>
      </c>
      <c r="Q432" s="29">
        <f>ABS(SMA1MSFT[[#This Row],[Erorr 3]])</f>
        <v>2.9083333333328909E-2</v>
      </c>
      <c r="R432" s="31">
        <f>SMA1MSFT[[#This Row],[Abs Erorr 3]]/SMA1MSFT[[#This Row],[Adj Close]]</f>
        <v>1.4943574091865169E-3</v>
      </c>
    </row>
    <row r="433" spans="2:18">
      <c r="B433" s="20">
        <v>44410.291666666664</v>
      </c>
      <c r="C433" s="4">
        <v>19.712700000000002</v>
      </c>
      <c r="D433" s="25">
        <f t="shared" si="31"/>
        <v>19.4621</v>
      </c>
      <c r="E433" s="26">
        <f>SMA1MSFT[[#This Row],[Adj Close]]-SMA1MSFT[[#This Row],[Naive Trend ]]</f>
        <v>0.25060000000000215</v>
      </c>
      <c r="F433" s="4">
        <f t="shared" si="30"/>
        <v>6.2800360000001082E-2</v>
      </c>
      <c r="G433" s="4">
        <f>ABS(SMA1MSFT[[#This Row],[Erorr 1]])</f>
        <v>0.25060000000000215</v>
      </c>
      <c r="H433" s="27">
        <f>SMA1MSFT[[#This Row],[Abs Erorr 1]]/SMA1MSFT[[#This Row],[Adj Close]]</f>
        <v>1.2712616739462486E-2</v>
      </c>
      <c r="I433" s="25">
        <f t="shared" si="33"/>
        <v>19.517666666666667</v>
      </c>
      <c r="J433" s="28">
        <f>(SMA1MSFT[[#This Row],[Adj Close]]-SMA1MSFT[[#This Row],[3-MA]])</f>
        <v>0.19503333333333472</v>
      </c>
      <c r="K433" s="29">
        <f t="shared" si="32"/>
        <v>3.8038001111111656E-2</v>
      </c>
      <c r="L433" s="29">
        <f>ABS(SMA1MSFT[[#This Row],[Erorr 2]])</f>
        <v>0.19503333333333472</v>
      </c>
      <c r="M433" s="27">
        <f>SMA1MSFT[[#This Row],[Abs Erorr 2]]/SMA1MSFT[[#This Row],[Adj Close]]</f>
        <v>9.8937909740083648E-3</v>
      </c>
      <c r="N433" s="25">
        <f t="shared" si="34"/>
        <v>19.417199999999998</v>
      </c>
      <c r="O433" s="30">
        <f>SMA1MSFT[[#This Row],[Adj Close]]-SMA1MSFT[[#This Row],[6-MA]]</f>
        <v>0.29550000000000409</v>
      </c>
      <c r="P433" s="29">
        <f>(SMA1MSFT[[#This Row],[Adj Close]]-N433)^2</f>
        <v>8.7320250000002417E-2</v>
      </c>
      <c r="Q433" s="29">
        <f>ABS(SMA1MSFT[[#This Row],[Erorr 3]])</f>
        <v>0.29550000000000409</v>
      </c>
      <c r="R433" s="31">
        <f>SMA1MSFT[[#This Row],[Abs Erorr 3]]/SMA1MSFT[[#This Row],[Adj Close]]</f>
        <v>1.4990336179214622E-2</v>
      </c>
    </row>
    <row r="434" spans="2:18">
      <c r="B434" s="20">
        <v>44411.291666666664</v>
      </c>
      <c r="C434" s="4">
        <v>19.7776</v>
      </c>
      <c r="D434" s="25">
        <f t="shared" si="31"/>
        <v>19.712700000000002</v>
      </c>
      <c r="E434" s="26">
        <f>SMA1MSFT[[#This Row],[Adj Close]]-SMA1MSFT[[#This Row],[Naive Trend ]]</f>
        <v>6.4899999999997959E-2</v>
      </c>
      <c r="F434" s="4">
        <f t="shared" si="30"/>
        <v>4.212009999999735E-3</v>
      </c>
      <c r="G434" s="4">
        <f>ABS(SMA1MSFT[[#This Row],[Erorr 1]])</f>
        <v>6.4899999999997959E-2</v>
      </c>
      <c r="H434" s="27">
        <f>SMA1MSFT[[#This Row],[Abs Erorr 1]]/SMA1MSFT[[#This Row],[Adj Close]]</f>
        <v>3.2814901706980605E-3</v>
      </c>
      <c r="I434" s="25">
        <f t="shared" si="33"/>
        <v>19.599866666666667</v>
      </c>
      <c r="J434" s="28">
        <f>(SMA1MSFT[[#This Row],[Adj Close]]-SMA1MSFT[[#This Row],[3-MA]])</f>
        <v>0.17773333333333241</v>
      </c>
      <c r="K434" s="29">
        <f t="shared" si="32"/>
        <v>3.158913777777745E-2</v>
      </c>
      <c r="L434" s="29">
        <f>ABS(SMA1MSFT[[#This Row],[Erorr 2]])</f>
        <v>0.17773333333333241</v>
      </c>
      <c r="M434" s="27">
        <f>SMA1MSFT[[#This Row],[Abs Erorr 2]]/SMA1MSFT[[#This Row],[Adj Close]]</f>
        <v>8.9865976323382224E-3</v>
      </c>
      <c r="N434" s="25">
        <f t="shared" si="34"/>
        <v>19.449149999999999</v>
      </c>
      <c r="O434" s="30">
        <f>SMA1MSFT[[#This Row],[Adj Close]]-SMA1MSFT[[#This Row],[6-MA]]</f>
        <v>0.32845000000000013</v>
      </c>
      <c r="P434" s="29">
        <f>(SMA1MSFT[[#This Row],[Adj Close]]-N434)^2</f>
        <v>0.10787940250000008</v>
      </c>
      <c r="Q434" s="29">
        <f>ABS(SMA1MSFT[[#This Row],[Erorr 3]])</f>
        <v>0.32845000000000013</v>
      </c>
      <c r="R434" s="31">
        <f>SMA1MSFT[[#This Row],[Abs Erorr 3]]/SMA1MSFT[[#This Row],[Adj Close]]</f>
        <v>1.6607171749858433E-2</v>
      </c>
    </row>
    <row r="435" spans="2:18">
      <c r="B435" s="20">
        <v>44412.291666666664</v>
      </c>
      <c r="C435" s="4">
        <v>20.235700000000001</v>
      </c>
      <c r="D435" s="25">
        <f t="shared" si="31"/>
        <v>19.7776</v>
      </c>
      <c r="E435" s="26">
        <f>SMA1MSFT[[#This Row],[Adj Close]]-SMA1MSFT[[#This Row],[Naive Trend ]]</f>
        <v>0.45810000000000173</v>
      </c>
      <c r="F435" s="4">
        <f t="shared" si="30"/>
        <v>0.20985561000000158</v>
      </c>
      <c r="G435" s="4">
        <f>ABS(SMA1MSFT[[#This Row],[Erorr 1]])</f>
        <v>0.45810000000000173</v>
      </c>
      <c r="H435" s="27">
        <f>SMA1MSFT[[#This Row],[Abs Erorr 1]]/SMA1MSFT[[#This Row],[Adj Close]]</f>
        <v>2.2638208710348627E-2</v>
      </c>
      <c r="I435" s="25">
        <f t="shared" si="33"/>
        <v>19.6508</v>
      </c>
      <c r="J435" s="28">
        <f>(SMA1MSFT[[#This Row],[Adj Close]]-SMA1MSFT[[#This Row],[3-MA]])</f>
        <v>0.58490000000000109</v>
      </c>
      <c r="K435" s="29">
        <f t="shared" si="32"/>
        <v>0.34210801000000129</v>
      </c>
      <c r="L435" s="29">
        <f>ABS(SMA1MSFT[[#This Row],[Erorr 2]])</f>
        <v>0.58490000000000109</v>
      </c>
      <c r="M435" s="27">
        <f>SMA1MSFT[[#This Row],[Abs Erorr 2]]/SMA1MSFT[[#This Row],[Adj Close]]</f>
        <v>2.8904362092737144E-2</v>
      </c>
      <c r="N435" s="25">
        <f t="shared" si="34"/>
        <v>19.535833333333333</v>
      </c>
      <c r="O435" s="30">
        <f>SMA1MSFT[[#This Row],[Adj Close]]-SMA1MSFT[[#This Row],[6-MA]]</f>
        <v>0.69986666666666864</v>
      </c>
      <c r="P435" s="29">
        <f>(SMA1MSFT[[#This Row],[Adj Close]]-N435)^2</f>
        <v>0.48981335111111385</v>
      </c>
      <c r="Q435" s="29">
        <f>ABS(SMA1MSFT[[#This Row],[Erorr 3]])</f>
        <v>0.69986666666666864</v>
      </c>
      <c r="R435" s="31">
        <f>SMA1MSFT[[#This Row],[Abs Erorr 3]]/SMA1MSFT[[#This Row],[Adj Close]]</f>
        <v>3.4585740382920706E-2</v>
      </c>
    </row>
    <row r="436" spans="2:18">
      <c r="B436" s="20">
        <v>44413.291666666664</v>
      </c>
      <c r="C436" s="4">
        <v>20.597999999999999</v>
      </c>
      <c r="D436" s="25">
        <f t="shared" si="31"/>
        <v>20.235700000000001</v>
      </c>
      <c r="E436" s="26">
        <f>SMA1MSFT[[#This Row],[Adj Close]]-SMA1MSFT[[#This Row],[Naive Trend ]]</f>
        <v>0.36229999999999762</v>
      </c>
      <c r="F436" s="4">
        <f t="shared" si="30"/>
        <v>0.13126128999999828</v>
      </c>
      <c r="G436" s="4">
        <f>ABS(SMA1MSFT[[#This Row],[Erorr 1]])</f>
        <v>0.36229999999999762</v>
      </c>
      <c r="H436" s="27">
        <f>SMA1MSFT[[#This Row],[Abs Erorr 1]]/SMA1MSFT[[#This Row],[Adj Close]]</f>
        <v>1.7589086319059987E-2</v>
      </c>
      <c r="I436" s="25">
        <f t="shared" si="33"/>
        <v>19.908666666666669</v>
      </c>
      <c r="J436" s="28">
        <f>(SMA1MSFT[[#This Row],[Adj Close]]-SMA1MSFT[[#This Row],[3-MA]])</f>
        <v>0.68933333333333024</v>
      </c>
      <c r="K436" s="29">
        <f t="shared" si="32"/>
        <v>0.47518044444444019</v>
      </c>
      <c r="L436" s="29">
        <f>ABS(SMA1MSFT[[#This Row],[Erorr 2]])</f>
        <v>0.68933333333333024</v>
      </c>
      <c r="M436" s="27">
        <f>SMA1MSFT[[#This Row],[Abs Erorr 2]]/SMA1MSFT[[#This Row],[Adj Close]]</f>
        <v>3.3466032300870488E-2</v>
      </c>
      <c r="N436" s="25">
        <f t="shared" si="34"/>
        <v>19.71316666666667</v>
      </c>
      <c r="O436" s="30">
        <f>SMA1MSFT[[#This Row],[Adj Close]]-SMA1MSFT[[#This Row],[6-MA]]</f>
        <v>0.88483333333332936</v>
      </c>
      <c r="P436" s="29">
        <f>(SMA1MSFT[[#This Row],[Adj Close]]-N436)^2</f>
        <v>0.78293002777777077</v>
      </c>
      <c r="Q436" s="29">
        <f>ABS(SMA1MSFT[[#This Row],[Erorr 3]])</f>
        <v>0.88483333333332936</v>
      </c>
      <c r="R436" s="31">
        <f>SMA1MSFT[[#This Row],[Abs Erorr 3]]/SMA1MSFT[[#This Row],[Adj Close]]</f>
        <v>4.295724503997133E-2</v>
      </c>
    </row>
    <row r="437" spans="2:18">
      <c r="B437" s="20">
        <v>44414.291666666664</v>
      </c>
      <c r="C437" s="4">
        <v>20.327500000000001</v>
      </c>
      <c r="D437" s="25">
        <f t="shared" si="31"/>
        <v>20.597999999999999</v>
      </c>
      <c r="E437" s="26">
        <f>SMA1MSFT[[#This Row],[Adj Close]]-SMA1MSFT[[#This Row],[Naive Trend ]]</f>
        <v>-0.27049999999999841</v>
      </c>
      <c r="F437" s="4">
        <f t="shared" si="30"/>
        <v>7.3170249999999146E-2</v>
      </c>
      <c r="G437" s="4">
        <f>ABS(SMA1MSFT[[#This Row],[Erorr 1]])</f>
        <v>0.27049999999999841</v>
      </c>
      <c r="H437" s="27">
        <f>SMA1MSFT[[#This Row],[Abs Erorr 1]]/SMA1MSFT[[#This Row],[Adj Close]]</f>
        <v>1.3307096298118234E-2</v>
      </c>
      <c r="I437" s="25">
        <f t="shared" si="33"/>
        <v>20.203766666666667</v>
      </c>
      <c r="J437" s="28">
        <f>(SMA1MSFT[[#This Row],[Adj Close]]-SMA1MSFT[[#This Row],[3-MA]])</f>
        <v>0.12373333333333392</v>
      </c>
      <c r="K437" s="29">
        <f t="shared" si="32"/>
        <v>1.5309937777777923E-2</v>
      </c>
      <c r="L437" s="29">
        <f>ABS(SMA1MSFT[[#This Row],[Erorr 2]])</f>
        <v>0.12373333333333392</v>
      </c>
      <c r="M437" s="27">
        <f>SMA1MSFT[[#This Row],[Abs Erorr 2]]/SMA1MSFT[[#This Row],[Adj Close]]</f>
        <v>6.0869921698848313E-3</v>
      </c>
      <c r="N437" s="25">
        <f t="shared" si="34"/>
        <v>19.901816666666669</v>
      </c>
      <c r="O437" s="30">
        <f>SMA1MSFT[[#This Row],[Adj Close]]-SMA1MSFT[[#This Row],[6-MA]]</f>
        <v>0.42568333333333186</v>
      </c>
      <c r="P437" s="29">
        <f>(SMA1MSFT[[#This Row],[Adj Close]]-N437)^2</f>
        <v>0.18120630027777651</v>
      </c>
      <c r="Q437" s="29">
        <f>ABS(SMA1MSFT[[#This Row],[Erorr 3]])</f>
        <v>0.42568333333333186</v>
      </c>
      <c r="R437" s="31">
        <f>SMA1MSFT[[#This Row],[Abs Erorr 3]]/SMA1MSFT[[#This Row],[Adj Close]]</f>
        <v>2.0941253638338795E-2</v>
      </c>
    </row>
    <row r="438" spans="2:18">
      <c r="B438" s="20">
        <v>44417.291666666664</v>
      </c>
      <c r="C438" s="4">
        <v>20.256599999999999</v>
      </c>
      <c r="D438" s="25">
        <f t="shared" si="31"/>
        <v>20.327500000000001</v>
      </c>
      <c r="E438" s="26">
        <f>SMA1MSFT[[#This Row],[Adj Close]]-SMA1MSFT[[#This Row],[Naive Trend ]]</f>
        <v>-7.0900000000001739E-2</v>
      </c>
      <c r="F438" s="4">
        <f t="shared" si="30"/>
        <v>5.0268100000002468E-3</v>
      </c>
      <c r="G438" s="4">
        <f>ABS(SMA1MSFT[[#This Row],[Erorr 1]])</f>
        <v>7.0900000000001739E-2</v>
      </c>
      <c r="H438" s="27">
        <f>SMA1MSFT[[#This Row],[Abs Erorr 1]]/SMA1MSFT[[#This Row],[Adj Close]]</f>
        <v>3.5000937965898394E-3</v>
      </c>
      <c r="I438" s="25">
        <f t="shared" si="33"/>
        <v>20.387066666666666</v>
      </c>
      <c r="J438" s="28">
        <f>(SMA1MSFT[[#This Row],[Adj Close]]-SMA1MSFT[[#This Row],[3-MA]])</f>
        <v>-0.13046666666666695</v>
      </c>
      <c r="K438" s="29">
        <f t="shared" si="32"/>
        <v>1.7021551111111186E-2</v>
      </c>
      <c r="L438" s="29">
        <f>ABS(SMA1MSFT[[#This Row],[Erorr 2]])</f>
        <v>0.13046666666666695</v>
      </c>
      <c r="M438" s="27">
        <f>SMA1MSFT[[#This Row],[Abs Erorr 2]]/SMA1MSFT[[#This Row],[Adj Close]]</f>
        <v>6.4406991630711454E-3</v>
      </c>
      <c r="N438" s="25">
        <f t="shared" si="34"/>
        <v>20.018933333333333</v>
      </c>
      <c r="O438" s="30">
        <f>SMA1MSFT[[#This Row],[Adj Close]]-SMA1MSFT[[#This Row],[6-MA]]</f>
        <v>0.2376666666666658</v>
      </c>
      <c r="P438" s="29">
        <f>(SMA1MSFT[[#This Row],[Adj Close]]-N438)^2</f>
        <v>5.6485444444444033E-2</v>
      </c>
      <c r="Q438" s="29">
        <f>ABS(SMA1MSFT[[#This Row],[Erorr 3]])</f>
        <v>0.2376666666666658</v>
      </c>
      <c r="R438" s="31">
        <f>SMA1MSFT[[#This Row],[Abs Erorr 3]]/SMA1MSFT[[#This Row],[Adj Close]]</f>
        <v>1.1732801490213848E-2</v>
      </c>
    </row>
    <row r="439" spans="2:18">
      <c r="B439" s="20">
        <v>44418.291666666664</v>
      </c>
      <c r="C439" s="4">
        <v>19.898299999999999</v>
      </c>
      <c r="D439" s="25">
        <f t="shared" si="31"/>
        <v>20.256599999999999</v>
      </c>
      <c r="E439" s="26">
        <f>SMA1MSFT[[#This Row],[Adj Close]]-SMA1MSFT[[#This Row],[Naive Trend ]]</f>
        <v>-0.35829999999999984</v>
      </c>
      <c r="F439" s="4">
        <f t="shared" si="30"/>
        <v>0.12837888999999988</v>
      </c>
      <c r="G439" s="4">
        <f>ABS(SMA1MSFT[[#This Row],[Erorr 1]])</f>
        <v>0.35829999999999984</v>
      </c>
      <c r="H439" s="27">
        <f>SMA1MSFT[[#This Row],[Abs Erorr 1]]/SMA1MSFT[[#This Row],[Adj Close]]</f>
        <v>1.8006563374760649E-2</v>
      </c>
      <c r="I439" s="25">
        <f t="shared" si="33"/>
        <v>20.394033333333333</v>
      </c>
      <c r="J439" s="28">
        <f>(SMA1MSFT[[#This Row],[Adj Close]]-SMA1MSFT[[#This Row],[3-MA]])</f>
        <v>-0.4957333333333338</v>
      </c>
      <c r="K439" s="29">
        <f t="shared" si="32"/>
        <v>0.24575153777777825</v>
      </c>
      <c r="L439" s="29">
        <f>ABS(SMA1MSFT[[#This Row],[Erorr 2]])</f>
        <v>0.4957333333333338</v>
      </c>
      <c r="M439" s="27">
        <f>SMA1MSFT[[#This Row],[Abs Erorr 2]]/SMA1MSFT[[#This Row],[Adj Close]]</f>
        <v>2.4913351056790472E-2</v>
      </c>
      <c r="N439" s="25">
        <f t="shared" si="34"/>
        <v>20.151350000000004</v>
      </c>
      <c r="O439" s="30">
        <f>SMA1MSFT[[#This Row],[Adj Close]]-SMA1MSFT[[#This Row],[6-MA]]</f>
        <v>-0.25305000000000533</v>
      </c>
      <c r="P439" s="29">
        <f>(SMA1MSFT[[#This Row],[Adj Close]]-N439)^2</f>
        <v>6.4034302500002693E-2</v>
      </c>
      <c r="Q439" s="29">
        <f>ABS(SMA1MSFT[[#This Row],[Erorr 3]])</f>
        <v>0.25305000000000533</v>
      </c>
      <c r="R439" s="31">
        <f>SMA1MSFT[[#This Row],[Abs Erorr 3]]/SMA1MSFT[[#This Row],[Adj Close]]</f>
        <v>1.2717166793143402E-2</v>
      </c>
    </row>
    <row r="440" spans="2:18">
      <c r="B440" s="20">
        <v>44419.291666666664</v>
      </c>
      <c r="C440" s="4">
        <v>19.661799999999999</v>
      </c>
      <c r="D440" s="25">
        <f t="shared" si="31"/>
        <v>19.898299999999999</v>
      </c>
      <c r="E440" s="26">
        <f>SMA1MSFT[[#This Row],[Adj Close]]-SMA1MSFT[[#This Row],[Naive Trend ]]</f>
        <v>-0.23649999999999949</v>
      </c>
      <c r="F440" s="4">
        <f t="shared" si="30"/>
        <v>5.593224999999976E-2</v>
      </c>
      <c r="G440" s="4">
        <f>ABS(SMA1MSFT[[#This Row],[Erorr 1]])</f>
        <v>0.23649999999999949</v>
      </c>
      <c r="H440" s="27">
        <f>SMA1MSFT[[#This Row],[Abs Erorr 1]]/SMA1MSFT[[#This Row],[Adj Close]]</f>
        <v>1.2028400248196985E-2</v>
      </c>
      <c r="I440" s="25">
        <f t="shared" si="33"/>
        <v>20.160799999999998</v>
      </c>
      <c r="J440" s="28">
        <f>(SMA1MSFT[[#This Row],[Adj Close]]-SMA1MSFT[[#This Row],[3-MA]])</f>
        <v>-0.49899999999999878</v>
      </c>
      <c r="K440" s="29">
        <f t="shared" si="32"/>
        <v>0.24900099999999878</v>
      </c>
      <c r="L440" s="29">
        <f>ABS(SMA1MSFT[[#This Row],[Erorr 2]])</f>
        <v>0.49899999999999878</v>
      </c>
      <c r="M440" s="27">
        <f>SMA1MSFT[[#This Row],[Abs Erorr 2]]/SMA1MSFT[[#This Row],[Adj Close]]</f>
        <v>2.537916162304564E-2</v>
      </c>
      <c r="N440" s="25">
        <f t="shared" si="34"/>
        <v>20.182283333333334</v>
      </c>
      <c r="O440" s="30">
        <f>SMA1MSFT[[#This Row],[Adj Close]]-SMA1MSFT[[#This Row],[6-MA]]</f>
        <v>-0.52048333333333474</v>
      </c>
      <c r="P440" s="29">
        <f>(SMA1MSFT[[#This Row],[Adj Close]]-N440)^2</f>
        <v>0.27090290027777925</v>
      </c>
      <c r="Q440" s="29">
        <f>ABS(SMA1MSFT[[#This Row],[Erorr 3]])</f>
        <v>0.52048333333333474</v>
      </c>
      <c r="R440" s="31">
        <f>SMA1MSFT[[#This Row],[Abs Erorr 3]]/SMA1MSFT[[#This Row],[Adj Close]]</f>
        <v>2.6471804887311171E-2</v>
      </c>
    </row>
    <row r="441" spans="2:18">
      <c r="B441" s="20">
        <v>44420.291666666664</v>
      </c>
      <c r="C441" s="4">
        <v>19.8674</v>
      </c>
      <c r="D441" s="25">
        <f t="shared" si="31"/>
        <v>19.661799999999999</v>
      </c>
      <c r="E441" s="26">
        <f>SMA1MSFT[[#This Row],[Adj Close]]-SMA1MSFT[[#This Row],[Naive Trend ]]</f>
        <v>0.20560000000000045</v>
      </c>
      <c r="F441" s="4">
        <f t="shared" si="30"/>
        <v>4.2271360000000181E-2</v>
      </c>
      <c r="G441" s="4">
        <f>ABS(SMA1MSFT[[#This Row],[Erorr 1]])</f>
        <v>0.20560000000000045</v>
      </c>
      <c r="H441" s="27">
        <f>SMA1MSFT[[#This Row],[Abs Erorr 1]]/SMA1MSFT[[#This Row],[Adj Close]]</f>
        <v>1.0348611292871762E-2</v>
      </c>
      <c r="I441" s="25">
        <f t="shared" si="33"/>
        <v>19.9389</v>
      </c>
      <c r="J441" s="28">
        <f>(SMA1MSFT[[#This Row],[Adj Close]]-SMA1MSFT[[#This Row],[3-MA]])</f>
        <v>-7.1500000000000341E-2</v>
      </c>
      <c r="K441" s="29">
        <f t="shared" si="32"/>
        <v>5.112250000000049E-3</v>
      </c>
      <c r="L441" s="29">
        <f>ABS(SMA1MSFT[[#This Row],[Erorr 2]])</f>
        <v>7.1500000000000341E-2</v>
      </c>
      <c r="M441" s="27">
        <f>SMA1MSFT[[#This Row],[Abs Erorr 2]]/SMA1MSFT[[#This Row],[Adj Close]]</f>
        <v>3.5988604447487011E-3</v>
      </c>
      <c r="N441" s="25">
        <f t="shared" si="34"/>
        <v>20.162983333333333</v>
      </c>
      <c r="O441" s="30">
        <f>SMA1MSFT[[#This Row],[Adj Close]]-SMA1MSFT[[#This Row],[6-MA]]</f>
        <v>-0.29558333333333309</v>
      </c>
      <c r="P441" s="29">
        <f>(SMA1MSFT[[#This Row],[Adj Close]]-N441)^2</f>
        <v>8.73695069444443E-2</v>
      </c>
      <c r="Q441" s="29">
        <f>ABS(SMA1MSFT[[#This Row],[Erorr 3]])</f>
        <v>0.29558333333333309</v>
      </c>
      <c r="R441" s="31">
        <f>SMA1MSFT[[#This Row],[Abs Erorr 3]]/SMA1MSFT[[#This Row],[Adj Close]]</f>
        <v>1.4877806523920246E-2</v>
      </c>
    </row>
    <row r="442" spans="2:18">
      <c r="B442" s="20">
        <v>44421.291666666664</v>
      </c>
      <c r="C442" s="4">
        <v>20.149799999999999</v>
      </c>
      <c r="D442" s="25">
        <f t="shared" si="31"/>
        <v>19.8674</v>
      </c>
      <c r="E442" s="26">
        <f>SMA1MSFT[[#This Row],[Adj Close]]-SMA1MSFT[[#This Row],[Naive Trend ]]</f>
        <v>0.2823999999999991</v>
      </c>
      <c r="F442" s="4">
        <f t="shared" si="30"/>
        <v>7.9749759999999489E-2</v>
      </c>
      <c r="G442" s="4">
        <f>ABS(SMA1MSFT[[#This Row],[Erorr 1]])</f>
        <v>0.2823999999999991</v>
      </c>
      <c r="H442" s="27">
        <f>SMA1MSFT[[#This Row],[Abs Erorr 1]]/SMA1MSFT[[#This Row],[Adj Close]]</f>
        <v>1.4015027444441091E-2</v>
      </c>
      <c r="I442" s="25">
        <f t="shared" si="33"/>
        <v>19.809166666666666</v>
      </c>
      <c r="J442" s="28">
        <f>(SMA1MSFT[[#This Row],[Adj Close]]-SMA1MSFT[[#This Row],[3-MA]])</f>
        <v>0.3406333333333329</v>
      </c>
      <c r="K442" s="29">
        <f t="shared" si="32"/>
        <v>0.11603106777777748</v>
      </c>
      <c r="L442" s="29">
        <f>ABS(SMA1MSFT[[#This Row],[Erorr 2]])</f>
        <v>0.3406333333333329</v>
      </c>
      <c r="M442" s="27">
        <f>SMA1MSFT[[#This Row],[Abs Erorr 2]]/SMA1MSFT[[#This Row],[Adj Close]]</f>
        <v>1.6905047858208663E-2</v>
      </c>
      <c r="N442" s="25">
        <f t="shared" si="34"/>
        <v>20.101600000000001</v>
      </c>
      <c r="O442" s="30">
        <f>SMA1MSFT[[#This Row],[Adj Close]]-SMA1MSFT[[#This Row],[6-MA]]</f>
        <v>4.81999999999978E-2</v>
      </c>
      <c r="P442" s="29">
        <f>(SMA1MSFT[[#This Row],[Adj Close]]-N442)^2</f>
        <v>2.3232399999997878E-3</v>
      </c>
      <c r="Q442" s="29">
        <f>ABS(SMA1MSFT[[#This Row],[Erorr 3]])</f>
        <v>4.81999999999978E-2</v>
      </c>
      <c r="R442" s="31">
        <f>SMA1MSFT[[#This Row],[Abs Erorr 3]]/SMA1MSFT[[#This Row],[Adj Close]]</f>
        <v>2.3920832961120114E-3</v>
      </c>
    </row>
    <row r="443" spans="2:18">
      <c r="B443" s="20">
        <v>44424.291666666664</v>
      </c>
      <c r="C443" s="4">
        <v>19.912299999999998</v>
      </c>
      <c r="D443" s="25">
        <f t="shared" si="31"/>
        <v>20.149799999999999</v>
      </c>
      <c r="E443" s="26">
        <f>SMA1MSFT[[#This Row],[Adj Close]]-SMA1MSFT[[#This Row],[Naive Trend ]]</f>
        <v>-0.23750000000000071</v>
      </c>
      <c r="F443" s="4">
        <f t="shared" si="30"/>
        <v>5.6406250000000338E-2</v>
      </c>
      <c r="G443" s="4">
        <f>ABS(SMA1MSFT[[#This Row],[Erorr 1]])</f>
        <v>0.23750000000000071</v>
      </c>
      <c r="H443" s="27">
        <f>SMA1MSFT[[#This Row],[Abs Erorr 1]]/SMA1MSFT[[#This Row],[Adj Close]]</f>
        <v>1.1927301215831458E-2</v>
      </c>
      <c r="I443" s="25">
        <f t="shared" si="33"/>
        <v>19.893000000000001</v>
      </c>
      <c r="J443" s="28">
        <f>(SMA1MSFT[[#This Row],[Adj Close]]-SMA1MSFT[[#This Row],[3-MA]])</f>
        <v>1.9299999999997652E-2</v>
      </c>
      <c r="K443" s="29">
        <f t="shared" si="32"/>
        <v>3.7248999999990937E-4</v>
      </c>
      <c r="L443" s="29">
        <f>ABS(SMA1MSFT[[#This Row],[Erorr 2]])</f>
        <v>1.9299999999997652E-2</v>
      </c>
      <c r="M443" s="27">
        <f>SMA1MSFT[[#This Row],[Abs Erorr 2]]/SMA1MSFT[[#This Row],[Adj Close]]</f>
        <v>9.6925016196007768E-4</v>
      </c>
      <c r="N443" s="25">
        <f t="shared" si="34"/>
        <v>20.026900000000001</v>
      </c>
      <c r="O443" s="30">
        <f>SMA1MSFT[[#This Row],[Adj Close]]-SMA1MSFT[[#This Row],[6-MA]]</f>
        <v>-0.11460000000000292</v>
      </c>
      <c r="P443" s="29">
        <f>(SMA1MSFT[[#This Row],[Adj Close]]-N443)^2</f>
        <v>1.3133160000000669E-2</v>
      </c>
      <c r="Q443" s="29">
        <f>ABS(SMA1MSFT[[#This Row],[Erorr 3]])</f>
        <v>0.11460000000000292</v>
      </c>
      <c r="R443" s="31">
        <f>SMA1MSFT[[#This Row],[Abs Erorr 3]]/SMA1MSFT[[#This Row],[Adj Close]]</f>
        <v>5.7552367129865929E-3</v>
      </c>
    </row>
    <row r="444" spans="2:18">
      <c r="B444" s="20">
        <v>44425.291666666664</v>
      </c>
      <c r="C444" s="4">
        <v>19.421199999999999</v>
      </c>
      <c r="D444" s="25">
        <f t="shared" si="31"/>
        <v>19.912299999999998</v>
      </c>
      <c r="E444" s="26">
        <f>SMA1MSFT[[#This Row],[Adj Close]]-SMA1MSFT[[#This Row],[Naive Trend ]]</f>
        <v>-0.49109999999999943</v>
      </c>
      <c r="F444" s="4">
        <f t="shared" si="30"/>
        <v>0.24117920999999945</v>
      </c>
      <c r="G444" s="4">
        <f>ABS(SMA1MSFT[[#This Row],[Erorr 1]])</f>
        <v>0.49109999999999943</v>
      </c>
      <c r="H444" s="27">
        <f>SMA1MSFT[[#This Row],[Abs Erorr 1]]/SMA1MSFT[[#This Row],[Adj Close]]</f>
        <v>2.5286799991761554E-2</v>
      </c>
      <c r="I444" s="25">
        <f t="shared" si="33"/>
        <v>19.976500000000001</v>
      </c>
      <c r="J444" s="28">
        <f>(SMA1MSFT[[#This Row],[Adj Close]]-SMA1MSFT[[#This Row],[3-MA]])</f>
        <v>-0.55530000000000257</v>
      </c>
      <c r="K444" s="29">
        <f t="shared" si="32"/>
        <v>0.30835809000000286</v>
      </c>
      <c r="L444" s="29">
        <f>ABS(SMA1MSFT[[#This Row],[Erorr 2]])</f>
        <v>0.55530000000000257</v>
      </c>
      <c r="M444" s="27">
        <f>SMA1MSFT[[#This Row],[Abs Erorr 2]]/SMA1MSFT[[#This Row],[Adj Close]]</f>
        <v>2.8592465965028041E-2</v>
      </c>
      <c r="N444" s="25">
        <f t="shared" si="34"/>
        <v>19.957699999999999</v>
      </c>
      <c r="O444" s="30">
        <f>SMA1MSFT[[#This Row],[Adj Close]]-SMA1MSFT[[#This Row],[6-MA]]</f>
        <v>-0.5365000000000002</v>
      </c>
      <c r="P444" s="29">
        <f>(SMA1MSFT[[#This Row],[Adj Close]]-N444)^2</f>
        <v>0.28783225000000023</v>
      </c>
      <c r="Q444" s="29">
        <f>ABS(SMA1MSFT[[#This Row],[Erorr 3]])</f>
        <v>0.5365000000000002</v>
      </c>
      <c r="R444" s="31">
        <f>SMA1MSFT[[#This Row],[Abs Erorr 3]]/SMA1MSFT[[#This Row],[Adj Close]]</f>
        <v>2.7624451630177342E-2</v>
      </c>
    </row>
    <row r="445" spans="2:18">
      <c r="B445" s="20">
        <v>44426.291666666664</v>
      </c>
      <c r="C445" s="4">
        <v>19.004000000000001</v>
      </c>
      <c r="D445" s="25">
        <f t="shared" si="31"/>
        <v>19.421199999999999</v>
      </c>
      <c r="E445" s="26">
        <f>SMA1MSFT[[#This Row],[Adj Close]]-SMA1MSFT[[#This Row],[Naive Trend ]]</f>
        <v>-0.41719999999999757</v>
      </c>
      <c r="F445" s="4">
        <f t="shared" si="30"/>
        <v>0.17405583999999796</v>
      </c>
      <c r="G445" s="4">
        <f>ABS(SMA1MSFT[[#This Row],[Erorr 1]])</f>
        <v>0.41719999999999757</v>
      </c>
      <c r="H445" s="27">
        <f>SMA1MSFT[[#This Row],[Abs Erorr 1]]/SMA1MSFT[[#This Row],[Adj Close]]</f>
        <v>2.1953272995158785E-2</v>
      </c>
      <c r="I445" s="25">
        <f t="shared" si="33"/>
        <v>19.827766666666665</v>
      </c>
      <c r="J445" s="28">
        <f>(SMA1MSFT[[#This Row],[Adj Close]]-SMA1MSFT[[#This Row],[3-MA]])</f>
        <v>-0.82376666666666409</v>
      </c>
      <c r="K445" s="29">
        <f t="shared" si="32"/>
        <v>0.67859152111110688</v>
      </c>
      <c r="L445" s="29">
        <f>ABS(SMA1MSFT[[#This Row],[Erorr 2]])</f>
        <v>0.82376666666666409</v>
      </c>
      <c r="M445" s="27">
        <f>SMA1MSFT[[#This Row],[Abs Erorr 2]]/SMA1MSFT[[#This Row],[Adj Close]]</f>
        <v>4.3347014663579458E-2</v>
      </c>
      <c r="N445" s="25">
        <f t="shared" si="34"/>
        <v>19.818466666666666</v>
      </c>
      <c r="O445" s="30">
        <f>SMA1MSFT[[#This Row],[Adj Close]]-SMA1MSFT[[#This Row],[6-MA]]</f>
        <v>-0.81446666666666445</v>
      </c>
      <c r="P445" s="29">
        <f>(SMA1MSFT[[#This Row],[Adj Close]]-N445)^2</f>
        <v>0.66335595111110746</v>
      </c>
      <c r="Q445" s="29">
        <f>ABS(SMA1MSFT[[#This Row],[Erorr 3]])</f>
        <v>0.81446666666666445</v>
      </c>
      <c r="R445" s="31">
        <f>SMA1MSFT[[#This Row],[Abs Erorr 3]]/SMA1MSFT[[#This Row],[Adj Close]]</f>
        <v>4.2857644004770809E-2</v>
      </c>
    </row>
    <row r="446" spans="2:18">
      <c r="B446" s="20">
        <v>44427.291666666664</v>
      </c>
      <c r="C446" s="4">
        <v>19.7606</v>
      </c>
      <c r="D446" s="25">
        <f t="shared" si="31"/>
        <v>19.004000000000001</v>
      </c>
      <c r="E446" s="26">
        <f>SMA1MSFT[[#This Row],[Adj Close]]-SMA1MSFT[[#This Row],[Naive Trend ]]</f>
        <v>0.75659999999999883</v>
      </c>
      <c r="F446" s="4">
        <f t="shared" si="30"/>
        <v>0.57244355999999819</v>
      </c>
      <c r="G446" s="4">
        <f>ABS(SMA1MSFT[[#This Row],[Erorr 1]])</f>
        <v>0.75659999999999883</v>
      </c>
      <c r="H446" s="27">
        <f>SMA1MSFT[[#This Row],[Abs Erorr 1]]/SMA1MSFT[[#This Row],[Adj Close]]</f>
        <v>3.8288311083671492E-2</v>
      </c>
      <c r="I446" s="25">
        <f t="shared" si="33"/>
        <v>19.445833333333336</v>
      </c>
      <c r="J446" s="28">
        <f>(SMA1MSFT[[#This Row],[Adj Close]]-SMA1MSFT[[#This Row],[3-MA]])</f>
        <v>0.31476666666666375</v>
      </c>
      <c r="K446" s="29">
        <f t="shared" si="32"/>
        <v>9.9078054444442606E-2</v>
      </c>
      <c r="L446" s="29">
        <f>ABS(SMA1MSFT[[#This Row],[Erorr 2]])</f>
        <v>0.31476666666666375</v>
      </c>
      <c r="M446" s="27">
        <f>SMA1MSFT[[#This Row],[Abs Erorr 2]]/SMA1MSFT[[#This Row],[Adj Close]]</f>
        <v>1.5929003505291528E-2</v>
      </c>
      <c r="N446" s="25">
        <f t="shared" si="34"/>
        <v>19.669416666666667</v>
      </c>
      <c r="O446" s="30">
        <f>SMA1MSFT[[#This Row],[Adj Close]]-SMA1MSFT[[#This Row],[6-MA]]</f>
        <v>9.1183333333333394E-2</v>
      </c>
      <c r="P446" s="29">
        <f>(SMA1MSFT[[#This Row],[Adj Close]]-N446)^2</f>
        <v>8.3144002777777882E-3</v>
      </c>
      <c r="Q446" s="29">
        <f>ABS(SMA1MSFT[[#This Row],[Erorr 3]])</f>
        <v>9.1183333333333394E-2</v>
      </c>
      <c r="R446" s="31">
        <f>SMA1MSFT[[#This Row],[Abs Erorr 3]]/SMA1MSFT[[#This Row],[Adj Close]]</f>
        <v>4.6144010472016737E-3</v>
      </c>
    </row>
    <row r="447" spans="2:18">
      <c r="B447" s="20">
        <v>44428.291666666664</v>
      </c>
      <c r="C447" s="4">
        <v>20.776700000000002</v>
      </c>
      <c r="D447" s="25">
        <f t="shared" si="31"/>
        <v>19.7606</v>
      </c>
      <c r="E447" s="26">
        <f>SMA1MSFT[[#This Row],[Adj Close]]-SMA1MSFT[[#This Row],[Naive Trend ]]</f>
        <v>1.0161000000000016</v>
      </c>
      <c r="F447" s="4">
        <f t="shared" si="30"/>
        <v>1.0324592100000032</v>
      </c>
      <c r="G447" s="4">
        <f>ABS(SMA1MSFT[[#This Row],[Erorr 1]])</f>
        <v>1.0161000000000016</v>
      </c>
      <c r="H447" s="27">
        <f>SMA1MSFT[[#This Row],[Abs Erorr 1]]/SMA1MSFT[[#This Row],[Adj Close]]</f>
        <v>4.8905745378236269E-2</v>
      </c>
      <c r="I447" s="25">
        <f t="shared" si="33"/>
        <v>19.395266666666668</v>
      </c>
      <c r="J447" s="28">
        <f>(SMA1MSFT[[#This Row],[Adj Close]]-SMA1MSFT[[#This Row],[3-MA]])</f>
        <v>1.3814333333333337</v>
      </c>
      <c r="K447" s="29">
        <f t="shared" si="32"/>
        <v>1.9083580544444456</v>
      </c>
      <c r="L447" s="29">
        <f>ABS(SMA1MSFT[[#This Row],[Erorr 2]])</f>
        <v>1.3814333333333337</v>
      </c>
      <c r="M447" s="27">
        <f>SMA1MSFT[[#This Row],[Abs Erorr 2]]/SMA1MSFT[[#This Row],[Adj Close]]</f>
        <v>6.6489545179616277E-2</v>
      </c>
      <c r="N447" s="25">
        <f t="shared" si="34"/>
        <v>19.685883333333333</v>
      </c>
      <c r="O447" s="30">
        <f>SMA1MSFT[[#This Row],[Adj Close]]-SMA1MSFT[[#This Row],[6-MA]]</f>
        <v>1.0908166666666688</v>
      </c>
      <c r="P447" s="29">
        <f>(SMA1MSFT[[#This Row],[Adj Close]]-N447)^2</f>
        <v>1.1898810002777824</v>
      </c>
      <c r="Q447" s="29">
        <f>ABS(SMA1MSFT[[#This Row],[Erorr 3]])</f>
        <v>1.0908166666666688</v>
      </c>
      <c r="R447" s="31">
        <f>SMA1MSFT[[#This Row],[Abs Erorr 3]]/SMA1MSFT[[#This Row],[Adj Close]]</f>
        <v>5.2501921222651751E-2</v>
      </c>
    </row>
    <row r="448" spans="2:18">
      <c r="B448" s="20">
        <v>44431.291666666664</v>
      </c>
      <c r="C448" s="4">
        <v>21.916499999999999</v>
      </c>
      <c r="D448" s="25">
        <f t="shared" si="31"/>
        <v>20.776700000000002</v>
      </c>
      <c r="E448" s="26">
        <f>SMA1MSFT[[#This Row],[Adj Close]]-SMA1MSFT[[#This Row],[Naive Trend ]]</f>
        <v>1.1397999999999975</v>
      </c>
      <c r="F448" s="4">
        <f t="shared" si="30"/>
        <v>1.2991440399999943</v>
      </c>
      <c r="G448" s="4">
        <f>ABS(SMA1MSFT[[#This Row],[Erorr 1]])</f>
        <v>1.1397999999999975</v>
      </c>
      <c r="H448" s="27">
        <f>SMA1MSFT[[#This Row],[Abs Erorr 1]]/SMA1MSFT[[#This Row],[Adj Close]]</f>
        <v>5.2006479136723363E-2</v>
      </c>
      <c r="I448" s="25">
        <f t="shared" si="33"/>
        <v>19.847100000000001</v>
      </c>
      <c r="J448" s="28">
        <f>(SMA1MSFT[[#This Row],[Adj Close]]-SMA1MSFT[[#This Row],[3-MA]])</f>
        <v>2.0693999999999981</v>
      </c>
      <c r="K448" s="29">
        <f t="shared" si="32"/>
        <v>4.282416359999992</v>
      </c>
      <c r="L448" s="29">
        <f>ABS(SMA1MSFT[[#This Row],[Erorr 2]])</f>
        <v>2.0693999999999981</v>
      </c>
      <c r="M448" s="27">
        <f>SMA1MSFT[[#This Row],[Abs Erorr 2]]/SMA1MSFT[[#This Row],[Adj Close]]</f>
        <v>9.4422010813770371E-2</v>
      </c>
      <c r="N448" s="25">
        <f t="shared" si="34"/>
        <v>19.837433333333333</v>
      </c>
      <c r="O448" s="30">
        <f>SMA1MSFT[[#This Row],[Adj Close]]-SMA1MSFT[[#This Row],[6-MA]]</f>
        <v>2.079066666666666</v>
      </c>
      <c r="P448" s="29">
        <f>(SMA1MSFT[[#This Row],[Adj Close]]-N448)^2</f>
        <v>4.3225182044444415</v>
      </c>
      <c r="Q448" s="29">
        <f>ABS(SMA1MSFT[[#This Row],[Erorr 3]])</f>
        <v>2.079066666666666</v>
      </c>
      <c r="R448" s="31">
        <f>SMA1MSFT[[#This Row],[Abs Erorr 3]]/SMA1MSFT[[#This Row],[Adj Close]]</f>
        <v>9.4863078806682904E-2</v>
      </c>
    </row>
    <row r="449" spans="2:18">
      <c r="B449" s="20">
        <v>44432.291666666664</v>
      </c>
      <c r="C449" s="4">
        <v>21.751799999999999</v>
      </c>
      <c r="D449" s="25">
        <f t="shared" si="31"/>
        <v>21.916499999999999</v>
      </c>
      <c r="E449" s="26">
        <f>SMA1MSFT[[#This Row],[Adj Close]]-SMA1MSFT[[#This Row],[Naive Trend ]]</f>
        <v>-0.16469999999999985</v>
      </c>
      <c r="F449" s="4">
        <f t="shared" si="30"/>
        <v>2.712608999999995E-2</v>
      </c>
      <c r="G449" s="4">
        <f>ABS(SMA1MSFT[[#This Row],[Erorr 1]])</f>
        <v>0.16469999999999985</v>
      </c>
      <c r="H449" s="27">
        <f>SMA1MSFT[[#This Row],[Abs Erorr 1]]/SMA1MSFT[[#This Row],[Adj Close]]</f>
        <v>7.5717871624417224E-3</v>
      </c>
      <c r="I449" s="25">
        <f t="shared" si="33"/>
        <v>20.817933333333333</v>
      </c>
      <c r="J449" s="28">
        <f>(SMA1MSFT[[#This Row],[Adj Close]]-SMA1MSFT[[#This Row],[3-MA]])</f>
        <v>0.93386666666666684</v>
      </c>
      <c r="K449" s="29">
        <f t="shared" si="32"/>
        <v>0.87210695111111147</v>
      </c>
      <c r="L449" s="29">
        <f>ABS(SMA1MSFT[[#This Row],[Erorr 2]])</f>
        <v>0.93386666666666684</v>
      </c>
      <c r="M449" s="27">
        <f>SMA1MSFT[[#This Row],[Abs Erorr 2]]/SMA1MSFT[[#This Row],[Adj Close]]</f>
        <v>4.2932845404365011E-2</v>
      </c>
      <c r="N449" s="25">
        <f t="shared" si="34"/>
        <v>20.131883333333334</v>
      </c>
      <c r="O449" s="30">
        <f>SMA1MSFT[[#This Row],[Adj Close]]-SMA1MSFT[[#This Row],[6-MA]]</f>
        <v>1.6199166666666649</v>
      </c>
      <c r="P449" s="29">
        <f>(SMA1MSFT[[#This Row],[Adj Close]]-N449)^2</f>
        <v>2.6241300069444389</v>
      </c>
      <c r="Q449" s="29">
        <f>ABS(SMA1MSFT[[#This Row],[Erorr 3]])</f>
        <v>1.6199166666666649</v>
      </c>
      <c r="R449" s="31">
        <f>SMA1MSFT[[#This Row],[Abs Erorr 3]]/SMA1MSFT[[#This Row],[Adj Close]]</f>
        <v>7.4472763939842451E-2</v>
      </c>
    </row>
    <row r="450" spans="2:18">
      <c r="B450" s="20">
        <v>44433.291666666664</v>
      </c>
      <c r="C450" s="4">
        <v>22.170999999999999</v>
      </c>
      <c r="D450" s="25">
        <f t="shared" si="31"/>
        <v>21.751799999999999</v>
      </c>
      <c r="E450" s="26">
        <f>SMA1MSFT[[#This Row],[Adj Close]]-SMA1MSFT[[#This Row],[Naive Trend ]]</f>
        <v>0.41920000000000002</v>
      </c>
      <c r="F450" s="4">
        <f t="shared" si="30"/>
        <v>0.17572864000000002</v>
      </c>
      <c r="G450" s="4">
        <f>ABS(SMA1MSFT[[#This Row],[Erorr 1]])</f>
        <v>0.41920000000000002</v>
      </c>
      <c r="H450" s="27">
        <f>SMA1MSFT[[#This Row],[Abs Erorr 1]]/SMA1MSFT[[#This Row],[Adj Close]]</f>
        <v>1.8907581976455732E-2</v>
      </c>
      <c r="I450" s="25">
        <f t="shared" si="33"/>
        <v>21.481666666666669</v>
      </c>
      <c r="J450" s="28">
        <f>(SMA1MSFT[[#This Row],[Adj Close]]-SMA1MSFT[[#This Row],[3-MA]])</f>
        <v>0.68933333333333024</v>
      </c>
      <c r="K450" s="29">
        <f t="shared" si="32"/>
        <v>0.47518044444444019</v>
      </c>
      <c r="L450" s="29">
        <f>ABS(SMA1MSFT[[#This Row],[Erorr 2]])</f>
        <v>0.68933333333333024</v>
      </c>
      <c r="M450" s="27">
        <f>SMA1MSFT[[#This Row],[Abs Erorr 2]]/SMA1MSFT[[#This Row],[Adj Close]]</f>
        <v>3.1091666290800155E-2</v>
      </c>
      <c r="N450" s="25">
        <f t="shared" si="34"/>
        <v>20.438466666666667</v>
      </c>
      <c r="O450" s="30">
        <f>SMA1MSFT[[#This Row],[Adj Close]]-SMA1MSFT[[#This Row],[6-MA]]</f>
        <v>1.7325333333333326</v>
      </c>
      <c r="P450" s="29">
        <f>(SMA1MSFT[[#This Row],[Adj Close]]-N450)^2</f>
        <v>3.0016717511111084</v>
      </c>
      <c r="Q450" s="29">
        <f>ABS(SMA1MSFT[[#This Row],[Erorr 3]])</f>
        <v>1.7325333333333326</v>
      </c>
      <c r="R450" s="31">
        <f>SMA1MSFT[[#This Row],[Abs Erorr 3]]/SMA1MSFT[[#This Row],[Adj Close]]</f>
        <v>7.8144122201674826E-2</v>
      </c>
    </row>
    <row r="451" spans="2:18">
      <c r="B451" s="20">
        <v>44434.291666666664</v>
      </c>
      <c r="C451" s="4">
        <v>22.026299999999999</v>
      </c>
      <c r="D451" s="25">
        <f t="shared" si="31"/>
        <v>22.170999999999999</v>
      </c>
      <c r="E451" s="26">
        <f>SMA1MSFT[[#This Row],[Adj Close]]-SMA1MSFT[[#This Row],[Naive Trend ]]</f>
        <v>-0.14470000000000027</v>
      </c>
      <c r="F451" s="4">
        <f t="shared" si="30"/>
        <v>2.0938090000000079E-2</v>
      </c>
      <c r="G451" s="4">
        <f>ABS(SMA1MSFT[[#This Row],[Erorr 1]])</f>
        <v>0.14470000000000027</v>
      </c>
      <c r="H451" s="27">
        <f>SMA1MSFT[[#This Row],[Abs Erorr 1]]/SMA1MSFT[[#This Row],[Adj Close]]</f>
        <v>6.5694192851273375E-3</v>
      </c>
      <c r="I451" s="25">
        <f t="shared" si="33"/>
        <v>21.946433333333335</v>
      </c>
      <c r="J451" s="28">
        <f>(SMA1MSFT[[#This Row],[Adj Close]]-SMA1MSFT[[#This Row],[3-MA]])</f>
        <v>7.9866666666664088E-2</v>
      </c>
      <c r="K451" s="29">
        <f t="shared" si="32"/>
        <v>6.3786844444440327E-3</v>
      </c>
      <c r="L451" s="29">
        <f>ABS(SMA1MSFT[[#This Row],[Erorr 2]])</f>
        <v>7.9866666666664088E-2</v>
      </c>
      <c r="M451" s="27">
        <f>SMA1MSFT[[#This Row],[Abs Erorr 2]]/SMA1MSFT[[#This Row],[Adj Close]]</f>
        <v>3.6259683499572826E-3</v>
      </c>
      <c r="N451" s="25">
        <f t="shared" si="34"/>
        <v>20.896766666666668</v>
      </c>
      <c r="O451" s="30">
        <f>SMA1MSFT[[#This Row],[Adj Close]]-SMA1MSFT[[#This Row],[6-MA]]</f>
        <v>1.1295333333333311</v>
      </c>
      <c r="P451" s="29">
        <f>(SMA1MSFT[[#This Row],[Adj Close]]-N451)^2</f>
        <v>1.275845551111106</v>
      </c>
      <c r="Q451" s="29">
        <f>ABS(SMA1MSFT[[#This Row],[Erorr 3]])</f>
        <v>1.1295333333333311</v>
      </c>
      <c r="R451" s="31">
        <f>SMA1MSFT[[#This Row],[Abs Erorr 3]]/SMA1MSFT[[#This Row],[Adj Close]]</f>
        <v>5.1281119994430802E-2</v>
      </c>
    </row>
    <row r="452" spans="2:18">
      <c r="B452" s="20">
        <v>44435.291666666664</v>
      </c>
      <c r="C452" s="4">
        <v>22.5932</v>
      </c>
      <c r="D452" s="25">
        <f t="shared" si="31"/>
        <v>22.026299999999999</v>
      </c>
      <c r="E452" s="26">
        <f>SMA1MSFT[[#This Row],[Adj Close]]-SMA1MSFT[[#This Row],[Naive Trend ]]</f>
        <v>0.5669000000000004</v>
      </c>
      <c r="F452" s="4">
        <f t="shared" ref="F452:F515" si="35">(C452-D452)^2</f>
        <v>0.32137561000000048</v>
      </c>
      <c r="G452" s="4">
        <f>ABS(SMA1MSFT[[#This Row],[Erorr 1]])</f>
        <v>0.5669000000000004</v>
      </c>
      <c r="H452" s="27">
        <f>SMA1MSFT[[#This Row],[Abs Erorr 1]]/SMA1MSFT[[#This Row],[Adj Close]]</f>
        <v>2.5091620487580353E-2</v>
      </c>
      <c r="I452" s="25">
        <f t="shared" si="33"/>
        <v>21.983033333333328</v>
      </c>
      <c r="J452" s="28">
        <f>(SMA1MSFT[[#This Row],[Adj Close]]-SMA1MSFT[[#This Row],[3-MA]])</f>
        <v>0.61016666666667163</v>
      </c>
      <c r="K452" s="29">
        <f t="shared" si="32"/>
        <v>0.37230336111111717</v>
      </c>
      <c r="L452" s="29">
        <f>ABS(SMA1MSFT[[#This Row],[Erorr 2]])</f>
        <v>0.61016666666667163</v>
      </c>
      <c r="M452" s="27">
        <f>SMA1MSFT[[#This Row],[Abs Erorr 2]]/SMA1MSFT[[#This Row],[Adj Close]]</f>
        <v>2.7006650968728275E-2</v>
      </c>
      <c r="N452" s="25">
        <f t="shared" si="34"/>
        <v>21.40048333333333</v>
      </c>
      <c r="O452" s="30">
        <f>SMA1MSFT[[#This Row],[Adj Close]]-SMA1MSFT[[#This Row],[6-MA]]</f>
        <v>1.1927166666666693</v>
      </c>
      <c r="P452" s="29">
        <f>(SMA1MSFT[[#This Row],[Adj Close]]-N452)^2</f>
        <v>1.4225730469444509</v>
      </c>
      <c r="Q452" s="29">
        <f>ABS(SMA1MSFT[[#This Row],[Erorr 3]])</f>
        <v>1.1927166666666693</v>
      </c>
      <c r="R452" s="31">
        <f>SMA1MSFT[[#This Row],[Abs Erorr 3]]/SMA1MSFT[[#This Row],[Adj Close]]</f>
        <v>5.2790957751299918E-2</v>
      </c>
    </row>
    <row r="453" spans="2:18">
      <c r="B453" s="20">
        <v>44438.291666666664</v>
      </c>
      <c r="C453" s="4">
        <v>22.645099999999999</v>
      </c>
      <c r="D453" s="25">
        <f t="shared" ref="D453:D516" si="36">C452</f>
        <v>22.5932</v>
      </c>
      <c r="E453" s="26">
        <f>SMA1MSFT[[#This Row],[Adj Close]]-SMA1MSFT[[#This Row],[Naive Trend ]]</f>
        <v>5.1899999999999835E-2</v>
      </c>
      <c r="F453" s="4">
        <f t="shared" si="35"/>
        <v>2.693609999999983E-3</v>
      </c>
      <c r="G453" s="4">
        <f>ABS(SMA1MSFT[[#This Row],[Erorr 1]])</f>
        <v>5.1899999999999835E-2</v>
      </c>
      <c r="H453" s="27">
        <f>SMA1MSFT[[#This Row],[Abs Erorr 1]]/SMA1MSFT[[#This Row],[Adj Close]]</f>
        <v>2.2918865449920662E-3</v>
      </c>
      <c r="I453" s="25">
        <f t="shared" si="33"/>
        <v>22.263499999999997</v>
      </c>
      <c r="J453" s="28">
        <f>(SMA1MSFT[[#This Row],[Adj Close]]-SMA1MSFT[[#This Row],[3-MA]])</f>
        <v>0.38160000000000238</v>
      </c>
      <c r="K453" s="29">
        <f t="shared" si="32"/>
        <v>0.14561856000000181</v>
      </c>
      <c r="L453" s="29">
        <f>ABS(SMA1MSFT[[#This Row],[Erorr 2]])</f>
        <v>0.38160000000000238</v>
      </c>
      <c r="M453" s="27">
        <f>SMA1MSFT[[#This Row],[Abs Erorr 2]]/SMA1MSFT[[#This Row],[Adj Close]]</f>
        <v>1.6851327660288646E-2</v>
      </c>
      <c r="N453" s="25">
        <f t="shared" si="34"/>
        <v>21.872583333333335</v>
      </c>
      <c r="O453" s="30">
        <f>SMA1MSFT[[#This Row],[Adj Close]]-SMA1MSFT[[#This Row],[6-MA]]</f>
        <v>0.77251666666666452</v>
      </c>
      <c r="P453" s="29">
        <f>(SMA1MSFT[[#This Row],[Adj Close]]-N453)^2</f>
        <v>0.5967820002777745</v>
      </c>
      <c r="Q453" s="29">
        <f>ABS(SMA1MSFT[[#This Row],[Erorr 3]])</f>
        <v>0.77251666666666452</v>
      </c>
      <c r="R453" s="31">
        <f>SMA1MSFT[[#This Row],[Abs Erorr 3]]/SMA1MSFT[[#This Row],[Adj Close]]</f>
        <v>3.4114076187195662E-2</v>
      </c>
    </row>
    <row r="454" spans="2:18">
      <c r="B454" s="20">
        <v>44439.291666666664</v>
      </c>
      <c r="C454" s="4">
        <v>22.346599999999999</v>
      </c>
      <c r="D454" s="25">
        <f t="shared" si="36"/>
        <v>22.645099999999999</v>
      </c>
      <c r="E454" s="26">
        <f>SMA1MSFT[[#This Row],[Adj Close]]-SMA1MSFT[[#This Row],[Naive Trend ]]</f>
        <v>-0.29850000000000065</v>
      </c>
      <c r="F454" s="4">
        <f t="shared" si="35"/>
        <v>8.9102250000000396E-2</v>
      </c>
      <c r="G454" s="4">
        <f>ABS(SMA1MSFT[[#This Row],[Erorr 1]])</f>
        <v>0.29850000000000065</v>
      </c>
      <c r="H454" s="27">
        <f>SMA1MSFT[[#This Row],[Abs Erorr 1]]/SMA1MSFT[[#This Row],[Adj Close]]</f>
        <v>1.3357736747424694E-2</v>
      </c>
      <c r="I454" s="25">
        <f t="shared" si="33"/>
        <v>22.421533333333333</v>
      </c>
      <c r="J454" s="28">
        <f>(SMA1MSFT[[#This Row],[Adj Close]]-SMA1MSFT[[#This Row],[3-MA]])</f>
        <v>-7.4933333333333962E-2</v>
      </c>
      <c r="K454" s="29">
        <f t="shared" ref="K454:K517" si="37">(C454-I454)^2</f>
        <v>5.6150044444445383E-3</v>
      </c>
      <c r="L454" s="29">
        <f>ABS(SMA1MSFT[[#This Row],[Erorr 2]])</f>
        <v>7.4933333333333962E-2</v>
      </c>
      <c r="M454" s="27">
        <f>SMA1MSFT[[#This Row],[Abs Erorr 2]]/SMA1MSFT[[#This Row],[Adj Close]]</f>
        <v>3.3532319607159017E-3</v>
      </c>
      <c r="N454" s="25">
        <f t="shared" si="34"/>
        <v>22.183983333333334</v>
      </c>
      <c r="O454" s="30">
        <f>SMA1MSFT[[#This Row],[Adj Close]]-SMA1MSFT[[#This Row],[6-MA]]</f>
        <v>0.16261666666666486</v>
      </c>
      <c r="P454" s="29">
        <f>(SMA1MSFT[[#This Row],[Adj Close]]-N454)^2</f>
        <v>2.6444180277777188E-2</v>
      </c>
      <c r="Q454" s="29">
        <f>ABS(SMA1MSFT[[#This Row],[Erorr 3]])</f>
        <v>0.16261666666666486</v>
      </c>
      <c r="R454" s="31">
        <f>SMA1MSFT[[#This Row],[Abs Erorr 3]]/SMA1MSFT[[#This Row],[Adj Close]]</f>
        <v>7.2770205161709102E-3</v>
      </c>
    </row>
    <row r="455" spans="2:18">
      <c r="B455" s="20">
        <v>44440.291666666664</v>
      </c>
      <c r="C455" s="4">
        <v>22.4025</v>
      </c>
      <c r="D455" s="25">
        <f t="shared" si="36"/>
        <v>22.346599999999999</v>
      </c>
      <c r="E455" s="26">
        <f>SMA1MSFT[[#This Row],[Adj Close]]-SMA1MSFT[[#This Row],[Naive Trend ]]</f>
        <v>5.5900000000001171E-2</v>
      </c>
      <c r="F455" s="4">
        <f t="shared" si="35"/>
        <v>3.124810000000131E-3</v>
      </c>
      <c r="G455" s="4">
        <f>ABS(SMA1MSFT[[#This Row],[Erorr 1]])</f>
        <v>5.5900000000001171E-2</v>
      </c>
      <c r="H455" s="27">
        <f>SMA1MSFT[[#This Row],[Abs Erorr 1]]/SMA1MSFT[[#This Row],[Adj Close]]</f>
        <v>2.4952572257561064E-3</v>
      </c>
      <c r="I455" s="25">
        <f t="shared" ref="I455:I518" si="38">AVERAGE(C452:C454)</f>
        <v>22.528299999999998</v>
      </c>
      <c r="J455" s="28">
        <f>(SMA1MSFT[[#This Row],[Adj Close]]-SMA1MSFT[[#This Row],[3-MA]])</f>
        <v>-0.12579999999999814</v>
      </c>
      <c r="K455" s="29">
        <f t="shared" si="37"/>
        <v>1.582563999999953E-2</v>
      </c>
      <c r="L455" s="29">
        <f>ABS(SMA1MSFT[[#This Row],[Erorr 2]])</f>
        <v>0.12579999999999814</v>
      </c>
      <c r="M455" s="27">
        <f>SMA1MSFT[[#This Row],[Abs Erorr 2]]/SMA1MSFT[[#This Row],[Adj Close]]</f>
        <v>5.6154447048319669E-3</v>
      </c>
      <c r="N455" s="25">
        <f t="shared" si="34"/>
        <v>22.255666666666666</v>
      </c>
      <c r="O455" s="30">
        <f>SMA1MSFT[[#This Row],[Adj Close]]-SMA1MSFT[[#This Row],[6-MA]]</f>
        <v>0.14683333333333337</v>
      </c>
      <c r="P455" s="29">
        <f>(SMA1MSFT[[#This Row],[Adj Close]]-N455)^2</f>
        <v>2.1560027777777789E-2</v>
      </c>
      <c r="Q455" s="29">
        <f>ABS(SMA1MSFT[[#This Row],[Erorr 3]])</f>
        <v>0.14683333333333337</v>
      </c>
      <c r="R455" s="31">
        <f>SMA1MSFT[[#This Row],[Abs Erorr 3]]/SMA1MSFT[[#This Row],[Adj Close]]</f>
        <v>6.5543280139865358E-3</v>
      </c>
    </row>
    <row r="456" spans="2:18">
      <c r="B456" s="20">
        <v>44441.291666666664</v>
      </c>
      <c r="C456" s="4">
        <v>22.357600000000001</v>
      </c>
      <c r="D456" s="25">
        <f t="shared" si="36"/>
        <v>22.4025</v>
      </c>
      <c r="E456" s="26">
        <f>SMA1MSFT[[#This Row],[Adj Close]]-SMA1MSFT[[#This Row],[Naive Trend ]]</f>
        <v>-4.4899999999998386E-2</v>
      </c>
      <c r="F456" s="4">
        <f t="shared" si="35"/>
        <v>2.0160099999998551E-3</v>
      </c>
      <c r="G456" s="4">
        <f>ABS(SMA1MSFT[[#This Row],[Erorr 1]])</f>
        <v>4.4899999999998386E-2</v>
      </c>
      <c r="H456" s="27">
        <f>SMA1MSFT[[#This Row],[Abs Erorr 1]]/SMA1MSFT[[#This Row],[Adj Close]]</f>
        <v>2.0082656456864058E-3</v>
      </c>
      <c r="I456" s="25">
        <f t="shared" si="38"/>
        <v>22.464733333333331</v>
      </c>
      <c r="J456" s="28">
        <f>(SMA1MSFT[[#This Row],[Adj Close]]-SMA1MSFT[[#This Row],[3-MA]])</f>
        <v>-0.10713333333332997</v>
      </c>
      <c r="K456" s="29">
        <f t="shared" si="37"/>
        <v>1.1477551111110391E-2</v>
      </c>
      <c r="L456" s="29">
        <f>ABS(SMA1MSFT[[#This Row],[Erorr 2]])</f>
        <v>0.10713333333332997</v>
      </c>
      <c r="M456" s="27">
        <f>SMA1MSFT[[#This Row],[Abs Erorr 2]]/SMA1MSFT[[#This Row],[Adj Close]]</f>
        <v>4.7918083038130197E-3</v>
      </c>
      <c r="N456" s="25">
        <f t="shared" si="34"/>
        <v>22.364116666666664</v>
      </c>
      <c r="O456" s="30">
        <f>SMA1MSFT[[#This Row],[Adj Close]]-SMA1MSFT[[#This Row],[6-MA]]</f>
        <v>-6.5166666666627293E-3</v>
      </c>
      <c r="P456" s="29">
        <f>(SMA1MSFT[[#This Row],[Adj Close]]-N456)^2</f>
        <v>4.2466944444393131E-5</v>
      </c>
      <c r="Q456" s="29">
        <f>ABS(SMA1MSFT[[#This Row],[Erorr 3]])</f>
        <v>6.5166666666627293E-3</v>
      </c>
      <c r="R456" s="31">
        <f>SMA1MSFT[[#This Row],[Abs Erorr 3]]/SMA1MSFT[[#This Row],[Adj Close]]</f>
        <v>2.9147433833071209E-4</v>
      </c>
    </row>
    <row r="457" spans="2:18">
      <c r="B457" s="20">
        <v>44442.291666666664</v>
      </c>
      <c r="C457" s="4">
        <v>22.803899999999999</v>
      </c>
      <c r="D457" s="25">
        <f t="shared" si="36"/>
        <v>22.357600000000001</v>
      </c>
      <c r="E457" s="26">
        <f>SMA1MSFT[[#This Row],[Adj Close]]-SMA1MSFT[[#This Row],[Naive Trend ]]</f>
        <v>0.44629999999999725</v>
      </c>
      <c r="F457" s="4">
        <f t="shared" si="35"/>
        <v>0.19918368999999755</v>
      </c>
      <c r="G457" s="4">
        <f>ABS(SMA1MSFT[[#This Row],[Erorr 1]])</f>
        <v>0.44629999999999725</v>
      </c>
      <c r="H457" s="27">
        <f>SMA1MSFT[[#This Row],[Abs Erorr 1]]/SMA1MSFT[[#This Row],[Adj Close]]</f>
        <v>1.9571213695902773E-2</v>
      </c>
      <c r="I457" s="25">
        <f t="shared" si="38"/>
        <v>22.3689</v>
      </c>
      <c r="J457" s="28">
        <f>(SMA1MSFT[[#This Row],[Adj Close]]-SMA1MSFT[[#This Row],[3-MA]])</f>
        <v>0.43499999999999872</v>
      </c>
      <c r="K457" s="29">
        <f t="shared" si="37"/>
        <v>0.18922499999999889</v>
      </c>
      <c r="L457" s="29">
        <f>ABS(SMA1MSFT[[#This Row],[Erorr 2]])</f>
        <v>0.43499999999999872</v>
      </c>
      <c r="M457" s="27">
        <f>SMA1MSFT[[#This Row],[Abs Erorr 2]]/SMA1MSFT[[#This Row],[Adj Close]]</f>
        <v>1.9075684422401377E-2</v>
      </c>
      <c r="N457" s="25">
        <f t="shared" si="34"/>
        <v>22.395216666666666</v>
      </c>
      <c r="O457" s="30">
        <f>SMA1MSFT[[#This Row],[Adj Close]]-SMA1MSFT[[#This Row],[6-MA]]</f>
        <v>0.4086833333333324</v>
      </c>
      <c r="P457" s="29">
        <f>(SMA1MSFT[[#This Row],[Adj Close]]-N457)^2</f>
        <v>0.16702206694444369</v>
      </c>
      <c r="Q457" s="29">
        <f>ABS(SMA1MSFT[[#This Row],[Erorr 3]])</f>
        <v>0.4086833333333324</v>
      </c>
      <c r="R457" s="31">
        <f>SMA1MSFT[[#This Row],[Abs Erorr 3]]/SMA1MSFT[[#This Row],[Adj Close]]</f>
        <v>1.7921642058302854E-2</v>
      </c>
    </row>
    <row r="458" spans="2:18">
      <c r="B458" s="20">
        <v>44446.291666666664</v>
      </c>
      <c r="C458" s="4">
        <v>22.623200000000001</v>
      </c>
      <c r="D458" s="25">
        <f t="shared" si="36"/>
        <v>22.803899999999999</v>
      </c>
      <c r="E458" s="26">
        <f>SMA1MSFT[[#This Row],[Adj Close]]-SMA1MSFT[[#This Row],[Naive Trend ]]</f>
        <v>-0.18069999999999808</v>
      </c>
      <c r="F458" s="4">
        <f t="shared" si="35"/>
        <v>3.2652489999999305E-2</v>
      </c>
      <c r="G458" s="4">
        <f>ABS(SMA1MSFT[[#This Row],[Erorr 1]])</f>
        <v>0.18069999999999808</v>
      </c>
      <c r="H458" s="27">
        <f>SMA1MSFT[[#This Row],[Abs Erorr 1]]/SMA1MSFT[[#This Row],[Adj Close]]</f>
        <v>7.987375791223085E-3</v>
      </c>
      <c r="I458" s="25">
        <f t="shared" si="38"/>
        <v>22.521333333333331</v>
      </c>
      <c r="J458" s="28">
        <f>(SMA1MSFT[[#This Row],[Adj Close]]-SMA1MSFT[[#This Row],[3-MA]])</f>
        <v>0.10186666666666966</v>
      </c>
      <c r="K458" s="29">
        <f t="shared" si="37"/>
        <v>1.0376817777778387E-2</v>
      </c>
      <c r="L458" s="29">
        <f>ABS(SMA1MSFT[[#This Row],[Erorr 2]])</f>
        <v>0.10186666666666966</v>
      </c>
      <c r="M458" s="27">
        <f>SMA1MSFT[[#This Row],[Abs Erorr 2]]/SMA1MSFT[[#This Row],[Adj Close]]</f>
        <v>4.5027523368342962E-3</v>
      </c>
      <c r="N458" s="25">
        <f t="shared" ref="N458:N521" si="39">AVERAGE(C452:C457)</f>
        <v>22.524816666666666</v>
      </c>
      <c r="O458" s="30">
        <f>SMA1MSFT[[#This Row],[Adj Close]]-SMA1MSFT[[#This Row],[6-MA]]</f>
        <v>9.8383333333334377E-2</v>
      </c>
      <c r="P458" s="29">
        <f>(SMA1MSFT[[#This Row],[Adj Close]]-N458)^2</f>
        <v>9.6792802777779831E-3</v>
      </c>
      <c r="Q458" s="29">
        <f>ABS(SMA1MSFT[[#This Row],[Erorr 3]])</f>
        <v>9.8383333333334377E-2</v>
      </c>
      <c r="R458" s="31">
        <f>SMA1MSFT[[#This Row],[Abs Erorr 3]]/SMA1MSFT[[#This Row],[Adj Close]]</f>
        <v>4.3487806028030679E-3</v>
      </c>
    </row>
    <row r="459" spans="2:18">
      <c r="B459" s="20">
        <v>44447.291666666664</v>
      </c>
      <c r="C459" s="4">
        <v>22.300699999999999</v>
      </c>
      <c r="D459" s="25">
        <f t="shared" si="36"/>
        <v>22.623200000000001</v>
      </c>
      <c r="E459" s="26">
        <f>SMA1MSFT[[#This Row],[Adj Close]]-SMA1MSFT[[#This Row],[Naive Trend ]]</f>
        <v>-0.32250000000000156</v>
      </c>
      <c r="F459" s="4">
        <f t="shared" si="35"/>
        <v>0.10400625000000101</v>
      </c>
      <c r="G459" s="4">
        <f>ABS(SMA1MSFT[[#This Row],[Erorr 1]])</f>
        <v>0.32250000000000156</v>
      </c>
      <c r="H459" s="27">
        <f>SMA1MSFT[[#This Row],[Abs Erorr 1]]/SMA1MSFT[[#This Row],[Adj Close]]</f>
        <v>1.4461429461855527E-2</v>
      </c>
      <c r="I459" s="25">
        <f t="shared" si="38"/>
        <v>22.594899999999999</v>
      </c>
      <c r="J459" s="28">
        <f>(SMA1MSFT[[#This Row],[Adj Close]]-SMA1MSFT[[#This Row],[3-MA]])</f>
        <v>-0.29420000000000002</v>
      </c>
      <c r="K459" s="29">
        <f t="shared" si="37"/>
        <v>8.6553640000000015E-2</v>
      </c>
      <c r="L459" s="29">
        <f>ABS(SMA1MSFT[[#This Row],[Erorr 2]])</f>
        <v>0.29420000000000002</v>
      </c>
      <c r="M459" s="27">
        <f>SMA1MSFT[[#This Row],[Abs Erorr 2]]/SMA1MSFT[[#This Row],[Adj Close]]</f>
        <v>1.3192411000551553E-2</v>
      </c>
      <c r="N459" s="25">
        <f t="shared" si="39"/>
        <v>22.529816666666665</v>
      </c>
      <c r="O459" s="30">
        <f>SMA1MSFT[[#This Row],[Adj Close]]-SMA1MSFT[[#This Row],[6-MA]]</f>
        <v>-0.22911666666666619</v>
      </c>
      <c r="P459" s="29">
        <f>(SMA1MSFT[[#This Row],[Adj Close]]-N459)^2</f>
        <v>5.2494446944444224E-2</v>
      </c>
      <c r="Q459" s="29">
        <f>ABS(SMA1MSFT[[#This Row],[Erorr 3]])</f>
        <v>0.22911666666666619</v>
      </c>
      <c r="R459" s="31">
        <f>SMA1MSFT[[#This Row],[Abs Erorr 3]]/SMA1MSFT[[#This Row],[Adj Close]]</f>
        <v>1.027396748383083E-2</v>
      </c>
    </row>
    <row r="460" spans="2:18">
      <c r="B460" s="20">
        <v>44448.291666666664</v>
      </c>
      <c r="C460" s="4">
        <v>22.138999999999999</v>
      </c>
      <c r="D460" s="25">
        <f t="shared" si="36"/>
        <v>22.300699999999999</v>
      </c>
      <c r="E460" s="26">
        <f>SMA1MSFT[[#This Row],[Adj Close]]-SMA1MSFT[[#This Row],[Naive Trend ]]</f>
        <v>-0.16169999999999973</v>
      </c>
      <c r="F460" s="4">
        <f t="shared" si="35"/>
        <v>2.6146889999999912E-2</v>
      </c>
      <c r="G460" s="4">
        <f>ABS(SMA1MSFT[[#This Row],[Erorr 1]])</f>
        <v>0.16169999999999973</v>
      </c>
      <c r="H460" s="27">
        <f>SMA1MSFT[[#This Row],[Abs Erorr 1]]/SMA1MSFT[[#This Row],[Adj Close]]</f>
        <v>7.3038529292199167E-3</v>
      </c>
      <c r="I460" s="25">
        <f t="shared" si="38"/>
        <v>22.575933333333335</v>
      </c>
      <c r="J460" s="28">
        <f>(SMA1MSFT[[#This Row],[Adj Close]]-SMA1MSFT[[#This Row],[3-MA]])</f>
        <v>-0.43693333333333584</v>
      </c>
      <c r="K460" s="29">
        <f t="shared" si="37"/>
        <v>0.19091073777777998</v>
      </c>
      <c r="L460" s="29">
        <f>ABS(SMA1MSFT[[#This Row],[Erorr 2]])</f>
        <v>0.43693333333333584</v>
      </c>
      <c r="M460" s="27">
        <f>SMA1MSFT[[#This Row],[Abs Erorr 2]]/SMA1MSFT[[#This Row],[Adj Close]]</f>
        <v>1.9735910986645098E-2</v>
      </c>
      <c r="N460" s="25">
        <f t="shared" si="39"/>
        <v>22.472416666666664</v>
      </c>
      <c r="O460" s="30">
        <f>SMA1MSFT[[#This Row],[Adj Close]]-SMA1MSFT[[#This Row],[6-MA]]</f>
        <v>-0.3334166666666647</v>
      </c>
      <c r="P460" s="29">
        <f>(SMA1MSFT[[#This Row],[Adj Close]]-N460)^2</f>
        <v>0.1111666736111098</v>
      </c>
      <c r="Q460" s="29">
        <f>ABS(SMA1MSFT[[#This Row],[Erorr 3]])</f>
        <v>0.3334166666666647</v>
      </c>
      <c r="R460" s="31">
        <f>SMA1MSFT[[#This Row],[Abs Erorr 3]]/SMA1MSFT[[#This Row],[Adj Close]]</f>
        <v>1.506015026273385E-2</v>
      </c>
    </row>
    <row r="461" spans="2:18">
      <c r="B461" s="20">
        <v>44449.291666666664</v>
      </c>
      <c r="C461" s="4">
        <v>22.439499999999999</v>
      </c>
      <c r="D461" s="25">
        <f t="shared" si="36"/>
        <v>22.138999999999999</v>
      </c>
      <c r="E461" s="26">
        <f>SMA1MSFT[[#This Row],[Adj Close]]-SMA1MSFT[[#This Row],[Naive Trend ]]</f>
        <v>0.30049999999999955</v>
      </c>
      <c r="F461" s="4">
        <f t="shared" si="35"/>
        <v>9.0300249999999721E-2</v>
      </c>
      <c r="G461" s="4">
        <f>ABS(SMA1MSFT[[#This Row],[Erorr 1]])</f>
        <v>0.30049999999999955</v>
      </c>
      <c r="H461" s="27">
        <f>SMA1MSFT[[#This Row],[Abs Erorr 1]]/SMA1MSFT[[#This Row],[Adj Close]]</f>
        <v>1.3391563983154685E-2</v>
      </c>
      <c r="I461" s="25">
        <f t="shared" si="38"/>
        <v>22.354299999999999</v>
      </c>
      <c r="J461" s="28">
        <f>(SMA1MSFT[[#This Row],[Adj Close]]-SMA1MSFT[[#This Row],[3-MA]])</f>
        <v>8.5200000000000387E-2</v>
      </c>
      <c r="K461" s="29">
        <f t="shared" si="37"/>
        <v>7.2590400000000655E-3</v>
      </c>
      <c r="L461" s="29">
        <f>ABS(SMA1MSFT[[#This Row],[Erorr 2]])</f>
        <v>8.5200000000000387E-2</v>
      </c>
      <c r="M461" s="27">
        <f>SMA1MSFT[[#This Row],[Abs Erorr 2]]/SMA1MSFT[[#This Row],[Adj Close]]</f>
        <v>3.7968760444751616E-3</v>
      </c>
      <c r="N461" s="25">
        <f t="shared" si="39"/>
        <v>22.437816666666667</v>
      </c>
      <c r="O461" s="30">
        <f>SMA1MSFT[[#This Row],[Adj Close]]-SMA1MSFT[[#This Row],[6-MA]]</f>
        <v>1.6833333333323708E-3</v>
      </c>
      <c r="P461" s="29">
        <f>(SMA1MSFT[[#This Row],[Adj Close]]-N461)^2</f>
        <v>2.8336111111078705E-6</v>
      </c>
      <c r="Q461" s="29">
        <f>ABS(SMA1MSFT[[#This Row],[Erorr 3]])</f>
        <v>1.6833333333323708E-3</v>
      </c>
      <c r="R461" s="31">
        <f>SMA1MSFT[[#This Row],[Abs Erorr 3]]/SMA1MSFT[[#This Row],[Adj Close]]</f>
        <v>7.5016525917795439E-5</v>
      </c>
    </row>
    <row r="462" spans="2:18">
      <c r="B462" s="20">
        <v>44452.291666666664</v>
      </c>
      <c r="C462" s="4">
        <v>22.114000000000001</v>
      </c>
      <c r="D462" s="25">
        <f t="shared" si="36"/>
        <v>22.439499999999999</v>
      </c>
      <c r="E462" s="26">
        <f>SMA1MSFT[[#This Row],[Adj Close]]-SMA1MSFT[[#This Row],[Naive Trend ]]</f>
        <v>-0.32549999999999812</v>
      </c>
      <c r="F462" s="4">
        <f t="shared" si="35"/>
        <v>0.10595024999999877</v>
      </c>
      <c r="G462" s="4">
        <f>ABS(SMA1MSFT[[#This Row],[Erorr 1]])</f>
        <v>0.32549999999999812</v>
      </c>
      <c r="H462" s="27">
        <f>SMA1MSFT[[#This Row],[Abs Erorr 1]]/SMA1MSFT[[#This Row],[Adj Close]]</f>
        <v>1.4719182418377413E-2</v>
      </c>
      <c r="I462" s="25">
        <f t="shared" si="38"/>
        <v>22.293066666666665</v>
      </c>
      <c r="J462" s="28">
        <f>(SMA1MSFT[[#This Row],[Adj Close]]-SMA1MSFT[[#This Row],[3-MA]])</f>
        <v>-0.17906666666666382</v>
      </c>
      <c r="K462" s="29">
        <f t="shared" si="37"/>
        <v>3.2064871111110095E-2</v>
      </c>
      <c r="L462" s="29">
        <f>ABS(SMA1MSFT[[#This Row],[Erorr 2]])</f>
        <v>0.17906666666666382</v>
      </c>
      <c r="M462" s="27">
        <f>SMA1MSFT[[#This Row],[Abs Erorr 2]]/SMA1MSFT[[#This Row],[Adj Close]]</f>
        <v>8.0974345060443077E-3</v>
      </c>
      <c r="N462" s="25">
        <f t="shared" si="39"/>
        <v>22.443983333333332</v>
      </c>
      <c r="O462" s="30">
        <f>SMA1MSFT[[#This Row],[Adj Close]]-SMA1MSFT[[#This Row],[6-MA]]</f>
        <v>-0.32998333333333107</v>
      </c>
      <c r="P462" s="29">
        <f>(SMA1MSFT[[#This Row],[Adj Close]]-N462)^2</f>
        <v>0.10888900027777629</v>
      </c>
      <c r="Q462" s="29">
        <f>ABS(SMA1MSFT[[#This Row],[Erorr 3]])</f>
        <v>0.32998333333333107</v>
      </c>
      <c r="R462" s="31">
        <f>SMA1MSFT[[#This Row],[Abs Erorr 3]]/SMA1MSFT[[#This Row],[Adj Close]]</f>
        <v>1.4921919749178397E-2</v>
      </c>
    </row>
    <row r="463" spans="2:18">
      <c r="B463" s="20">
        <v>44453.291666666664</v>
      </c>
      <c r="C463" s="4">
        <v>22.203900000000001</v>
      </c>
      <c r="D463" s="25">
        <f t="shared" si="36"/>
        <v>22.114000000000001</v>
      </c>
      <c r="E463" s="26">
        <f>SMA1MSFT[[#This Row],[Adj Close]]-SMA1MSFT[[#This Row],[Naive Trend ]]</f>
        <v>8.9900000000000091E-2</v>
      </c>
      <c r="F463" s="4">
        <f t="shared" si="35"/>
        <v>8.0820100000000162E-3</v>
      </c>
      <c r="G463" s="4">
        <f>ABS(SMA1MSFT[[#This Row],[Erorr 1]])</f>
        <v>8.9900000000000091E-2</v>
      </c>
      <c r="H463" s="27">
        <f>SMA1MSFT[[#This Row],[Abs Erorr 1]]/SMA1MSFT[[#This Row],[Adj Close]]</f>
        <v>4.0488382671512698E-3</v>
      </c>
      <c r="I463" s="25">
        <f t="shared" si="38"/>
        <v>22.230833333333333</v>
      </c>
      <c r="J463" s="28">
        <f>(SMA1MSFT[[#This Row],[Adj Close]]-SMA1MSFT[[#This Row],[3-MA]])</f>
        <v>-2.6933333333332143E-2</v>
      </c>
      <c r="K463" s="29">
        <f t="shared" si="37"/>
        <v>7.254044444443803E-4</v>
      </c>
      <c r="L463" s="29">
        <f>ABS(SMA1MSFT[[#This Row],[Erorr 2]])</f>
        <v>2.6933333333332143E-2</v>
      </c>
      <c r="M463" s="27">
        <f>SMA1MSFT[[#This Row],[Abs Erorr 2]]/SMA1MSFT[[#This Row],[Adj Close]]</f>
        <v>1.2130001185977303E-3</v>
      </c>
      <c r="N463" s="25">
        <f t="shared" si="39"/>
        <v>22.403383333333334</v>
      </c>
      <c r="O463" s="30">
        <f>SMA1MSFT[[#This Row],[Adj Close]]-SMA1MSFT[[#This Row],[6-MA]]</f>
        <v>-0.19948333333333323</v>
      </c>
      <c r="P463" s="29">
        <f>(SMA1MSFT[[#This Row],[Adj Close]]-N463)^2</f>
        <v>3.9793600277777737E-2</v>
      </c>
      <c r="Q463" s="29">
        <f>ABS(SMA1MSFT[[#This Row],[Erorr 3]])</f>
        <v>0.19948333333333323</v>
      </c>
      <c r="R463" s="31">
        <f>SMA1MSFT[[#This Row],[Abs Erorr 3]]/SMA1MSFT[[#This Row],[Adj Close]]</f>
        <v>8.9841574378074669E-3</v>
      </c>
    </row>
    <row r="464" spans="2:18">
      <c r="B464" s="20">
        <v>44454.291666666664</v>
      </c>
      <c r="C464" s="4">
        <v>22.302700000000002</v>
      </c>
      <c r="D464" s="25">
        <f t="shared" si="36"/>
        <v>22.203900000000001</v>
      </c>
      <c r="E464" s="26">
        <f>SMA1MSFT[[#This Row],[Adj Close]]-SMA1MSFT[[#This Row],[Naive Trend ]]</f>
        <v>9.8800000000000665E-2</v>
      </c>
      <c r="F464" s="4">
        <f t="shared" si="35"/>
        <v>9.7614400000001315E-3</v>
      </c>
      <c r="G464" s="4">
        <f>ABS(SMA1MSFT[[#This Row],[Erorr 1]])</f>
        <v>9.8800000000000665E-2</v>
      </c>
      <c r="H464" s="27">
        <f>SMA1MSFT[[#This Row],[Abs Erorr 1]]/SMA1MSFT[[#This Row],[Adj Close]]</f>
        <v>4.4299569110466744E-3</v>
      </c>
      <c r="I464" s="25">
        <f t="shared" si="38"/>
        <v>22.252466666666667</v>
      </c>
      <c r="J464" s="28">
        <f>(SMA1MSFT[[#This Row],[Adj Close]]-SMA1MSFT[[#This Row],[3-MA]])</f>
        <v>5.0233333333334684E-2</v>
      </c>
      <c r="K464" s="29">
        <f t="shared" si="37"/>
        <v>2.5233877777779135E-3</v>
      </c>
      <c r="L464" s="29">
        <f>ABS(SMA1MSFT[[#This Row],[Erorr 2]])</f>
        <v>5.0233333333334684E-2</v>
      </c>
      <c r="M464" s="27">
        <f>SMA1MSFT[[#This Row],[Abs Erorr 2]]/SMA1MSFT[[#This Row],[Adj Close]]</f>
        <v>2.2523431393210096E-3</v>
      </c>
      <c r="N464" s="25">
        <f t="shared" si="39"/>
        <v>22.303383333333333</v>
      </c>
      <c r="O464" s="30">
        <f>SMA1MSFT[[#This Row],[Adj Close]]-SMA1MSFT[[#This Row],[6-MA]]</f>
        <v>-6.8333333333114865E-4</v>
      </c>
      <c r="P464" s="29">
        <f>(SMA1MSFT[[#This Row],[Adj Close]]-N464)^2</f>
        <v>4.6694444444145869E-7</v>
      </c>
      <c r="Q464" s="29">
        <f>ABS(SMA1MSFT[[#This Row],[Erorr 3]])</f>
        <v>6.8333333333114865E-4</v>
      </c>
      <c r="R464" s="31">
        <f>SMA1MSFT[[#This Row],[Abs Erorr 3]]/SMA1MSFT[[#This Row],[Adj Close]]</f>
        <v>3.0639040713956094E-5</v>
      </c>
    </row>
    <row r="465" spans="2:18">
      <c r="B465" s="20">
        <v>44455.291666666664</v>
      </c>
      <c r="C465" s="4">
        <v>22.203900000000001</v>
      </c>
      <c r="D465" s="25">
        <f t="shared" si="36"/>
        <v>22.302700000000002</v>
      </c>
      <c r="E465" s="26">
        <f>SMA1MSFT[[#This Row],[Adj Close]]-SMA1MSFT[[#This Row],[Naive Trend ]]</f>
        <v>-9.8800000000000665E-2</v>
      </c>
      <c r="F465" s="4">
        <f t="shared" si="35"/>
        <v>9.7614400000001315E-3</v>
      </c>
      <c r="G465" s="4">
        <f>ABS(SMA1MSFT[[#This Row],[Erorr 1]])</f>
        <v>9.8800000000000665E-2</v>
      </c>
      <c r="H465" s="27">
        <f>SMA1MSFT[[#This Row],[Abs Erorr 1]]/SMA1MSFT[[#This Row],[Adj Close]]</f>
        <v>4.4496687518859601E-3</v>
      </c>
      <c r="I465" s="25">
        <f t="shared" si="38"/>
        <v>22.206866666666667</v>
      </c>
      <c r="J465" s="28">
        <f>(SMA1MSFT[[#This Row],[Adj Close]]-SMA1MSFT[[#This Row],[3-MA]])</f>
        <v>-2.9666666666656738E-3</v>
      </c>
      <c r="K465" s="29">
        <f t="shared" si="37"/>
        <v>8.8011111111052198E-6</v>
      </c>
      <c r="L465" s="29">
        <f>ABS(SMA1MSFT[[#This Row],[Erorr 2]])</f>
        <v>2.9666666666656738E-3</v>
      </c>
      <c r="M465" s="27">
        <f>SMA1MSFT[[#This Row],[Abs Erorr 2]]/SMA1MSFT[[#This Row],[Adj Close]]</f>
        <v>1.3361016157817653E-4</v>
      </c>
      <c r="N465" s="25">
        <f t="shared" si="39"/>
        <v>22.249966666666666</v>
      </c>
      <c r="O465" s="30">
        <f>SMA1MSFT[[#This Row],[Adj Close]]-SMA1MSFT[[#This Row],[6-MA]]</f>
        <v>-4.6066666666664702E-2</v>
      </c>
      <c r="P465" s="29">
        <f>(SMA1MSFT[[#This Row],[Adj Close]]-N465)^2</f>
        <v>2.1221377777775967E-3</v>
      </c>
      <c r="Q465" s="29">
        <f>ABS(SMA1MSFT[[#This Row],[Erorr 3]])</f>
        <v>4.6066666666664702E-2</v>
      </c>
      <c r="R465" s="31">
        <f>SMA1MSFT[[#This Row],[Abs Erorr 3]]/SMA1MSFT[[#This Row],[Adj Close]]</f>
        <v>2.0747105988886952E-3</v>
      </c>
    </row>
    <row r="466" spans="2:18">
      <c r="B466" s="20">
        <v>44456.291666666664</v>
      </c>
      <c r="C466" s="4">
        <v>21.862500000000001</v>
      </c>
      <c r="D466" s="25">
        <f t="shared" si="36"/>
        <v>22.203900000000001</v>
      </c>
      <c r="E466" s="26">
        <f>SMA1MSFT[[#This Row],[Adj Close]]-SMA1MSFT[[#This Row],[Naive Trend ]]</f>
        <v>-0.34140000000000015</v>
      </c>
      <c r="F466" s="4">
        <f t="shared" si="35"/>
        <v>0.1165539600000001</v>
      </c>
      <c r="G466" s="4">
        <f>ABS(SMA1MSFT[[#This Row],[Erorr 1]])</f>
        <v>0.34140000000000015</v>
      </c>
      <c r="H466" s="27">
        <f>SMA1MSFT[[#This Row],[Abs Erorr 1]]/SMA1MSFT[[#This Row],[Adj Close]]</f>
        <v>1.5615780445969131E-2</v>
      </c>
      <c r="I466" s="25">
        <f t="shared" si="38"/>
        <v>22.236833333333337</v>
      </c>
      <c r="J466" s="28">
        <f>(SMA1MSFT[[#This Row],[Adj Close]]-SMA1MSFT[[#This Row],[3-MA]])</f>
        <v>-0.37433333333333607</v>
      </c>
      <c r="K466" s="29">
        <f t="shared" si="37"/>
        <v>0.1401254444444465</v>
      </c>
      <c r="L466" s="29">
        <f>ABS(SMA1MSFT[[#This Row],[Erorr 2]])</f>
        <v>0.37433333333333607</v>
      </c>
      <c r="M466" s="27">
        <f>SMA1MSFT[[#This Row],[Abs Erorr 2]]/SMA1MSFT[[#This Row],[Adj Close]]</f>
        <v>1.7122165046693474E-2</v>
      </c>
      <c r="N466" s="25">
        <f t="shared" si="39"/>
        <v>22.233833333333333</v>
      </c>
      <c r="O466" s="30">
        <f>SMA1MSFT[[#This Row],[Adj Close]]-SMA1MSFT[[#This Row],[6-MA]]</f>
        <v>-0.3713333333333324</v>
      </c>
      <c r="P466" s="29">
        <f>(SMA1MSFT[[#This Row],[Adj Close]]-N466)^2</f>
        <v>0.13788844444444376</v>
      </c>
      <c r="Q466" s="29">
        <f>ABS(SMA1MSFT[[#This Row],[Erorr 3]])</f>
        <v>0.3713333333333324</v>
      </c>
      <c r="R466" s="31">
        <f>SMA1MSFT[[#This Row],[Abs Erorr 3]]/SMA1MSFT[[#This Row],[Adj Close]]</f>
        <v>1.6984943777396566E-2</v>
      </c>
    </row>
    <row r="467" spans="2:18">
      <c r="B467" s="20">
        <v>44459.291666666664</v>
      </c>
      <c r="C467" s="4">
        <v>21.076799999999999</v>
      </c>
      <c r="D467" s="25">
        <f t="shared" si="36"/>
        <v>21.862500000000001</v>
      </c>
      <c r="E467" s="26">
        <f>SMA1MSFT[[#This Row],[Adj Close]]-SMA1MSFT[[#This Row],[Naive Trend ]]</f>
        <v>-0.78570000000000206</v>
      </c>
      <c r="F467" s="4">
        <f t="shared" si="35"/>
        <v>0.61732449000000322</v>
      </c>
      <c r="G467" s="4">
        <f>ABS(SMA1MSFT[[#This Row],[Erorr 1]])</f>
        <v>0.78570000000000206</v>
      </c>
      <c r="H467" s="27">
        <f>SMA1MSFT[[#This Row],[Abs Erorr 1]]/SMA1MSFT[[#This Row],[Adj Close]]</f>
        <v>3.7277954907765982E-2</v>
      </c>
      <c r="I467" s="25">
        <f t="shared" si="38"/>
        <v>22.123033333333336</v>
      </c>
      <c r="J467" s="28">
        <f>(SMA1MSFT[[#This Row],[Adj Close]]-SMA1MSFT[[#This Row],[3-MA]])</f>
        <v>-1.0462333333333369</v>
      </c>
      <c r="K467" s="29">
        <f t="shared" si="37"/>
        <v>1.0946041877777852</v>
      </c>
      <c r="L467" s="29">
        <f>ABS(SMA1MSFT[[#This Row],[Erorr 2]])</f>
        <v>1.0462333333333369</v>
      </c>
      <c r="M467" s="27">
        <f>SMA1MSFT[[#This Row],[Abs Erorr 2]]/SMA1MSFT[[#This Row],[Adj Close]]</f>
        <v>4.9639097649232189E-2</v>
      </c>
      <c r="N467" s="25">
        <f t="shared" si="39"/>
        <v>22.187750000000005</v>
      </c>
      <c r="O467" s="30">
        <f>SMA1MSFT[[#This Row],[Adj Close]]-SMA1MSFT[[#This Row],[6-MA]]</f>
        <v>-1.1109500000000061</v>
      </c>
      <c r="P467" s="29">
        <f>(SMA1MSFT[[#This Row],[Adj Close]]-N467)^2</f>
        <v>1.2342099025000135</v>
      </c>
      <c r="Q467" s="29">
        <f>ABS(SMA1MSFT[[#This Row],[Erorr 3]])</f>
        <v>1.1109500000000061</v>
      </c>
      <c r="R467" s="31">
        <f>SMA1MSFT[[#This Row],[Abs Erorr 3]]/SMA1MSFT[[#This Row],[Adj Close]]</f>
        <v>5.2709614362711897E-2</v>
      </c>
    </row>
    <row r="468" spans="2:18">
      <c r="B468" s="20">
        <v>44460.291666666664</v>
      </c>
      <c r="C468" s="4">
        <v>21.209599999999998</v>
      </c>
      <c r="D468" s="25">
        <f t="shared" si="36"/>
        <v>21.076799999999999</v>
      </c>
      <c r="E468" s="26">
        <f>SMA1MSFT[[#This Row],[Adj Close]]-SMA1MSFT[[#This Row],[Naive Trend ]]</f>
        <v>0.13279999999999959</v>
      </c>
      <c r="F468" s="4">
        <f t="shared" si="35"/>
        <v>1.7635839999999889E-2</v>
      </c>
      <c r="G468" s="4">
        <f>ABS(SMA1MSFT[[#This Row],[Erorr 1]])</f>
        <v>0.13279999999999959</v>
      </c>
      <c r="H468" s="27">
        <f>SMA1MSFT[[#This Row],[Abs Erorr 1]]/SMA1MSFT[[#This Row],[Adj Close]]</f>
        <v>6.2613156306577959E-3</v>
      </c>
      <c r="I468" s="25">
        <f t="shared" si="38"/>
        <v>21.714400000000001</v>
      </c>
      <c r="J468" s="28">
        <f>(SMA1MSFT[[#This Row],[Adj Close]]-SMA1MSFT[[#This Row],[3-MA]])</f>
        <v>-0.50480000000000302</v>
      </c>
      <c r="K468" s="29">
        <f t="shared" si="37"/>
        <v>0.25482304000000305</v>
      </c>
      <c r="L468" s="29">
        <f>ABS(SMA1MSFT[[#This Row],[Erorr 2]])</f>
        <v>0.50480000000000302</v>
      </c>
      <c r="M468" s="27">
        <f>SMA1MSFT[[#This Row],[Abs Erorr 2]]/SMA1MSFT[[#This Row],[Adj Close]]</f>
        <v>2.3800543150271719E-2</v>
      </c>
      <c r="N468" s="25">
        <f t="shared" si="39"/>
        <v>21.960633333333334</v>
      </c>
      <c r="O468" s="30">
        <f>SMA1MSFT[[#This Row],[Adj Close]]-SMA1MSFT[[#This Row],[6-MA]]</f>
        <v>-0.75103333333333566</v>
      </c>
      <c r="P468" s="29">
        <f>(SMA1MSFT[[#This Row],[Adj Close]]-N468)^2</f>
        <v>0.56405106777778125</v>
      </c>
      <c r="Q468" s="29">
        <f>ABS(SMA1MSFT[[#This Row],[Erorr 3]])</f>
        <v>0.75103333333333566</v>
      </c>
      <c r="R468" s="31">
        <f>SMA1MSFT[[#This Row],[Abs Erorr 3]]/SMA1MSFT[[#This Row],[Adj Close]]</f>
        <v>3.5410065882116384E-2</v>
      </c>
    </row>
    <row r="469" spans="2:18">
      <c r="B469" s="20">
        <v>44461.291666666664</v>
      </c>
      <c r="C469" s="4">
        <v>21.903400000000001</v>
      </c>
      <c r="D469" s="25">
        <f t="shared" si="36"/>
        <v>21.209599999999998</v>
      </c>
      <c r="E469" s="26">
        <f>SMA1MSFT[[#This Row],[Adj Close]]-SMA1MSFT[[#This Row],[Naive Trend ]]</f>
        <v>0.69380000000000308</v>
      </c>
      <c r="F469" s="4">
        <f t="shared" si="35"/>
        <v>0.48135844000000427</v>
      </c>
      <c r="G469" s="4">
        <f>ABS(SMA1MSFT[[#This Row],[Erorr 1]])</f>
        <v>0.69380000000000308</v>
      </c>
      <c r="H469" s="27">
        <f>SMA1MSFT[[#This Row],[Abs Erorr 1]]/SMA1MSFT[[#This Row],[Adj Close]]</f>
        <v>3.1675447647397346E-2</v>
      </c>
      <c r="I469" s="25">
        <f t="shared" si="38"/>
        <v>21.382966666666665</v>
      </c>
      <c r="J469" s="28">
        <f>(SMA1MSFT[[#This Row],[Adj Close]]-SMA1MSFT[[#This Row],[3-MA]])</f>
        <v>0.52043333333333663</v>
      </c>
      <c r="K469" s="29">
        <f t="shared" si="37"/>
        <v>0.2708508544444479</v>
      </c>
      <c r="L469" s="29">
        <f>ABS(SMA1MSFT[[#This Row],[Erorr 2]])</f>
        <v>0.52043333333333663</v>
      </c>
      <c r="M469" s="27">
        <f>SMA1MSFT[[#This Row],[Abs Erorr 2]]/SMA1MSFT[[#This Row],[Adj Close]]</f>
        <v>2.3760390319920041E-2</v>
      </c>
      <c r="N469" s="25">
        <f t="shared" si="39"/>
        <v>21.809899999999999</v>
      </c>
      <c r="O469" s="30">
        <f>SMA1MSFT[[#This Row],[Adj Close]]-SMA1MSFT[[#This Row],[6-MA]]</f>
        <v>9.3500000000002359E-2</v>
      </c>
      <c r="P469" s="29">
        <f>(SMA1MSFT[[#This Row],[Adj Close]]-N469)^2</f>
        <v>8.7422500000004406E-3</v>
      </c>
      <c r="Q469" s="29">
        <f>ABS(SMA1MSFT[[#This Row],[Erorr 3]])</f>
        <v>9.3500000000002359E-2</v>
      </c>
      <c r="R469" s="31">
        <f>SMA1MSFT[[#This Row],[Abs Erorr 3]]/SMA1MSFT[[#This Row],[Adj Close]]</f>
        <v>4.2687436653671279E-3</v>
      </c>
    </row>
    <row r="470" spans="2:18">
      <c r="B470" s="20">
        <v>44462.291666666664</v>
      </c>
      <c r="C470" s="4">
        <v>22.4435</v>
      </c>
      <c r="D470" s="25">
        <f t="shared" si="36"/>
        <v>21.903400000000001</v>
      </c>
      <c r="E470" s="26">
        <f>SMA1MSFT[[#This Row],[Adj Close]]-SMA1MSFT[[#This Row],[Naive Trend ]]</f>
        <v>0.54009999999999891</v>
      </c>
      <c r="F470" s="4">
        <f t="shared" si="35"/>
        <v>0.29170800999999885</v>
      </c>
      <c r="G470" s="4">
        <f>ABS(SMA1MSFT[[#This Row],[Erorr 1]])</f>
        <v>0.54009999999999891</v>
      </c>
      <c r="H470" s="27">
        <f>SMA1MSFT[[#This Row],[Abs Erorr 1]]/SMA1MSFT[[#This Row],[Adj Close]]</f>
        <v>2.4064874016975914E-2</v>
      </c>
      <c r="I470" s="25">
        <f t="shared" si="38"/>
        <v>21.396600000000003</v>
      </c>
      <c r="J470" s="28">
        <f>(SMA1MSFT[[#This Row],[Adj Close]]-SMA1MSFT[[#This Row],[3-MA]])</f>
        <v>1.0468999999999973</v>
      </c>
      <c r="K470" s="29">
        <f t="shared" si="37"/>
        <v>1.0959996099999942</v>
      </c>
      <c r="L470" s="29">
        <f>ABS(SMA1MSFT[[#This Row],[Erorr 2]])</f>
        <v>1.0468999999999973</v>
      </c>
      <c r="M470" s="27">
        <f>SMA1MSFT[[#This Row],[Abs Erorr 2]]/SMA1MSFT[[#This Row],[Adj Close]]</f>
        <v>4.6646022233608718E-2</v>
      </c>
      <c r="N470" s="25">
        <f t="shared" si="39"/>
        <v>21.759816666666666</v>
      </c>
      <c r="O470" s="30">
        <f>SMA1MSFT[[#This Row],[Adj Close]]-SMA1MSFT[[#This Row],[6-MA]]</f>
        <v>0.68368333333333453</v>
      </c>
      <c r="P470" s="29">
        <f>(SMA1MSFT[[#This Row],[Adj Close]]-N470)^2</f>
        <v>0.46742290027777944</v>
      </c>
      <c r="Q470" s="29">
        <f>ABS(SMA1MSFT[[#This Row],[Erorr 3]])</f>
        <v>0.68368333333333453</v>
      </c>
      <c r="R470" s="31">
        <f>SMA1MSFT[[#This Row],[Abs Erorr 3]]/SMA1MSFT[[#This Row],[Adj Close]]</f>
        <v>3.0462420448385256E-2</v>
      </c>
    </row>
    <row r="471" spans="2:18">
      <c r="B471" s="20">
        <v>44463.291666666664</v>
      </c>
      <c r="C471" s="4">
        <v>22.043199999999999</v>
      </c>
      <c r="D471" s="25">
        <f t="shared" si="36"/>
        <v>22.4435</v>
      </c>
      <c r="E471" s="26">
        <f>SMA1MSFT[[#This Row],[Adj Close]]-SMA1MSFT[[#This Row],[Naive Trend ]]</f>
        <v>-0.40030000000000143</v>
      </c>
      <c r="F471" s="4">
        <f t="shared" si="35"/>
        <v>0.16024009000000114</v>
      </c>
      <c r="G471" s="4">
        <f>ABS(SMA1MSFT[[#This Row],[Erorr 1]])</f>
        <v>0.40030000000000143</v>
      </c>
      <c r="H471" s="27">
        <f>SMA1MSFT[[#This Row],[Abs Erorr 1]]/SMA1MSFT[[#This Row],[Adj Close]]</f>
        <v>1.8159795311025687E-2</v>
      </c>
      <c r="I471" s="25">
        <f t="shared" si="38"/>
        <v>21.852166666666665</v>
      </c>
      <c r="J471" s="28">
        <f>(SMA1MSFT[[#This Row],[Adj Close]]-SMA1MSFT[[#This Row],[3-MA]])</f>
        <v>0.19103333333333339</v>
      </c>
      <c r="K471" s="29">
        <f t="shared" si="37"/>
        <v>3.6493734444444467E-2</v>
      </c>
      <c r="L471" s="29">
        <f>ABS(SMA1MSFT[[#This Row],[Erorr 2]])</f>
        <v>0.19103333333333339</v>
      </c>
      <c r="M471" s="27">
        <f>SMA1MSFT[[#This Row],[Abs Erorr 2]]/SMA1MSFT[[#This Row],[Adj Close]]</f>
        <v>8.666315840410348E-3</v>
      </c>
      <c r="N471" s="25">
        <f t="shared" si="39"/>
        <v>21.783283333333333</v>
      </c>
      <c r="O471" s="30">
        <f>SMA1MSFT[[#This Row],[Adj Close]]-SMA1MSFT[[#This Row],[6-MA]]</f>
        <v>0.25991666666666546</v>
      </c>
      <c r="P471" s="29">
        <f>(SMA1MSFT[[#This Row],[Adj Close]]-N471)^2</f>
        <v>6.7556673611110479E-2</v>
      </c>
      <c r="Q471" s="29">
        <f>ABS(SMA1MSFT[[#This Row],[Erorr 3]])</f>
        <v>0.25991666666666546</v>
      </c>
      <c r="R471" s="31">
        <f>SMA1MSFT[[#This Row],[Abs Erorr 3]]/SMA1MSFT[[#This Row],[Adj Close]]</f>
        <v>1.1791240231303327E-2</v>
      </c>
    </row>
    <row r="472" spans="2:18">
      <c r="B472" s="20">
        <v>44466.291666666664</v>
      </c>
      <c r="C472" s="4">
        <v>21.622900000000001</v>
      </c>
      <c r="D472" s="25">
        <f t="shared" si="36"/>
        <v>22.043199999999999</v>
      </c>
      <c r="E472" s="26">
        <f>SMA1MSFT[[#This Row],[Adj Close]]-SMA1MSFT[[#This Row],[Naive Trend ]]</f>
        <v>-0.42029999999999745</v>
      </c>
      <c r="F472" s="4">
        <f t="shared" si="35"/>
        <v>0.17665208999999785</v>
      </c>
      <c r="G472" s="4">
        <f>ABS(SMA1MSFT[[#This Row],[Erorr 1]])</f>
        <v>0.42029999999999745</v>
      </c>
      <c r="H472" s="27">
        <f>SMA1MSFT[[#This Row],[Abs Erorr 1]]/SMA1MSFT[[#This Row],[Adj Close]]</f>
        <v>1.9437725744465239E-2</v>
      </c>
      <c r="I472" s="25">
        <f t="shared" si="38"/>
        <v>22.130033333333333</v>
      </c>
      <c r="J472" s="28">
        <f>(SMA1MSFT[[#This Row],[Adj Close]]-SMA1MSFT[[#This Row],[3-MA]])</f>
        <v>-0.5071333333333321</v>
      </c>
      <c r="K472" s="29">
        <f t="shared" si="37"/>
        <v>0.25718421777777656</v>
      </c>
      <c r="L472" s="29">
        <f>ABS(SMA1MSFT[[#This Row],[Erorr 2]])</f>
        <v>0.5071333333333321</v>
      </c>
      <c r="M472" s="27">
        <f>SMA1MSFT[[#This Row],[Abs Erorr 2]]/SMA1MSFT[[#This Row],[Adj Close]]</f>
        <v>2.3453529976706737E-2</v>
      </c>
      <c r="N472" s="25">
        <f t="shared" si="39"/>
        <v>21.756499999999999</v>
      </c>
      <c r="O472" s="30">
        <f>SMA1MSFT[[#This Row],[Adj Close]]-SMA1MSFT[[#This Row],[6-MA]]</f>
        <v>-0.13359999999999772</v>
      </c>
      <c r="P472" s="29">
        <f>(SMA1MSFT[[#This Row],[Adj Close]]-N472)^2</f>
        <v>1.784895999999939E-2</v>
      </c>
      <c r="Q472" s="29">
        <f>ABS(SMA1MSFT[[#This Row],[Erorr 3]])</f>
        <v>0.13359999999999772</v>
      </c>
      <c r="R472" s="31">
        <f>SMA1MSFT[[#This Row],[Abs Erorr 3]]/SMA1MSFT[[#This Row],[Adj Close]]</f>
        <v>6.1786346882239532E-3</v>
      </c>
    </row>
    <row r="473" spans="2:18">
      <c r="B473" s="20">
        <v>44467.291666666664</v>
      </c>
      <c r="C473" s="4">
        <v>20.663499999999999</v>
      </c>
      <c r="D473" s="25">
        <f t="shared" si="36"/>
        <v>21.622900000000001</v>
      </c>
      <c r="E473" s="26">
        <f>SMA1MSFT[[#This Row],[Adj Close]]-SMA1MSFT[[#This Row],[Naive Trend ]]</f>
        <v>-0.95940000000000225</v>
      </c>
      <c r="F473" s="4">
        <f t="shared" si="35"/>
        <v>0.9204483600000043</v>
      </c>
      <c r="G473" s="4">
        <f>ABS(SMA1MSFT[[#This Row],[Erorr 1]])</f>
        <v>0.95940000000000225</v>
      </c>
      <c r="H473" s="27">
        <f>SMA1MSFT[[#This Row],[Abs Erorr 1]]/SMA1MSFT[[#This Row],[Adj Close]]</f>
        <v>4.6429694872601561E-2</v>
      </c>
      <c r="I473" s="25">
        <f t="shared" si="38"/>
        <v>22.036533333333335</v>
      </c>
      <c r="J473" s="28">
        <f>(SMA1MSFT[[#This Row],[Adj Close]]-SMA1MSFT[[#This Row],[3-MA]])</f>
        <v>-1.3730333333333355</v>
      </c>
      <c r="K473" s="29">
        <f t="shared" si="37"/>
        <v>1.8852205344444506</v>
      </c>
      <c r="L473" s="29">
        <f>ABS(SMA1MSFT[[#This Row],[Erorr 2]])</f>
        <v>1.3730333333333355</v>
      </c>
      <c r="M473" s="27">
        <f>SMA1MSFT[[#This Row],[Abs Erorr 2]]/SMA1MSFT[[#This Row],[Adj Close]]</f>
        <v>6.6447278211984206E-2</v>
      </c>
      <c r="N473" s="25">
        <f t="shared" si="39"/>
        <v>21.716566666666665</v>
      </c>
      <c r="O473" s="30">
        <f>SMA1MSFT[[#This Row],[Adj Close]]-SMA1MSFT[[#This Row],[6-MA]]</f>
        <v>-1.0530666666666662</v>
      </c>
      <c r="P473" s="29">
        <f>(SMA1MSFT[[#This Row],[Adj Close]]-N473)^2</f>
        <v>1.1089494044444435</v>
      </c>
      <c r="Q473" s="29">
        <f>ABS(SMA1MSFT[[#This Row],[Erorr 3]])</f>
        <v>1.0530666666666662</v>
      </c>
      <c r="R473" s="31">
        <f>SMA1MSFT[[#This Row],[Abs Erorr 3]]/SMA1MSFT[[#This Row],[Adj Close]]</f>
        <v>5.0962647502439867E-2</v>
      </c>
    </row>
    <row r="474" spans="2:18">
      <c r="B474" s="20">
        <v>44468.291666666664</v>
      </c>
      <c r="C474" s="4">
        <v>20.4818</v>
      </c>
      <c r="D474" s="25">
        <f t="shared" si="36"/>
        <v>20.663499999999999</v>
      </c>
      <c r="E474" s="26">
        <f>SMA1MSFT[[#This Row],[Adj Close]]-SMA1MSFT[[#This Row],[Naive Trend ]]</f>
        <v>-0.18169999999999931</v>
      </c>
      <c r="F474" s="4">
        <f t="shared" si="35"/>
        <v>3.3014889999999748E-2</v>
      </c>
      <c r="G474" s="4">
        <f>ABS(SMA1MSFT[[#This Row],[Erorr 1]])</f>
        <v>0.18169999999999931</v>
      </c>
      <c r="H474" s="27">
        <f>SMA1MSFT[[#This Row],[Abs Erorr 1]]/SMA1MSFT[[#This Row],[Adj Close]]</f>
        <v>8.8712906092237656E-3</v>
      </c>
      <c r="I474" s="25">
        <f t="shared" si="38"/>
        <v>21.443200000000001</v>
      </c>
      <c r="J474" s="28">
        <f>(SMA1MSFT[[#This Row],[Adj Close]]-SMA1MSFT[[#This Row],[3-MA]])</f>
        <v>-0.96140000000000114</v>
      </c>
      <c r="K474" s="29">
        <f t="shared" si="37"/>
        <v>0.92428996000000219</v>
      </c>
      <c r="L474" s="29">
        <f>ABS(SMA1MSFT[[#This Row],[Erorr 2]])</f>
        <v>0.96140000000000114</v>
      </c>
      <c r="M474" s="27">
        <f>SMA1MSFT[[#This Row],[Abs Erorr 2]]/SMA1MSFT[[#This Row],[Adj Close]]</f>
        <v>4.6939233856399393E-2</v>
      </c>
      <c r="N474" s="25">
        <f t="shared" si="39"/>
        <v>21.647683333333333</v>
      </c>
      <c r="O474" s="30">
        <f>SMA1MSFT[[#This Row],[Adj Close]]-SMA1MSFT[[#This Row],[6-MA]]</f>
        <v>-1.1658833333333334</v>
      </c>
      <c r="P474" s="29">
        <f>(SMA1MSFT[[#This Row],[Adj Close]]-N474)^2</f>
        <v>1.3592839469444447</v>
      </c>
      <c r="Q474" s="29">
        <f>ABS(SMA1MSFT[[#This Row],[Erorr 3]])</f>
        <v>1.1658833333333334</v>
      </c>
      <c r="R474" s="31">
        <f>SMA1MSFT[[#This Row],[Abs Erorr 3]]/SMA1MSFT[[#This Row],[Adj Close]]</f>
        <v>5.6922894146673307E-2</v>
      </c>
    </row>
    <row r="475" spans="2:18">
      <c r="B475" s="20">
        <v>44469.291666666664</v>
      </c>
      <c r="C475" s="4">
        <v>20.680499999999999</v>
      </c>
      <c r="D475" s="25">
        <f t="shared" si="36"/>
        <v>20.4818</v>
      </c>
      <c r="E475" s="26">
        <f>SMA1MSFT[[#This Row],[Adj Close]]-SMA1MSFT[[#This Row],[Naive Trend ]]</f>
        <v>0.19869999999999877</v>
      </c>
      <c r="F475" s="4">
        <f t="shared" si="35"/>
        <v>3.9481689999999507E-2</v>
      </c>
      <c r="G475" s="4">
        <f>ABS(SMA1MSFT[[#This Row],[Erorr 1]])</f>
        <v>0.19869999999999877</v>
      </c>
      <c r="H475" s="27">
        <f>SMA1MSFT[[#This Row],[Abs Erorr 1]]/SMA1MSFT[[#This Row],[Adj Close]]</f>
        <v>9.6080849109063497E-3</v>
      </c>
      <c r="I475" s="25">
        <f t="shared" si="38"/>
        <v>20.922733333333333</v>
      </c>
      <c r="J475" s="28">
        <f>(SMA1MSFT[[#This Row],[Adj Close]]-SMA1MSFT[[#This Row],[3-MA]])</f>
        <v>-0.24223333333333485</v>
      </c>
      <c r="K475" s="29">
        <f t="shared" si="37"/>
        <v>5.8676987777778515E-2</v>
      </c>
      <c r="L475" s="29">
        <f>ABS(SMA1MSFT[[#This Row],[Erorr 2]])</f>
        <v>0.24223333333333485</v>
      </c>
      <c r="M475" s="27">
        <f>SMA1MSFT[[#This Row],[Abs Erorr 2]]/SMA1MSFT[[#This Row],[Adj Close]]</f>
        <v>1.1713127503364758E-2</v>
      </c>
      <c r="N475" s="25">
        <f t="shared" si="39"/>
        <v>21.526383333333332</v>
      </c>
      <c r="O475" s="30">
        <f>SMA1MSFT[[#This Row],[Adj Close]]-SMA1MSFT[[#This Row],[6-MA]]</f>
        <v>-0.8458833333333331</v>
      </c>
      <c r="P475" s="29">
        <f>(SMA1MSFT[[#This Row],[Adj Close]]-N475)^2</f>
        <v>0.71551861361111069</v>
      </c>
      <c r="Q475" s="29">
        <f>ABS(SMA1MSFT[[#This Row],[Erorr 3]])</f>
        <v>0.8458833333333331</v>
      </c>
      <c r="R475" s="31">
        <f>SMA1MSFT[[#This Row],[Abs Erorr 3]]/SMA1MSFT[[#This Row],[Adj Close]]</f>
        <v>4.0902460449860165E-2</v>
      </c>
    </row>
    <row r="476" spans="2:18">
      <c r="B476" s="20">
        <v>44470.291666666664</v>
      </c>
      <c r="C476" s="4">
        <v>20.706499999999998</v>
      </c>
      <c r="D476" s="25">
        <f t="shared" si="36"/>
        <v>20.680499999999999</v>
      </c>
      <c r="E476" s="26">
        <f>SMA1MSFT[[#This Row],[Adj Close]]-SMA1MSFT[[#This Row],[Naive Trend ]]</f>
        <v>2.5999999999999801E-2</v>
      </c>
      <c r="F476" s="4">
        <f t="shared" si="35"/>
        <v>6.7599999999998965E-4</v>
      </c>
      <c r="G476" s="4">
        <f>ABS(SMA1MSFT[[#This Row],[Erorr 1]])</f>
        <v>2.5999999999999801E-2</v>
      </c>
      <c r="H476" s="27">
        <f>SMA1MSFT[[#This Row],[Abs Erorr 1]]/SMA1MSFT[[#This Row],[Adj Close]]</f>
        <v>1.2556443628812114E-3</v>
      </c>
      <c r="I476" s="25">
        <f t="shared" si="38"/>
        <v>20.608599999999999</v>
      </c>
      <c r="J476" s="28">
        <f>(SMA1MSFT[[#This Row],[Adj Close]]-SMA1MSFT[[#This Row],[3-MA]])</f>
        <v>9.789999999999921E-2</v>
      </c>
      <c r="K476" s="29">
        <f t="shared" si="37"/>
        <v>9.5844099999998454E-3</v>
      </c>
      <c r="L476" s="29">
        <f>ABS(SMA1MSFT[[#This Row],[Erorr 2]])</f>
        <v>9.789999999999921E-2</v>
      </c>
      <c r="M476" s="27">
        <f>SMA1MSFT[[#This Row],[Abs Erorr 2]]/SMA1MSFT[[#This Row],[Adj Close]]</f>
        <v>4.7279839663873285E-3</v>
      </c>
      <c r="N476" s="25">
        <f t="shared" si="39"/>
        <v>21.322566666666663</v>
      </c>
      <c r="O476" s="30">
        <f>SMA1MSFT[[#This Row],[Adj Close]]-SMA1MSFT[[#This Row],[6-MA]]</f>
        <v>-0.61606666666666499</v>
      </c>
      <c r="P476" s="29">
        <f>(SMA1MSFT[[#This Row],[Adj Close]]-N476)^2</f>
        <v>0.37953813777777573</v>
      </c>
      <c r="Q476" s="29">
        <f>ABS(SMA1MSFT[[#This Row],[Erorr 3]])</f>
        <v>0.61606666666666499</v>
      </c>
      <c r="R476" s="31">
        <f>SMA1MSFT[[#This Row],[Abs Erorr 3]]/SMA1MSFT[[#This Row],[Adj Close]]</f>
        <v>2.9752332198423926E-2</v>
      </c>
    </row>
    <row r="477" spans="2:18">
      <c r="B477" s="20">
        <v>44473.291666666664</v>
      </c>
      <c r="C477" s="4">
        <v>19.6982</v>
      </c>
      <c r="D477" s="25">
        <f t="shared" si="36"/>
        <v>20.706499999999998</v>
      </c>
      <c r="E477" s="26">
        <f>SMA1MSFT[[#This Row],[Adj Close]]-SMA1MSFT[[#This Row],[Naive Trend ]]</f>
        <v>-1.0082999999999984</v>
      </c>
      <c r="F477" s="4">
        <f t="shared" si="35"/>
        <v>1.0166688899999967</v>
      </c>
      <c r="G477" s="4">
        <f>ABS(SMA1MSFT[[#This Row],[Erorr 1]])</f>
        <v>1.0082999999999984</v>
      </c>
      <c r="H477" s="27">
        <f>SMA1MSFT[[#This Row],[Abs Erorr 1]]/SMA1MSFT[[#This Row],[Adj Close]]</f>
        <v>5.1187418139728422E-2</v>
      </c>
      <c r="I477" s="25">
        <f t="shared" si="38"/>
        <v>20.622933333333332</v>
      </c>
      <c r="J477" s="28">
        <f>(SMA1MSFT[[#This Row],[Adj Close]]-SMA1MSFT[[#This Row],[3-MA]])</f>
        <v>-0.9247333333333323</v>
      </c>
      <c r="K477" s="29">
        <f t="shared" si="37"/>
        <v>0.85513173777777585</v>
      </c>
      <c r="L477" s="29">
        <f>ABS(SMA1MSFT[[#This Row],[Erorr 2]])</f>
        <v>0.9247333333333323</v>
      </c>
      <c r="M477" s="27">
        <f>SMA1MSFT[[#This Row],[Abs Erorr 2]]/SMA1MSFT[[#This Row],[Adj Close]]</f>
        <v>4.6945067738845797E-2</v>
      </c>
      <c r="N477" s="25">
        <f t="shared" si="39"/>
        <v>21.033066666666667</v>
      </c>
      <c r="O477" s="30">
        <f>SMA1MSFT[[#This Row],[Adj Close]]-SMA1MSFT[[#This Row],[6-MA]]</f>
        <v>-1.3348666666666666</v>
      </c>
      <c r="P477" s="29">
        <f>(SMA1MSFT[[#This Row],[Adj Close]]-N477)^2</f>
        <v>1.7818690177777776</v>
      </c>
      <c r="Q477" s="29">
        <f>ABS(SMA1MSFT[[#This Row],[Erorr 3]])</f>
        <v>1.3348666666666666</v>
      </c>
      <c r="R477" s="31">
        <f>SMA1MSFT[[#This Row],[Abs Erorr 3]]/SMA1MSFT[[#This Row],[Adj Close]]</f>
        <v>6.7765921082467775E-2</v>
      </c>
    </row>
    <row r="478" spans="2:18">
      <c r="B478" s="20">
        <v>44474.291666666664</v>
      </c>
      <c r="C478" s="4">
        <v>20.416</v>
      </c>
      <c r="D478" s="25">
        <f t="shared" si="36"/>
        <v>19.6982</v>
      </c>
      <c r="E478" s="26">
        <f>SMA1MSFT[[#This Row],[Adj Close]]-SMA1MSFT[[#This Row],[Naive Trend ]]</f>
        <v>0.71780000000000044</v>
      </c>
      <c r="F478" s="4">
        <f t="shared" si="35"/>
        <v>0.51523684000000058</v>
      </c>
      <c r="G478" s="4">
        <f>ABS(SMA1MSFT[[#This Row],[Erorr 1]])</f>
        <v>0.71780000000000044</v>
      </c>
      <c r="H478" s="27">
        <f>SMA1MSFT[[#This Row],[Abs Erorr 1]]/SMA1MSFT[[#This Row],[Adj Close]]</f>
        <v>3.5158699059561149E-2</v>
      </c>
      <c r="I478" s="25">
        <f t="shared" si="38"/>
        <v>20.361733333333333</v>
      </c>
      <c r="J478" s="28">
        <f>(SMA1MSFT[[#This Row],[Adj Close]]-SMA1MSFT[[#This Row],[3-MA]])</f>
        <v>5.4266666666666907E-2</v>
      </c>
      <c r="K478" s="29">
        <f t="shared" si="37"/>
        <v>2.9448711111111372E-3</v>
      </c>
      <c r="L478" s="29">
        <f>ABS(SMA1MSFT[[#This Row],[Erorr 2]])</f>
        <v>5.4266666666666907E-2</v>
      </c>
      <c r="M478" s="27">
        <f>SMA1MSFT[[#This Row],[Abs Erorr 2]]/SMA1MSFT[[#This Row],[Adj Close]]</f>
        <v>2.6580459770115059E-3</v>
      </c>
      <c r="N478" s="25">
        <f t="shared" si="39"/>
        <v>20.642233333333333</v>
      </c>
      <c r="O478" s="30">
        <f>SMA1MSFT[[#This Row],[Adj Close]]-SMA1MSFT[[#This Row],[6-MA]]</f>
        <v>-0.22623333333333306</v>
      </c>
      <c r="P478" s="29">
        <f>(SMA1MSFT[[#This Row],[Adj Close]]-N478)^2</f>
        <v>5.1181521111110989E-2</v>
      </c>
      <c r="Q478" s="29">
        <f>ABS(SMA1MSFT[[#This Row],[Erorr 3]])</f>
        <v>0.22623333333333306</v>
      </c>
      <c r="R478" s="31">
        <f>SMA1MSFT[[#This Row],[Abs Erorr 3]]/SMA1MSFT[[#This Row],[Adj Close]]</f>
        <v>1.1081178160919527E-2</v>
      </c>
    </row>
    <row r="479" spans="2:18">
      <c r="B479" s="20">
        <v>44475.291666666664</v>
      </c>
      <c r="C479" s="4">
        <v>20.6645</v>
      </c>
      <c r="D479" s="25">
        <f t="shared" si="36"/>
        <v>20.416</v>
      </c>
      <c r="E479" s="26">
        <f>SMA1MSFT[[#This Row],[Adj Close]]-SMA1MSFT[[#This Row],[Naive Trend ]]</f>
        <v>0.24849999999999994</v>
      </c>
      <c r="F479" s="4">
        <f t="shared" si="35"/>
        <v>6.1752249999999974E-2</v>
      </c>
      <c r="G479" s="4">
        <f>ABS(SMA1MSFT[[#This Row],[Erorr 1]])</f>
        <v>0.24849999999999994</v>
      </c>
      <c r="H479" s="27">
        <f>SMA1MSFT[[#This Row],[Abs Erorr 1]]/SMA1MSFT[[#This Row],[Adj Close]]</f>
        <v>1.2025454281497251E-2</v>
      </c>
      <c r="I479" s="25">
        <f t="shared" si="38"/>
        <v>20.273566666666667</v>
      </c>
      <c r="J479" s="28">
        <f>(SMA1MSFT[[#This Row],[Adj Close]]-SMA1MSFT[[#This Row],[3-MA]])</f>
        <v>0.39093333333333291</v>
      </c>
      <c r="K479" s="29">
        <f t="shared" si="37"/>
        <v>0.15282887111111079</v>
      </c>
      <c r="L479" s="29">
        <f>ABS(SMA1MSFT[[#This Row],[Erorr 2]])</f>
        <v>0.39093333333333291</v>
      </c>
      <c r="M479" s="27">
        <f>SMA1MSFT[[#This Row],[Abs Erorr 2]]/SMA1MSFT[[#This Row],[Adj Close]]</f>
        <v>1.8918112382749784E-2</v>
      </c>
      <c r="N479" s="25">
        <f t="shared" si="39"/>
        <v>20.441083333333331</v>
      </c>
      <c r="O479" s="30">
        <f>SMA1MSFT[[#This Row],[Adj Close]]-SMA1MSFT[[#This Row],[6-MA]]</f>
        <v>0.22341666666666882</v>
      </c>
      <c r="P479" s="29">
        <f>(SMA1MSFT[[#This Row],[Adj Close]]-N479)^2</f>
        <v>4.9915006944445409E-2</v>
      </c>
      <c r="Q479" s="29">
        <f>ABS(SMA1MSFT[[#This Row],[Erorr 3]])</f>
        <v>0.22341666666666882</v>
      </c>
      <c r="R479" s="31">
        <f>SMA1MSFT[[#This Row],[Abs Erorr 3]]/SMA1MSFT[[#This Row],[Adj Close]]</f>
        <v>1.0811617346980029E-2</v>
      </c>
    </row>
    <row r="480" spans="2:18">
      <c r="B480" s="20">
        <v>44476.291666666664</v>
      </c>
      <c r="C480" s="4">
        <v>21.038900000000002</v>
      </c>
      <c r="D480" s="25">
        <f t="shared" si="36"/>
        <v>20.6645</v>
      </c>
      <c r="E480" s="26">
        <f>SMA1MSFT[[#This Row],[Adj Close]]-SMA1MSFT[[#This Row],[Naive Trend ]]</f>
        <v>0.3744000000000014</v>
      </c>
      <c r="F480" s="4">
        <f t="shared" si="35"/>
        <v>0.14017536000000105</v>
      </c>
      <c r="G480" s="4">
        <f>ABS(SMA1MSFT[[#This Row],[Erorr 1]])</f>
        <v>0.3744000000000014</v>
      </c>
      <c r="H480" s="27">
        <f>SMA1MSFT[[#This Row],[Abs Erorr 1]]/SMA1MSFT[[#This Row],[Adj Close]]</f>
        <v>1.779560718478634E-2</v>
      </c>
      <c r="I480" s="25">
        <f t="shared" si="38"/>
        <v>20.259566666666668</v>
      </c>
      <c r="J480" s="28">
        <f>(SMA1MSFT[[#This Row],[Adj Close]]-SMA1MSFT[[#This Row],[3-MA]])</f>
        <v>0.77933333333333366</v>
      </c>
      <c r="K480" s="29">
        <f t="shared" si="37"/>
        <v>0.60736044444444492</v>
      </c>
      <c r="L480" s="29">
        <f>ABS(SMA1MSFT[[#This Row],[Erorr 2]])</f>
        <v>0.77933333333333366</v>
      </c>
      <c r="M480" s="27">
        <f>SMA1MSFT[[#This Row],[Abs Erorr 2]]/SMA1MSFT[[#This Row],[Adj Close]]</f>
        <v>3.7042494300240675E-2</v>
      </c>
      <c r="N480" s="25">
        <f t="shared" si="39"/>
        <v>20.44125</v>
      </c>
      <c r="O480" s="30">
        <f>SMA1MSFT[[#This Row],[Adj Close]]-SMA1MSFT[[#This Row],[6-MA]]</f>
        <v>0.59765000000000157</v>
      </c>
      <c r="P480" s="29">
        <f>(SMA1MSFT[[#This Row],[Adj Close]]-N480)^2</f>
        <v>0.35718552250000185</v>
      </c>
      <c r="Q480" s="29">
        <f>ABS(SMA1MSFT[[#This Row],[Erorr 3]])</f>
        <v>0.59765000000000157</v>
      </c>
      <c r="R480" s="31">
        <f>SMA1MSFT[[#This Row],[Abs Erorr 3]]/SMA1MSFT[[#This Row],[Adj Close]]</f>
        <v>2.8406903402744512E-2</v>
      </c>
    </row>
    <row r="481" spans="2:18">
      <c r="B481" s="20">
        <v>44477.291666666664</v>
      </c>
      <c r="C481" s="4">
        <v>20.795300000000001</v>
      </c>
      <c r="D481" s="25">
        <f t="shared" si="36"/>
        <v>21.038900000000002</v>
      </c>
      <c r="E481" s="26">
        <f>SMA1MSFT[[#This Row],[Adj Close]]-SMA1MSFT[[#This Row],[Naive Trend ]]</f>
        <v>-0.2436000000000007</v>
      </c>
      <c r="F481" s="4">
        <f t="shared" si="35"/>
        <v>5.9340960000000345E-2</v>
      </c>
      <c r="G481" s="4">
        <f>ABS(SMA1MSFT[[#This Row],[Erorr 1]])</f>
        <v>0.2436000000000007</v>
      </c>
      <c r="H481" s="27">
        <f>SMA1MSFT[[#This Row],[Abs Erorr 1]]/SMA1MSFT[[#This Row],[Adj Close]]</f>
        <v>1.1714185416897121E-2</v>
      </c>
      <c r="I481" s="25">
        <f t="shared" si="38"/>
        <v>20.706466666666667</v>
      </c>
      <c r="J481" s="28">
        <f>(SMA1MSFT[[#This Row],[Adj Close]]-SMA1MSFT[[#This Row],[3-MA]])</f>
        <v>8.8833333333333542E-2</v>
      </c>
      <c r="K481" s="29">
        <f t="shared" si="37"/>
        <v>7.8913611111111476E-3</v>
      </c>
      <c r="L481" s="29">
        <f>ABS(SMA1MSFT[[#This Row],[Erorr 2]])</f>
        <v>8.8833333333333542E-2</v>
      </c>
      <c r="M481" s="27">
        <f>SMA1MSFT[[#This Row],[Abs Erorr 2]]/SMA1MSFT[[#This Row],[Adj Close]]</f>
        <v>4.271798595515984E-3</v>
      </c>
      <c r="N481" s="25">
        <f t="shared" si="39"/>
        <v>20.534099999999999</v>
      </c>
      <c r="O481" s="30">
        <f>SMA1MSFT[[#This Row],[Adj Close]]-SMA1MSFT[[#This Row],[6-MA]]</f>
        <v>0.26120000000000232</v>
      </c>
      <c r="P481" s="29">
        <f>(SMA1MSFT[[#This Row],[Adj Close]]-N481)^2</f>
        <v>6.8225440000001206E-2</v>
      </c>
      <c r="Q481" s="29">
        <f>ABS(SMA1MSFT[[#This Row],[Erorr 3]])</f>
        <v>0.26120000000000232</v>
      </c>
      <c r="R481" s="31">
        <f>SMA1MSFT[[#This Row],[Abs Erorr 3]]/SMA1MSFT[[#This Row],[Adj Close]]</f>
        <v>1.2560530504489105E-2</v>
      </c>
    </row>
    <row r="482" spans="2:18">
      <c r="B482" s="20">
        <v>44480.291666666664</v>
      </c>
      <c r="C482" s="4">
        <v>20.659500000000001</v>
      </c>
      <c r="D482" s="25">
        <f t="shared" si="36"/>
        <v>20.795300000000001</v>
      </c>
      <c r="E482" s="26">
        <f>SMA1MSFT[[#This Row],[Adj Close]]-SMA1MSFT[[#This Row],[Naive Trend ]]</f>
        <v>-0.1357999999999997</v>
      </c>
      <c r="F482" s="4">
        <f t="shared" si="35"/>
        <v>1.8441639999999919E-2</v>
      </c>
      <c r="G482" s="4">
        <f>ABS(SMA1MSFT[[#This Row],[Erorr 1]])</f>
        <v>0.1357999999999997</v>
      </c>
      <c r="H482" s="27">
        <f>SMA1MSFT[[#This Row],[Abs Erorr 1]]/SMA1MSFT[[#This Row],[Adj Close]]</f>
        <v>6.5732471744233741E-3</v>
      </c>
      <c r="I482" s="25">
        <f t="shared" si="38"/>
        <v>20.832899999999999</v>
      </c>
      <c r="J482" s="28">
        <f>(SMA1MSFT[[#This Row],[Adj Close]]-SMA1MSFT[[#This Row],[3-MA]])</f>
        <v>-0.17339999999999733</v>
      </c>
      <c r="K482" s="29">
        <f t="shared" si="37"/>
        <v>3.0067559999999074E-2</v>
      </c>
      <c r="L482" s="29">
        <f>ABS(SMA1MSFT[[#This Row],[Erorr 2]])</f>
        <v>0.17339999999999733</v>
      </c>
      <c r="M482" s="27">
        <f>SMA1MSFT[[#This Row],[Abs Erorr 2]]/SMA1MSFT[[#This Row],[Adj Close]]</f>
        <v>8.3932331372974824E-3</v>
      </c>
      <c r="N482" s="25">
        <f t="shared" si="39"/>
        <v>20.553233333333335</v>
      </c>
      <c r="O482" s="30">
        <f>SMA1MSFT[[#This Row],[Adj Close]]-SMA1MSFT[[#This Row],[6-MA]]</f>
        <v>0.10626666666666651</v>
      </c>
      <c r="P482" s="29">
        <f>(SMA1MSFT[[#This Row],[Adj Close]]-N482)^2</f>
        <v>1.1292604444444411E-2</v>
      </c>
      <c r="Q482" s="29">
        <f>ABS(SMA1MSFT[[#This Row],[Erorr 3]])</f>
        <v>0.10626666666666651</v>
      </c>
      <c r="R482" s="31">
        <f>SMA1MSFT[[#This Row],[Abs Erorr 3]]/SMA1MSFT[[#This Row],[Adj Close]]</f>
        <v>5.1437191929459333E-3</v>
      </c>
    </row>
    <row r="483" spans="2:18">
      <c r="B483" s="20">
        <v>44481.291666666664</v>
      </c>
      <c r="C483" s="4">
        <v>20.6356</v>
      </c>
      <c r="D483" s="25">
        <f t="shared" si="36"/>
        <v>20.659500000000001</v>
      </c>
      <c r="E483" s="26">
        <f>SMA1MSFT[[#This Row],[Adj Close]]-SMA1MSFT[[#This Row],[Naive Trend ]]</f>
        <v>-2.3900000000001143E-2</v>
      </c>
      <c r="F483" s="4">
        <f t="shared" si="35"/>
        <v>5.7121000000005459E-4</v>
      </c>
      <c r="G483" s="4">
        <f>ABS(SMA1MSFT[[#This Row],[Erorr 1]])</f>
        <v>2.3900000000001143E-2</v>
      </c>
      <c r="H483" s="27">
        <f>SMA1MSFT[[#This Row],[Abs Erorr 1]]/SMA1MSFT[[#This Row],[Adj Close]]</f>
        <v>1.158192637965513E-3</v>
      </c>
      <c r="I483" s="25">
        <f t="shared" si="38"/>
        <v>20.831233333333333</v>
      </c>
      <c r="J483" s="28">
        <f>(SMA1MSFT[[#This Row],[Adj Close]]-SMA1MSFT[[#This Row],[3-MA]])</f>
        <v>-0.19563333333333333</v>
      </c>
      <c r="K483" s="29">
        <f t="shared" si="37"/>
        <v>3.8272401111111111E-2</v>
      </c>
      <c r="L483" s="29">
        <f>ABS(SMA1MSFT[[#This Row],[Erorr 2]])</f>
        <v>0.19563333333333333</v>
      </c>
      <c r="M483" s="27">
        <f>SMA1MSFT[[#This Row],[Abs Erorr 2]]/SMA1MSFT[[#This Row],[Adj Close]]</f>
        <v>9.4803801844062369E-3</v>
      </c>
      <c r="N483" s="25">
        <f t="shared" si="39"/>
        <v>20.545400000000001</v>
      </c>
      <c r="O483" s="30">
        <f>SMA1MSFT[[#This Row],[Adj Close]]-SMA1MSFT[[#This Row],[6-MA]]</f>
        <v>9.0199999999999392E-2</v>
      </c>
      <c r="P483" s="29">
        <f>(SMA1MSFT[[#This Row],[Adj Close]]-N483)^2</f>
        <v>8.1360399999998896E-3</v>
      </c>
      <c r="Q483" s="29">
        <f>ABS(SMA1MSFT[[#This Row],[Erorr 3]])</f>
        <v>9.0199999999999392E-2</v>
      </c>
      <c r="R483" s="31">
        <f>SMA1MSFT[[#This Row],[Abs Erorr 3]]/SMA1MSFT[[#This Row],[Adj Close]]</f>
        <v>4.3710868596018235E-3</v>
      </c>
    </row>
    <row r="484" spans="2:18">
      <c r="B484" s="20">
        <v>44482.291666666664</v>
      </c>
      <c r="C484" s="4">
        <v>20.903099999999998</v>
      </c>
      <c r="D484" s="25">
        <f t="shared" si="36"/>
        <v>20.6356</v>
      </c>
      <c r="E484" s="26">
        <f>SMA1MSFT[[#This Row],[Adj Close]]-SMA1MSFT[[#This Row],[Naive Trend ]]</f>
        <v>0.26749999999999829</v>
      </c>
      <c r="F484" s="4">
        <f t="shared" si="35"/>
        <v>7.1556249999999086E-2</v>
      </c>
      <c r="G484" s="4">
        <f>ABS(SMA1MSFT[[#This Row],[Erorr 1]])</f>
        <v>0.26749999999999829</v>
      </c>
      <c r="H484" s="27">
        <f>SMA1MSFT[[#This Row],[Abs Erorr 1]]/SMA1MSFT[[#This Row],[Adj Close]]</f>
        <v>1.279714492108818E-2</v>
      </c>
      <c r="I484" s="25">
        <f t="shared" si="38"/>
        <v>20.6968</v>
      </c>
      <c r="J484" s="28">
        <f>(SMA1MSFT[[#This Row],[Adj Close]]-SMA1MSFT[[#This Row],[3-MA]])</f>
        <v>0.20629999999999882</v>
      </c>
      <c r="K484" s="29">
        <f t="shared" si="37"/>
        <v>4.2559689999999512E-2</v>
      </c>
      <c r="L484" s="29">
        <f>ABS(SMA1MSFT[[#This Row],[Erorr 2]])</f>
        <v>0.20629999999999882</v>
      </c>
      <c r="M484" s="27">
        <f>SMA1MSFT[[#This Row],[Abs Erorr 2]]/SMA1MSFT[[#This Row],[Adj Close]]</f>
        <v>9.8693495223196002E-3</v>
      </c>
      <c r="N484" s="25">
        <f t="shared" si="39"/>
        <v>20.70163333333333</v>
      </c>
      <c r="O484" s="30">
        <f>SMA1MSFT[[#This Row],[Adj Close]]-SMA1MSFT[[#This Row],[6-MA]]</f>
        <v>0.20146666666666846</v>
      </c>
      <c r="P484" s="29">
        <f>(SMA1MSFT[[#This Row],[Adj Close]]-N484)^2</f>
        <v>4.0588817777778501E-2</v>
      </c>
      <c r="Q484" s="29">
        <f>ABS(SMA1MSFT[[#This Row],[Erorr 3]])</f>
        <v>0.20146666666666846</v>
      </c>
      <c r="R484" s="31">
        <f>SMA1MSFT[[#This Row],[Abs Erorr 3]]/SMA1MSFT[[#This Row],[Adj Close]]</f>
        <v>9.6381238508483659E-3</v>
      </c>
    </row>
    <row r="485" spans="2:18">
      <c r="B485" s="20">
        <v>44483.291666666664</v>
      </c>
      <c r="C485" s="4">
        <v>21.7087</v>
      </c>
      <c r="D485" s="25">
        <f t="shared" si="36"/>
        <v>20.903099999999998</v>
      </c>
      <c r="E485" s="26">
        <f>SMA1MSFT[[#This Row],[Adj Close]]-SMA1MSFT[[#This Row],[Naive Trend ]]</f>
        <v>0.80560000000000187</v>
      </c>
      <c r="F485" s="4">
        <f t="shared" si="35"/>
        <v>0.64899136000000301</v>
      </c>
      <c r="G485" s="4">
        <f>ABS(SMA1MSFT[[#This Row],[Erorr 1]])</f>
        <v>0.80560000000000187</v>
      </c>
      <c r="H485" s="27">
        <f>SMA1MSFT[[#This Row],[Abs Erorr 1]]/SMA1MSFT[[#This Row],[Adj Close]]</f>
        <v>3.7109545942410269E-2</v>
      </c>
      <c r="I485" s="25">
        <f t="shared" si="38"/>
        <v>20.732733333333332</v>
      </c>
      <c r="J485" s="28">
        <f>(SMA1MSFT[[#This Row],[Adj Close]]-SMA1MSFT[[#This Row],[3-MA]])</f>
        <v>0.9759666666666682</v>
      </c>
      <c r="K485" s="29">
        <f t="shared" si="37"/>
        <v>0.95251093444444745</v>
      </c>
      <c r="L485" s="29">
        <f>ABS(SMA1MSFT[[#This Row],[Erorr 2]])</f>
        <v>0.9759666666666682</v>
      </c>
      <c r="M485" s="27">
        <f>SMA1MSFT[[#This Row],[Abs Erorr 2]]/SMA1MSFT[[#This Row],[Adj Close]]</f>
        <v>4.4957398032432538E-2</v>
      </c>
      <c r="N485" s="25">
        <f t="shared" si="39"/>
        <v>20.782816666666665</v>
      </c>
      <c r="O485" s="30">
        <f>SMA1MSFT[[#This Row],[Adj Close]]-SMA1MSFT[[#This Row],[6-MA]]</f>
        <v>0.92588333333333495</v>
      </c>
      <c r="P485" s="29">
        <f>(SMA1MSFT[[#This Row],[Adj Close]]-N485)^2</f>
        <v>0.8572599469444474</v>
      </c>
      <c r="Q485" s="29">
        <f>ABS(SMA1MSFT[[#This Row],[Erorr 3]])</f>
        <v>0.92588333333333495</v>
      </c>
      <c r="R485" s="31">
        <f>SMA1MSFT[[#This Row],[Abs Erorr 3]]/SMA1MSFT[[#This Row],[Adj Close]]</f>
        <v>4.2650335272648061E-2</v>
      </c>
    </row>
    <row r="486" spans="2:18">
      <c r="B486" s="20">
        <v>44484.291666666664</v>
      </c>
      <c r="C486" s="4">
        <v>21.8245</v>
      </c>
      <c r="D486" s="25">
        <f t="shared" si="36"/>
        <v>21.7087</v>
      </c>
      <c r="E486" s="26">
        <f>SMA1MSFT[[#This Row],[Adj Close]]-SMA1MSFT[[#This Row],[Naive Trend ]]</f>
        <v>0.11580000000000013</v>
      </c>
      <c r="F486" s="4">
        <f t="shared" si="35"/>
        <v>1.3409640000000028E-2</v>
      </c>
      <c r="G486" s="4">
        <f>ABS(SMA1MSFT[[#This Row],[Erorr 1]])</f>
        <v>0.11580000000000013</v>
      </c>
      <c r="H486" s="27">
        <f>SMA1MSFT[[#This Row],[Abs Erorr 1]]/SMA1MSFT[[#This Row],[Adj Close]]</f>
        <v>5.3059634814085141E-3</v>
      </c>
      <c r="I486" s="25">
        <f t="shared" si="38"/>
        <v>21.082466666666665</v>
      </c>
      <c r="J486" s="28">
        <f>(SMA1MSFT[[#This Row],[Adj Close]]-SMA1MSFT[[#This Row],[3-MA]])</f>
        <v>0.74203333333333532</v>
      </c>
      <c r="K486" s="29">
        <f t="shared" si="37"/>
        <v>0.55061346777778075</v>
      </c>
      <c r="L486" s="29">
        <f>ABS(SMA1MSFT[[#This Row],[Erorr 2]])</f>
        <v>0.74203333333333532</v>
      </c>
      <c r="M486" s="27">
        <f>SMA1MSFT[[#This Row],[Abs Erorr 2]]/SMA1MSFT[[#This Row],[Adj Close]]</f>
        <v>3.4000015273354958E-2</v>
      </c>
      <c r="N486" s="25">
        <f t="shared" si="39"/>
        <v>20.956849999999999</v>
      </c>
      <c r="O486" s="30">
        <f>SMA1MSFT[[#This Row],[Adj Close]]-SMA1MSFT[[#This Row],[6-MA]]</f>
        <v>0.86765000000000114</v>
      </c>
      <c r="P486" s="29">
        <f>(SMA1MSFT[[#This Row],[Adj Close]]-N486)^2</f>
        <v>0.75281652250000197</v>
      </c>
      <c r="Q486" s="29">
        <f>ABS(SMA1MSFT[[#This Row],[Erorr 3]])</f>
        <v>0.86765000000000114</v>
      </c>
      <c r="R486" s="31">
        <f>SMA1MSFT[[#This Row],[Abs Erorr 3]]/SMA1MSFT[[#This Row],[Adj Close]]</f>
        <v>3.9755779055648519E-2</v>
      </c>
    </row>
    <row r="487" spans="2:18">
      <c r="B487" s="20">
        <v>44487.291666666664</v>
      </c>
      <c r="C487" s="4">
        <v>22.183900000000001</v>
      </c>
      <c r="D487" s="25">
        <f t="shared" si="36"/>
        <v>21.8245</v>
      </c>
      <c r="E487" s="26">
        <f>SMA1MSFT[[#This Row],[Adj Close]]-SMA1MSFT[[#This Row],[Naive Trend ]]</f>
        <v>0.35940000000000083</v>
      </c>
      <c r="F487" s="4">
        <f t="shared" si="35"/>
        <v>0.12916836000000059</v>
      </c>
      <c r="G487" s="4">
        <f>ABS(SMA1MSFT[[#This Row],[Erorr 1]])</f>
        <v>0.35940000000000083</v>
      </c>
      <c r="H487" s="27">
        <f>SMA1MSFT[[#This Row],[Abs Erorr 1]]/SMA1MSFT[[#This Row],[Adj Close]]</f>
        <v>1.6200938518475146E-2</v>
      </c>
      <c r="I487" s="25">
        <f t="shared" si="38"/>
        <v>21.478766666666669</v>
      </c>
      <c r="J487" s="28">
        <f>(SMA1MSFT[[#This Row],[Adj Close]]-SMA1MSFT[[#This Row],[3-MA]])</f>
        <v>0.7051333333333325</v>
      </c>
      <c r="K487" s="29">
        <f t="shared" si="37"/>
        <v>0.4972130177777766</v>
      </c>
      <c r="L487" s="29">
        <f>ABS(SMA1MSFT[[#This Row],[Erorr 2]])</f>
        <v>0.7051333333333325</v>
      </c>
      <c r="M487" s="27">
        <f>SMA1MSFT[[#This Row],[Abs Erorr 2]]/SMA1MSFT[[#This Row],[Adj Close]]</f>
        <v>3.1785814637342057E-2</v>
      </c>
      <c r="N487" s="25">
        <f t="shared" si="39"/>
        <v>21.087783333333334</v>
      </c>
      <c r="O487" s="30">
        <f>SMA1MSFT[[#This Row],[Adj Close]]-SMA1MSFT[[#This Row],[6-MA]]</f>
        <v>1.0961166666666671</v>
      </c>
      <c r="P487" s="29">
        <f>(SMA1MSFT[[#This Row],[Adj Close]]-N487)^2</f>
        <v>1.2014717469444454</v>
      </c>
      <c r="Q487" s="29">
        <f>ABS(SMA1MSFT[[#This Row],[Erorr 3]])</f>
        <v>1.0961166666666671</v>
      </c>
      <c r="R487" s="31">
        <f>SMA1MSFT[[#This Row],[Abs Erorr 3]]/SMA1MSFT[[#This Row],[Adj Close]]</f>
        <v>4.9410458335399414E-2</v>
      </c>
    </row>
    <row r="488" spans="2:18">
      <c r="B488" s="20">
        <v>44488.291666666664</v>
      </c>
      <c r="C488" s="4">
        <v>22.251799999999999</v>
      </c>
      <c r="D488" s="25">
        <f t="shared" si="36"/>
        <v>22.183900000000001</v>
      </c>
      <c r="E488" s="26">
        <f>SMA1MSFT[[#This Row],[Adj Close]]-SMA1MSFT[[#This Row],[Naive Trend ]]</f>
        <v>6.7899999999998073E-2</v>
      </c>
      <c r="F488" s="4">
        <f t="shared" si="35"/>
        <v>4.6104099999997386E-3</v>
      </c>
      <c r="G488" s="4">
        <f>ABS(SMA1MSFT[[#This Row],[Erorr 1]])</f>
        <v>6.7899999999998073E-2</v>
      </c>
      <c r="H488" s="27">
        <f>SMA1MSFT[[#This Row],[Abs Erorr 1]]/SMA1MSFT[[#This Row],[Adj Close]]</f>
        <v>3.0514385353094167E-3</v>
      </c>
      <c r="I488" s="25">
        <f t="shared" si="38"/>
        <v>21.9057</v>
      </c>
      <c r="J488" s="28">
        <f>(SMA1MSFT[[#This Row],[Adj Close]]-SMA1MSFT[[#This Row],[3-MA]])</f>
        <v>0.34609999999999985</v>
      </c>
      <c r="K488" s="29">
        <f t="shared" si="37"/>
        <v>0.11978520999999989</v>
      </c>
      <c r="L488" s="29">
        <f>ABS(SMA1MSFT[[#This Row],[Erorr 2]])</f>
        <v>0.34609999999999985</v>
      </c>
      <c r="M488" s="27">
        <f>SMA1MSFT[[#This Row],[Abs Erorr 2]]/SMA1MSFT[[#This Row],[Adj Close]]</f>
        <v>1.5553797895001746E-2</v>
      </c>
      <c r="N488" s="25">
        <f t="shared" si="39"/>
        <v>21.319216666666666</v>
      </c>
      <c r="O488" s="30">
        <f>SMA1MSFT[[#This Row],[Adj Close]]-SMA1MSFT[[#This Row],[6-MA]]</f>
        <v>0.93258333333333354</v>
      </c>
      <c r="P488" s="29">
        <f>(SMA1MSFT[[#This Row],[Adj Close]]-N488)^2</f>
        <v>0.86971167361111146</v>
      </c>
      <c r="Q488" s="29">
        <f>ABS(SMA1MSFT[[#This Row],[Erorr 3]])</f>
        <v>0.93258333333333354</v>
      </c>
      <c r="R488" s="31">
        <f>SMA1MSFT[[#This Row],[Abs Erorr 3]]/SMA1MSFT[[#This Row],[Adj Close]]</f>
        <v>4.1910467168199135E-2</v>
      </c>
    </row>
    <row r="489" spans="2:18">
      <c r="B489" s="20">
        <v>44489.291666666664</v>
      </c>
      <c r="C489" s="4">
        <v>22.065100000000001</v>
      </c>
      <c r="D489" s="25">
        <f t="shared" si="36"/>
        <v>22.251799999999999</v>
      </c>
      <c r="E489" s="26">
        <f>SMA1MSFT[[#This Row],[Adj Close]]-SMA1MSFT[[#This Row],[Naive Trend ]]</f>
        <v>-0.18669999999999831</v>
      </c>
      <c r="F489" s="4">
        <f t="shared" si="35"/>
        <v>3.485688999999937E-2</v>
      </c>
      <c r="G489" s="4">
        <f>ABS(SMA1MSFT[[#This Row],[Erorr 1]])</f>
        <v>0.18669999999999831</v>
      </c>
      <c r="H489" s="27">
        <f>SMA1MSFT[[#This Row],[Abs Erorr 1]]/SMA1MSFT[[#This Row],[Adj Close]]</f>
        <v>8.4613258040977975E-3</v>
      </c>
      <c r="I489" s="25">
        <f t="shared" si="38"/>
        <v>22.086733333333331</v>
      </c>
      <c r="J489" s="28">
        <f>(SMA1MSFT[[#This Row],[Adj Close]]-SMA1MSFT[[#This Row],[3-MA]])</f>
        <v>-2.1633333333330285E-2</v>
      </c>
      <c r="K489" s="29">
        <f t="shared" si="37"/>
        <v>4.680011111109792E-4</v>
      </c>
      <c r="L489" s="29">
        <f>ABS(SMA1MSFT[[#This Row],[Erorr 2]])</f>
        <v>2.1633333333330285E-2</v>
      </c>
      <c r="M489" s="27">
        <f>SMA1MSFT[[#This Row],[Abs Erorr 2]]/SMA1MSFT[[#This Row],[Adj Close]]</f>
        <v>9.8043214548451099E-4</v>
      </c>
      <c r="N489" s="25">
        <f t="shared" si="39"/>
        <v>21.584599999999998</v>
      </c>
      <c r="O489" s="30">
        <f>SMA1MSFT[[#This Row],[Adj Close]]-SMA1MSFT[[#This Row],[6-MA]]</f>
        <v>0.48050000000000281</v>
      </c>
      <c r="P489" s="29">
        <f>(SMA1MSFT[[#This Row],[Adj Close]]-N489)^2</f>
        <v>0.2308802500000027</v>
      </c>
      <c r="Q489" s="29">
        <f>ABS(SMA1MSFT[[#This Row],[Erorr 3]])</f>
        <v>0.48050000000000281</v>
      </c>
      <c r="R489" s="31">
        <f>SMA1MSFT[[#This Row],[Abs Erorr 3]]/SMA1MSFT[[#This Row],[Adj Close]]</f>
        <v>2.1776470534917259E-2</v>
      </c>
    </row>
    <row r="490" spans="2:18">
      <c r="B490" s="20">
        <v>44490.291666666664</v>
      </c>
      <c r="C490" s="4">
        <v>22.653099999999998</v>
      </c>
      <c r="D490" s="25">
        <f t="shared" si="36"/>
        <v>22.065100000000001</v>
      </c>
      <c r="E490" s="26">
        <f>SMA1MSFT[[#This Row],[Adj Close]]-SMA1MSFT[[#This Row],[Naive Trend ]]</f>
        <v>0.58799999999999741</v>
      </c>
      <c r="F490" s="4">
        <f t="shared" si="35"/>
        <v>0.34574399999999694</v>
      </c>
      <c r="G490" s="4">
        <f>ABS(SMA1MSFT[[#This Row],[Erorr 1]])</f>
        <v>0.58799999999999741</v>
      </c>
      <c r="H490" s="27">
        <f>SMA1MSFT[[#This Row],[Abs Erorr 1]]/SMA1MSFT[[#This Row],[Adj Close]]</f>
        <v>2.5956712326348157E-2</v>
      </c>
      <c r="I490" s="25">
        <f t="shared" si="38"/>
        <v>22.166933333333333</v>
      </c>
      <c r="J490" s="28">
        <f>(SMA1MSFT[[#This Row],[Adj Close]]-SMA1MSFT[[#This Row],[3-MA]])</f>
        <v>0.48616666666666575</v>
      </c>
      <c r="K490" s="29">
        <f t="shared" si="37"/>
        <v>0.2363580277777769</v>
      </c>
      <c r="L490" s="29">
        <f>ABS(SMA1MSFT[[#This Row],[Erorr 2]])</f>
        <v>0.48616666666666575</v>
      </c>
      <c r="M490" s="27">
        <f>SMA1MSFT[[#This Row],[Abs Erorr 2]]/SMA1MSFT[[#This Row],[Adj Close]]</f>
        <v>2.1461374675724992E-2</v>
      </c>
      <c r="N490" s="25">
        <f t="shared" si="39"/>
        <v>21.822850000000003</v>
      </c>
      <c r="O490" s="30">
        <f>SMA1MSFT[[#This Row],[Adj Close]]-SMA1MSFT[[#This Row],[6-MA]]</f>
        <v>0.83024999999999594</v>
      </c>
      <c r="P490" s="29">
        <f>(SMA1MSFT[[#This Row],[Adj Close]]-N490)^2</f>
        <v>0.6893150624999933</v>
      </c>
      <c r="Q490" s="29">
        <f>ABS(SMA1MSFT[[#This Row],[Erorr 3]])</f>
        <v>0.83024999999999594</v>
      </c>
      <c r="R490" s="31">
        <f>SMA1MSFT[[#This Row],[Abs Erorr 3]]/SMA1MSFT[[#This Row],[Adj Close]]</f>
        <v>3.665061294039209E-2</v>
      </c>
    </row>
    <row r="491" spans="2:18">
      <c r="B491" s="20">
        <v>44491.291666666664</v>
      </c>
      <c r="C491" s="4">
        <v>22.687100000000001</v>
      </c>
      <c r="D491" s="25">
        <f t="shared" si="36"/>
        <v>22.653099999999998</v>
      </c>
      <c r="E491" s="26">
        <f>SMA1MSFT[[#This Row],[Adj Close]]-SMA1MSFT[[#This Row],[Naive Trend ]]</f>
        <v>3.4000000000002473E-2</v>
      </c>
      <c r="F491" s="4">
        <f t="shared" si="35"/>
        <v>1.1560000000001682E-3</v>
      </c>
      <c r="G491" s="4">
        <f>ABS(SMA1MSFT[[#This Row],[Erorr 1]])</f>
        <v>3.4000000000002473E-2</v>
      </c>
      <c r="H491" s="27">
        <f>SMA1MSFT[[#This Row],[Abs Erorr 1]]/SMA1MSFT[[#This Row],[Adj Close]]</f>
        <v>1.4986490119937089E-3</v>
      </c>
      <c r="I491" s="25">
        <f t="shared" si="38"/>
        <v>22.323333333333334</v>
      </c>
      <c r="J491" s="28">
        <f>(SMA1MSFT[[#This Row],[Adj Close]]-SMA1MSFT[[#This Row],[3-MA]])</f>
        <v>0.36376666666666679</v>
      </c>
      <c r="K491" s="29">
        <f t="shared" si="37"/>
        <v>0.13232618777777788</v>
      </c>
      <c r="L491" s="29">
        <f>ABS(SMA1MSFT[[#This Row],[Erorr 2]])</f>
        <v>0.36376666666666679</v>
      </c>
      <c r="M491" s="27">
        <f>SMA1MSFT[[#This Row],[Abs Erorr 2]]/SMA1MSFT[[#This Row],[Adj Close]]</f>
        <v>1.6034075164594274E-2</v>
      </c>
      <c r="N491" s="25">
        <f t="shared" si="39"/>
        <v>22.11451666666667</v>
      </c>
      <c r="O491" s="30">
        <f>SMA1MSFT[[#This Row],[Adj Close]]-SMA1MSFT[[#This Row],[6-MA]]</f>
        <v>0.57258333333333056</v>
      </c>
      <c r="P491" s="29">
        <f>(SMA1MSFT[[#This Row],[Adj Close]]-N491)^2</f>
        <v>0.32785167361110795</v>
      </c>
      <c r="Q491" s="29">
        <f>ABS(SMA1MSFT[[#This Row],[Erorr 3]])</f>
        <v>0.57258333333333056</v>
      </c>
      <c r="R491" s="31">
        <f>SMA1MSFT[[#This Row],[Abs Erorr 3]]/SMA1MSFT[[#This Row],[Adj Close]]</f>
        <v>2.5238277846588171E-2</v>
      </c>
    </row>
    <row r="492" spans="2:18">
      <c r="B492" s="20">
        <v>44494.291666666664</v>
      </c>
      <c r="C492" s="4">
        <v>23.126300000000001</v>
      </c>
      <c r="D492" s="25">
        <f t="shared" si="36"/>
        <v>22.687100000000001</v>
      </c>
      <c r="E492" s="26">
        <f>SMA1MSFT[[#This Row],[Adj Close]]-SMA1MSFT[[#This Row],[Naive Trend ]]</f>
        <v>0.43919999999999959</v>
      </c>
      <c r="F492" s="4">
        <f t="shared" si="35"/>
        <v>0.19289663999999965</v>
      </c>
      <c r="G492" s="4">
        <f>ABS(SMA1MSFT[[#This Row],[Erorr 1]])</f>
        <v>0.43919999999999959</v>
      </c>
      <c r="H492" s="27">
        <f>SMA1MSFT[[#This Row],[Abs Erorr 1]]/SMA1MSFT[[#This Row],[Adj Close]]</f>
        <v>1.8991364809762028E-2</v>
      </c>
      <c r="I492" s="25">
        <f t="shared" si="38"/>
        <v>22.468433333333333</v>
      </c>
      <c r="J492" s="28">
        <f>(SMA1MSFT[[#This Row],[Adj Close]]-SMA1MSFT[[#This Row],[3-MA]])</f>
        <v>0.65786666666666704</v>
      </c>
      <c r="K492" s="29">
        <f t="shared" si="37"/>
        <v>0.43278855111111159</v>
      </c>
      <c r="L492" s="29">
        <f>ABS(SMA1MSFT[[#This Row],[Erorr 2]])</f>
        <v>0.65786666666666704</v>
      </c>
      <c r="M492" s="27">
        <f>SMA1MSFT[[#This Row],[Abs Erorr 2]]/SMA1MSFT[[#This Row],[Adj Close]]</f>
        <v>2.8446689123061926E-2</v>
      </c>
      <c r="N492" s="25">
        <f t="shared" si="39"/>
        <v>22.277583333333336</v>
      </c>
      <c r="O492" s="30">
        <f>SMA1MSFT[[#This Row],[Adj Close]]-SMA1MSFT[[#This Row],[6-MA]]</f>
        <v>0.84871666666666457</v>
      </c>
      <c r="P492" s="29">
        <f>(SMA1MSFT[[#This Row],[Adj Close]]-N492)^2</f>
        <v>0.72031998027777422</v>
      </c>
      <c r="Q492" s="29">
        <f>ABS(SMA1MSFT[[#This Row],[Erorr 3]])</f>
        <v>0.84871666666666457</v>
      </c>
      <c r="R492" s="31">
        <f>SMA1MSFT[[#This Row],[Abs Erorr 3]]/SMA1MSFT[[#This Row],[Adj Close]]</f>
        <v>3.6699198171201819E-2</v>
      </c>
    </row>
    <row r="493" spans="2:18">
      <c r="B493" s="20">
        <v>44495.291666666664</v>
      </c>
      <c r="C493" s="4">
        <v>24.674600000000002</v>
      </c>
      <c r="D493" s="25">
        <f t="shared" si="36"/>
        <v>23.126300000000001</v>
      </c>
      <c r="E493" s="26">
        <f>SMA1MSFT[[#This Row],[Adj Close]]-SMA1MSFT[[#This Row],[Naive Trend ]]</f>
        <v>1.5483000000000011</v>
      </c>
      <c r="F493" s="4">
        <f t="shared" si="35"/>
        <v>2.3972328900000033</v>
      </c>
      <c r="G493" s="4">
        <f>ABS(SMA1MSFT[[#This Row],[Erorr 1]])</f>
        <v>1.5483000000000011</v>
      </c>
      <c r="H493" s="27">
        <f>SMA1MSFT[[#This Row],[Abs Erorr 1]]/SMA1MSFT[[#This Row],[Adj Close]]</f>
        <v>6.2748737568187565E-2</v>
      </c>
      <c r="I493" s="25">
        <f t="shared" si="38"/>
        <v>22.822166666666664</v>
      </c>
      <c r="J493" s="28">
        <f>(SMA1MSFT[[#This Row],[Adj Close]]-SMA1MSFT[[#This Row],[3-MA]])</f>
        <v>1.8524333333333374</v>
      </c>
      <c r="K493" s="29">
        <f t="shared" si="37"/>
        <v>3.4315092544444594</v>
      </c>
      <c r="L493" s="29">
        <f>ABS(SMA1MSFT[[#This Row],[Erorr 2]])</f>
        <v>1.8524333333333374</v>
      </c>
      <c r="M493" s="27">
        <f>SMA1MSFT[[#This Row],[Abs Erorr 2]]/SMA1MSFT[[#This Row],[Adj Close]]</f>
        <v>7.507450306523053E-2</v>
      </c>
      <c r="N493" s="25">
        <f t="shared" si="39"/>
        <v>22.49455</v>
      </c>
      <c r="O493" s="30">
        <f>SMA1MSFT[[#This Row],[Adj Close]]-SMA1MSFT[[#This Row],[6-MA]]</f>
        <v>2.1800500000000014</v>
      </c>
      <c r="P493" s="29">
        <f>(SMA1MSFT[[#This Row],[Adj Close]]-N493)^2</f>
        <v>4.7526180025000064</v>
      </c>
      <c r="Q493" s="29">
        <f>ABS(SMA1MSFT[[#This Row],[Erorr 3]])</f>
        <v>2.1800500000000014</v>
      </c>
      <c r="R493" s="31">
        <f>SMA1MSFT[[#This Row],[Abs Erorr 3]]/SMA1MSFT[[#This Row],[Adj Close]]</f>
        <v>8.8351989495270483E-2</v>
      </c>
    </row>
    <row r="494" spans="2:18">
      <c r="B494" s="20">
        <v>44496.291666666664</v>
      </c>
      <c r="C494" s="4">
        <v>24.409099999999999</v>
      </c>
      <c r="D494" s="25">
        <f t="shared" si="36"/>
        <v>24.674600000000002</v>
      </c>
      <c r="E494" s="26">
        <f>SMA1MSFT[[#This Row],[Adj Close]]-SMA1MSFT[[#This Row],[Naive Trend ]]</f>
        <v>-0.26550000000000296</v>
      </c>
      <c r="F494" s="4">
        <f t="shared" si="35"/>
        <v>7.0490250000001572E-2</v>
      </c>
      <c r="G494" s="4">
        <f>ABS(SMA1MSFT[[#This Row],[Erorr 1]])</f>
        <v>0.26550000000000296</v>
      </c>
      <c r="H494" s="27">
        <f>SMA1MSFT[[#This Row],[Abs Erorr 1]]/SMA1MSFT[[#This Row],[Adj Close]]</f>
        <v>1.0877090921009089E-2</v>
      </c>
      <c r="I494" s="25">
        <f t="shared" si="38"/>
        <v>23.495999999999999</v>
      </c>
      <c r="J494" s="28">
        <f>(SMA1MSFT[[#This Row],[Adj Close]]-SMA1MSFT[[#This Row],[3-MA]])</f>
        <v>0.91310000000000002</v>
      </c>
      <c r="K494" s="29">
        <f t="shared" si="37"/>
        <v>0.83375161000000009</v>
      </c>
      <c r="L494" s="29">
        <f>ABS(SMA1MSFT[[#This Row],[Erorr 2]])</f>
        <v>0.91310000000000002</v>
      </c>
      <c r="M494" s="27">
        <f>SMA1MSFT[[#This Row],[Abs Erorr 2]]/SMA1MSFT[[#This Row],[Adj Close]]</f>
        <v>3.7408179736245911E-2</v>
      </c>
      <c r="N494" s="25">
        <f t="shared" si="39"/>
        <v>22.909666666666666</v>
      </c>
      <c r="O494" s="30">
        <f>SMA1MSFT[[#This Row],[Adj Close]]-SMA1MSFT[[#This Row],[6-MA]]</f>
        <v>1.4994333333333323</v>
      </c>
      <c r="P494" s="29">
        <f>(SMA1MSFT[[#This Row],[Adj Close]]-N494)^2</f>
        <v>2.2483003211111079</v>
      </c>
      <c r="Q494" s="29">
        <f>ABS(SMA1MSFT[[#This Row],[Erorr 3]])</f>
        <v>1.4994333333333323</v>
      </c>
      <c r="R494" s="31">
        <f>SMA1MSFT[[#This Row],[Abs Erorr 3]]/SMA1MSFT[[#This Row],[Adj Close]]</f>
        <v>6.1429275693627883E-2</v>
      </c>
    </row>
    <row r="495" spans="2:18">
      <c r="B495" s="20">
        <v>44497.291666666664</v>
      </c>
      <c r="C495" s="4">
        <v>24.898299999999999</v>
      </c>
      <c r="D495" s="25">
        <f t="shared" si="36"/>
        <v>24.409099999999999</v>
      </c>
      <c r="E495" s="26">
        <f>SMA1MSFT[[#This Row],[Adj Close]]-SMA1MSFT[[#This Row],[Naive Trend ]]</f>
        <v>0.4892000000000003</v>
      </c>
      <c r="F495" s="4">
        <f t="shared" si="35"/>
        <v>0.2393166400000003</v>
      </c>
      <c r="G495" s="4">
        <f>ABS(SMA1MSFT[[#This Row],[Erorr 1]])</f>
        <v>0.4892000000000003</v>
      </c>
      <c r="H495" s="27">
        <f>SMA1MSFT[[#This Row],[Abs Erorr 1]]/SMA1MSFT[[#This Row],[Adj Close]]</f>
        <v>1.964792777016906E-2</v>
      </c>
      <c r="I495" s="25">
        <f t="shared" si="38"/>
        <v>24.069999999999997</v>
      </c>
      <c r="J495" s="28">
        <f>(SMA1MSFT[[#This Row],[Adj Close]]-SMA1MSFT[[#This Row],[3-MA]])</f>
        <v>0.82830000000000226</v>
      </c>
      <c r="K495" s="29">
        <f t="shared" si="37"/>
        <v>0.68608089000000372</v>
      </c>
      <c r="L495" s="29">
        <f>ABS(SMA1MSFT[[#This Row],[Erorr 2]])</f>
        <v>0.82830000000000226</v>
      </c>
      <c r="M495" s="27">
        <f>SMA1MSFT[[#This Row],[Abs Erorr 2]]/SMA1MSFT[[#This Row],[Adj Close]]</f>
        <v>3.3267331504560647E-2</v>
      </c>
      <c r="N495" s="25">
        <f t="shared" si="39"/>
        <v>23.269216666666665</v>
      </c>
      <c r="O495" s="30">
        <f>SMA1MSFT[[#This Row],[Adj Close]]-SMA1MSFT[[#This Row],[6-MA]]</f>
        <v>1.6290833333333339</v>
      </c>
      <c r="P495" s="29">
        <f>(SMA1MSFT[[#This Row],[Adj Close]]-N495)^2</f>
        <v>2.653912506944446</v>
      </c>
      <c r="Q495" s="29">
        <f>ABS(SMA1MSFT[[#This Row],[Erorr 3]])</f>
        <v>1.6290833333333339</v>
      </c>
      <c r="R495" s="31">
        <f>SMA1MSFT[[#This Row],[Abs Erorr 3]]/SMA1MSFT[[#This Row],[Adj Close]]</f>
        <v>6.5429500541536331E-2</v>
      </c>
    </row>
    <row r="496" spans="2:18">
      <c r="B496" s="20">
        <v>44498.291666666664</v>
      </c>
      <c r="C496" s="4">
        <v>25.523199999999999</v>
      </c>
      <c r="D496" s="25">
        <f t="shared" si="36"/>
        <v>24.898299999999999</v>
      </c>
      <c r="E496" s="26">
        <f>SMA1MSFT[[#This Row],[Adj Close]]-SMA1MSFT[[#This Row],[Naive Trend ]]</f>
        <v>0.62490000000000023</v>
      </c>
      <c r="F496" s="4">
        <f t="shared" si="35"/>
        <v>0.39050001000000029</v>
      </c>
      <c r="G496" s="4">
        <f>ABS(SMA1MSFT[[#This Row],[Erorr 1]])</f>
        <v>0.62490000000000023</v>
      </c>
      <c r="H496" s="27">
        <f>SMA1MSFT[[#This Row],[Abs Erorr 1]]/SMA1MSFT[[#This Row],[Adj Close]]</f>
        <v>2.4483607071213651E-2</v>
      </c>
      <c r="I496" s="25">
        <f t="shared" si="38"/>
        <v>24.660666666666668</v>
      </c>
      <c r="J496" s="28">
        <f>(SMA1MSFT[[#This Row],[Adj Close]]-SMA1MSFT[[#This Row],[3-MA]])</f>
        <v>0.8625333333333316</v>
      </c>
      <c r="K496" s="29">
        <f t="shared" si="37"/>
        <v>0.74396375111110813</v>
      </c>
      <c r="L496" s="29">
        <f>ABS(SMA1MSFT[[#This Row],[Erorr 2]])</f>
        <v>0.8625333333333316</v>
      </c>
      <c r="M496" s="27">
        <f>SMA1MSFT[[#This Row],[Abs Erorr 2]]/SMA1MSFT[[#This Row],[Adj Close]]</f>
        <v>3.3794090605148715E-2</v>
      </c>
      <c r="N496" s="25">
        <f t="shared" si="39"/>
        <v>23.741416666666666</v>
      </c>
      <c r="O496" s="30">
        <f>SMA1MSFT[[#This Row],[Adj Close]]-SMA1MSFT[[#This Row],[6-MA]]</f>
        <v>1.7817833333333333</v>
      </c>
      <c r="P496" s="29">
        <f>(SMA1MSFT[[#This Row],[Adj Close]]-N496)^2</f>
        <v>3.1747518469444445</v>
      </c>
      <c r="Q496" s="29">
        <f>ABS(SMA1MSFT[[#This Row],[Erorr 3]])</f>
        <v>1.7817833333333333</v>
      </c>
      <c r="R496" s="31">
        <f>SMA1MSFT[[#This Row],[Abs Erorr 3]]/SMA1MSFT[[#This Row],[Adj Close]]</f>
        <v>6.9810342485790711E-2</v>
      </c>
    </row>
    <row r="497" spans="2:18">
      <c r="B497" s="20">
        <v>44501.291666666664</v>
      </c>
      <c r="C497" s="4">
        <v>25.782699999999998</v>
      </c>
      <c r="D497" s="25">
        <f t="shared" si="36"/>
        <v>25.523199999999999</v>
      </c>
      <c r="E497" s="26">
        <f>SMA1MSFT[[#This Row],[Adj Close]]-SMA1MSFT[[#This Row],[Naive Trend ]]</f>
        <v>0.25949999999999918</v>
      </c>
      <c r="F497" s="4">
        <f t="shared" si="35"/>
        <v>6.7340249999999574E-2</v>
      </c>
      <c r="G497" s="4">
        <f>ABS(SMA1MSFT[[#This Row],[Erorr 1]])</f>
        <v>0.25949999999999918</v>
      </c>
      <c r="H497" s="27">
        <f>SMA1MSFT[[#This Row],[Abs Erorr 1]]/SMA1MSFT[[#This Row],[Adj Close]]</f>
        <v>1.0064888471727134E-2</v>
      </c>
      <c r="I497" s="25">
        <f t="shared" si="38"/>
        <v>24.943533333333335</v>
      </c>
      <c r="J497" s="28">
        <f>(SMA1MSFT[[#This Row],[Adj Close]]-SMA1MSFT[[#This Row],[3-MA]])</f>
        <v>0.83916666666666373</v>
      </c>
      <c r="K497" s="29">
        <f t="shared" si="37"/>
        <v>0.70420069444443956</v>
      </c>
      <c r="L497" s="29">
        <f>ABS(SMA1MSFT[[#This Row],[Erorr 2]])</f>
        <v>0.83916666666666373</v>
      </c>
      <c r="M497" s="27">
        <f>SMA1MSFT[[#This Row],[Abs Erorr 2]]/SMA1MSFT[[#This Row],[Adj Close]]</f>
        <v>3.2547664389946121E-2</v>
      </c>
      <c r="N497" s="25">
        <f t="shared" si="39"/>
        <v>24.219766666666668</v>
      </c>
      <c r="O497" s="30">
        <f>SMA1MSFT[[#This Row],[Adj Close]]-SMA1MSFT[[#This Row],[6-MA]]</f>
        <v>1.56293333333333</v>
      </c>
      <c r="P497" s="29">
        <f>(SMA1MSFT[[#This Row],[Adj Close]]-N497)^2</f>
        <v>2.4427606044444339</v>
      </c>
      <c r="Q497" s="29">
        <f>ABS(SMA1MSFT[[#This Row],[Erorr 3]])</f>
        <v>1.56293333333333</v>
      </c>
      <c r="R497" s="31">
        <f>SMA1MSFT[[#This Row],[Abs Erorr 3]]/SMA1MSFT[[#This Row],[Adj Close]]</f>
        <v>6.0619459301521177E-2</v>
      </c>
    </row>
    <row r="498" spans="2:18">
      <c r="B498" s="20">
        <v>44502.291666666664</v>
      </c>
      <c r="C498" s="4">
        <v>26.355799999999999</v>
      </c>
      <c r="D498" s="25">
        <f t="shared" si="36"/>
        <v>25.782699999999998</v>
      </c>
      <c r="E498" s="26">
        <f>SMA1MSFT[[#This Row],[Adj Close]]-SMA1MSFT[[#This Row],[Naive Trend ]]</f>
        <v>0.57310000000000016</v>
      </c>
      <c r="F498" s="4">
        <f t="shared" si="35"/>
        <v>0.32844361000000016</v>
      </c>
      <c r="G498" s="4">
        <f>ABS(SMA1MSFT[[#This Row],[Erorr 1]])</f>
        <v>0.57310000000000016</v>
      </c>
      <c r="H498" s="27">
        <f>SMA1MSFT[[#This Row],[Abs Erorr 1]]/SMA1MSFT[[#This Row],[Adj Close]]</f>
        <v>2.1744739298370765E-2</v>
      </c>
      <c r="I498" s="25">
        <f t="shared" si="38"/>
        <v>25.401399999999995</v>
      </c>
      <c r="J498" s="28">
        <f>(SMA1MSFT[[#This Row],[Adj Close]]-SMA1MSFT[[#This Row],[3-MA]])</f>
        <v>0.95440000000000325</v>
      </c>
      <c r="K498" s="29">
        <f t="shared" si="37"/>
        <v>0.91087936000000624</v>
      </c>
      <c r="L498" s="29">
        <f>ABS(SMA1MSFT[[#This Row],[Erorr 2]])</f>
        <v>0.95440000000000325</v>
      </c>
      <c r="M498" s="27">
        <f>SMA1MSFT[[#This Row],[Abs Erorr 2]]/SMA1MSFT[[#This Row],[Adj Close]]</f>
        <v>3.6212143057695205E-2</v>
      </c>
      <c r="N498" s="25">
        <f t="shared" si="39"/>
        <v>24.735699999999998</v>
      </c>
      <c r="O498" s="30">
        <f>SMA1MSFT[[#This Row],[Adj Close]]-SMA1MSFT[[#This Row],[6-MA]]</f>
        <v>1.6201000000000008</v>
      </c>
      <c r="P498" s="29">
        <f>(SMA1MSFT[[#This Row],[Adj Close]]-N498)^2</f>
        <v>2.6247240100000027</v>
      </c>
      <c r="Q498" s="29">
        <f>ABS(SMA1MSFT[[#This Row],[Erorr 3]])</f>
        <v>1.6201000000000008</v>
      </c>
      <c r="R498" s="31">
        <f>SMA1MSFT[[#This Row],[Abs Erorr 3]]/SMA1MSFT[[#This Row],[Adj Close]]</f>
        <v>6.1470340494312478E-2</v>
      </c>
    </row>
    <row r="499" spans="2:18">
      <c r="B499" s="20">
        <v>44503.291666666664</v>
      </c>
      <c r="C499" s="4">
        <v>26.552399999999999</v>
      </c>
      <c r="D499" s="25">
        <f t="shared" si="36"/>
        <v>26.355799999999999</v>
      </c>
      <c r="E499" s="26">
        <f>SMA1MSFT[[#This Row],[Adj Close]]-SMA1MSFT[[#This Row],[Naive Trend ]]</f>
        <v>0.19660000000000011</v>
      </c>
      <c r="F499" s="4">
        <f t="shared" si="35"/>
        <v>3.8651560000000043E-2</v>
      </c>
      <c r="G499" s="4">
        <f>ABS(SMA1MSFT[[#This Row],[Erorr 1]])</f>
        <v>0.19660000000000011</v>
      </c>
      <c r="H499" s="27">
        <f>SMA1MSFT[[#This Row],[Abs Erorr 1]]/SMA1MSFT[[#This Row],[Adj Close]]</f>
        <v>7.4042271131799803E-3</v>
      </c>
      <c r="I499" s="25">
        <f t="shared" si="38"/>
        <v>25.887233333333331</v>
      </c>
      <c r="J499" s="28">
        <f>(SMA1MSFT[[#This Row],[Adj Close]]-SMA1MSFT[[#This Row],[3-MA]])</f>
        <v>0.66516666666666779</v>
      </c>
      <c r="K499" s="29">
        <f t="shared" si="37"/>
        <v>0.44244669444444595</v>
      </c>
      <c r="L499" s="29">
        <f>ABS(SMA1MSFT[[#This Row],[Erorr 2]])</f>
        <v>0.66516666666666779</v>
      </c>
      <c r="M499" s="27">
        <f>SMA1MSFT[[#This Row],[Abs Erorr 2]]/SMA1MSFT[[#This Row],[Adj Close]]</f>
        <v>2.5051093937522327E-2</v>
      </c>
      <c r="N499" s="25">
        <f t="shared" si="39"/>
        <v>25.273949999999999</v>
      </c>
      <c r="O499" s="30">
        <f>SMA1MSFT[[#This Row],[Adj Close]]-SMA1MSFT[[#This Row],[6-MA]]</f>
        <v>1.2784499999999994</v>
      </c>
      <c r="P499" s="29">
        <f>(SMA1MSFT[[#This Row],[Adj Close]]-N499)^2</f>
        <v>1.6344344024999986</v>
      </c>
      <c r="Q499" s="29">
        <f>ABS(SMA1MSFT[[#This Row],[Erorr 3]])</f>
        <v>1.2784499999999994</v>
      </c>
      <c r="R499" s="31">
        <f>SMA1MSFT[[#This Row],[Abs Erorr 3]]/SMA1MSFT[[#This Row],[Adj Close]]</f>
        <v>4.8148189994124804E-2</v>
      </c>
    </row>
    <row r="500" spans="2:18">
      <c r="B500" s="20">
        <v>44504.291666666664</v>
      </c>
      <c r="C500" s="4">
        <v>29.7499</v>
      </c>
      <c r="D500" s="25">
        <f t="shared" si="36"/>
        <v>26.552399999999999</v>
      </c>
      <c r="E500" s="26">
        <f>SMA1MSFT[[#This Row],[Adj Close]]-SMA1MSFT[[#This Row],[Naive Trend ]]</f>
        <v>3.1975000000000016</v>
      </c>
      <c r="F500" s="4">
        <f t="shared" si="35"/>
        <v>10.224006250000009</v>
      </c>
      <c r="G500" s="4">
        <f>ABS(SMA1MSFT[[#This Row],[Erorr 1]])</f>
        <v>3.1975000000000016</v>
      </c>
      <c r="H500" s="27">
        <f>SMA1MSFT[[#This Row],[Abs Erorr 1]]/SMA1MSFT[[#This Row],[Adj Close]]</f>
        <v>0.10747935287177442</v>
      </c>
      <c r="I500" s="25">
        <f t="shared" si="38"/>
        <v>26.2303</v>
      </c>
      <c r="J500" s="28">
        <f>(SMA1MSFT[[#This Row],[Adj Close]]-SMA1MSFT[[#This Row],[3-MA]])</f>
        <v>3.5196000000000005</v>
      </c>
      <c r="K500" s="29">
        <f t="shared" si="37"/>
        <v>12.387584160000003</v>
      </c>
      <c r="L500" s="29">
        <f>ABS(SMA1MSFT[[#This Row],[Erorr 2]])</f>
        <v>3.5196000000000005</v>
      </c>
      <c r="M500" s="27">
        <f>SMA1MSFT[[#This Row],[Abs Erorr 2]]/SMA1MSFT[[#This Row],[Adj Close]]</f>
        <v>0.11830628002110934</v>
      </c>
      <c r="N500" s="25">
        <f t="shared" si="39"/>
        <v>25.586916666666667</v>
      </c>
      <c r="O500" s="30">
        <f>SMA1MSFT[[#This Row],[Adj Close]]-SMA1MSFT[[#This Row],[6-MA]]</f>
        <v>4.162983333333333</v>
      </c>
      <c r="P500" s="29">
        <f>(SMA1MSFT[[#This Row],[Adj Close]]-N500)^2</f>
        <v>17.330430233611107</v>
      </c>
      <c r="Q500" s="29">
        <f>ABS(SMA1MSFT[[#This Row],[Erorr 3]])</f>
        <v>4.162983333333333</v>
      </c>
      <c r="R500" s="31">
        <f>SMA1MSFT[[#This Row],[Abs Erorr 3]]/SMA1MSFT[[#This Row],[Adj Close]]</f>
        <v>0.13993268324711455</v>
      </c>
    </row>
    <row r="501" spans="2:18">
      <c r="B501" s="20">
        <v>44505.291666666664</v>
      </c>
      <c r="C501" s="4">
        <v>29.701000000000001</v>
      </c>
      <c r="D501" s="25">
        <f t="shared" si="36"/>
        <v>29.7499</v>
      </c>
      <c r="E501" s="26">
        <f>SMA1MSFT[[#This Row],[Adj Close]]-SMA1MSFT[[#This Row],[Naive Trend ]]</f>
        <v>-4.8899999999999721E-2</v>
      </c>
      <c r="F501" s="4">
        <f t="shared" si="35"/>
        <v>2.3912099999999726E-3</v>
      </c>
      <c r="G501" s="4">
        <f>ABS(SMA1MSFT[[#This Row],[Erorr 1]])</f>
        <v>4.8899999999999721E-2</v>
      </c>
      <c r="H501" s="27">
        <f>SMA1MSFT[[#This Row],[Abs Erorr 1]]/SMA1MSFT[[#This Row],[Adj Close]]</f>
        <v>1.6464092118110406E-3</v>
      </c>
      <c r="I501" s="25">
        <f t="shared" si="38"/>
        <v>27.552699999999998</v>
      </c>
      <c r="J501" s="28">
        <f>(SMA1MSFT[[#This Row],[Adj Close]]-SMA1MSFT[[#This Row],[3-MA]])</f>
        <v>2.1483000000000025</v>
      </c>
      <c r="K501" s="29">
        <f t="shared" si="37"/>
        <v>4.615192890000011</v>
      </c>
      <c r="L501" s="29">
        <f>ABS(SMA1MSFT[[#This Row],[Erorr 2]])</f>
        <v>2.1483000000000025</v>
      </c>
      <c r="M501" s="27">
        <f>SMA1MSFT[[#This Row],[Abs Erorr 2]]/SMA1MSFT[[#This Row],[Adj Close]]</f>
        <v>7.2330897949564071E-2</v>
      </c>
      <c r="N501" s="25">
        <f t="shared" si="39"/>
        <v>26.477049999999995</v>
      </c>
      <c r="O501" s="30">
        <f>SMA1MSFT[[#This Row],[Adj Close]]-SMA1MSFT[[#This Row],[6-MA]]</f>
        <v>3.2239500000000056</v>
      </c>
      <c r="P501" s="29">
        <f>(SMA1MSFT[[#This Row],[Adj Close]]-N501)^2</f>
        <v>10.393853602500036</v>
      </c>
      <c r="Q501" s="29">
        <f>ABS(SMA1MSFT[[#This Row],[Erorr 3]])</f>
        <v>3.2239500000000056</v>
      </c>
      <c r="R501" s="31">
        <f>SMA1MSFT[[#This Row],[Abs Erorr 3]]/SMA1MSFT[[#This Row],[Adj Close]]</f>
        <v>0.10854685027440172</v>
      </c>
    </row>
    <row r="502" spans="2:18">
      <c r="B502" s="20">
        <v>44508.291666666664</v>
      </c>
      <c r="C502" s="4">
        <v>30.751200000000001</v>
      </c>
      <c r="D502" s="25">
        <f t="shared" si="36"/>
        <v>29.701000000000001</v>
      </c>
      <c r="E502" s="26">
        <f>SMA1MSFT[[#This Row],[Adj Close]]-SMA1MSFT[[#This Row],[Naive Trend ]]</f>
        <v>1.0502000000000002</v>
      </c>
      <c r="F502" s="4">
        <f t="shared" si="35"/>
        <v>1.1029200400000005</v>
      </c>
      <c r="G502" s="4">
        <f>ABS(SMA1MSFT[[#This Row],[Erorr 1]])</f>
        <v>1.0502000000000002</v>
      </c>
      <c r="H502" s="27">
        <f>SMA1MSFT[[#This Row],[Abs Erorr 1]]/SMA1MSFT[[#This Row],[Adj Close]]</f>
        <v>3.4151512786492894E-2</v>
      </c>
      <c r="I502" s="25">
        <f t="shared" si="38"/>
        <v>28.667766666666665</v>
      </c>
      <c r="J502" s="28">
        <f>(SMA1MSFT[[#This Row],[Adj Close]]-SMA1MSFT[[#This Row],[3-MA]])</f>
        <v>2.0834333333333355</v>
      </c>
      <c r="K502" s="29">
        <f t="shared" si="37"/>
        <v>4.3406944544444537</v>
      </c>
      <c r="L502" s="29">
        <f>ABS(SMA1MSFT[[#This Row],[Erorr 2]])</f>
        <v>2.0834333333333355</v>
      </c>
      <c r="M502" s="27">
        <f>SMA1MSFT[[#This Row],[Abs Erorr 2]]/SMA1MSFT[[#This Row],[Adj Close]]</f>
        <v>6.7751285586687193E-2</v>
      </c>
      <c r="N502" s="25">
        <f t="shared" si="39"/>
        <v>27.2775</v>
      </c>
      <c r="O502" s="30">
        <f>SMA1MSFT[[#This Row],[Adj Close]]-SMA1MSFT[[#This Row],[6-MA]]</f>
        <v>3.4737000000000009</v>
      </c>
      <c r="P502" s="29">
        <f>(SMA1MSFT[[#This Row],[Adj Close]]-N502)^2</f>
        <v>12.066591690000006</v>
      </c>
      <c r="Q502" s="29">
        <f>ABS(SMA1MSFT[[#This Row],[Erorr 3]])</f>
        <v>3.4737000000000009</v>
      </c>
      <c r="R502" s="31">
        <f>SMA1MSFT[[#This Row],[Abs Erorr 3]]/SMA1MSFT[[#This Row],[Adj Close]]</f>
        <v>0.11296144540700853</v>
      </c>
    </row>
    <row r="503" spans="2:18">
      <c r="B503" s="20">
        <v>44509.291666666664</v>
      </c>
      <c r="C503" s="4">
        <v>30.604500000000002</v>
      </c>
      <c r="D503" s="25">
        <f t="shared" si="36"/>
        <v>30.751200000000001</v>
      </c>
      <c r="E503" s="26">
        <f>SMA1MSFT[[#This Row],[Adj Close]]-SMA1MSFT[[#This Row],[Naive Trend ]]</f>
        <v>-0.14669999999999916</v>
      </c>
      <c r="F503" s="4">
        <f t="shared" si="35"/>
        <v>2.1520889999999755E-2</v>
      </c>
      <c r="G503" s="4">
        <f>ABS(SMA1MSFT[[#This Row],[Erorr 1]])</f>
        <v>0.14669999999999916</v>
      </c>
      <c r="H503" s="27">
        <f>SMA1MSFT[[#This Row],[Abs Erorr 1]]/SMA1MSFT[[#This Row],[Adj Close]]</f>
        <v>4.7934127334215279E-3</v>
      </c>
      <c r="I503" s="25">
        <f t="shared" si="38"/>
        <v>30.067366666666668</v>
      </c>
      <c r="J503" s="28">
        <f>(SMA1MSFT[[#This Row],[Adj Close]]-SMA1MSFT[[#This Row],[3-MA]])</f>
        <v>0.53713333333333324</v>
      </c>
      <c r="K503" s="29">
        <f t="shared" si="37"/>
        <v>0.28851221777777769</v>
      </c>
      <c r="L503" s="29">
        <f>ABS(SMA1MSFT[[#This Row],[Erorr 2]])</f>
        <v>0.53713333333333324</v>
      </c>
      <c r="M503" s="27">
        <f>SMA1MSFT[[#This Row],[Abs Erorr 2]]/SMA1MSFT[[#This Row],[Adj Close]]</f>
        <v>1.7550795906920002E-2</v>
      </c>
      <c r="N503" s="25">
        <f t="shared" si="39"/>
        <v>28.148833333333332</v>
      </c>
      <c r="O503" s="30">
        <f>SMA1MSFT[[#This Row],[Adj Close]]-SMA1MSFT[[#This Row],[6-MA]]</f>
        <v>2.4556666666666693</v>
      </c>
      <c r="P503" s="29">
        <f>(SMA1MSFT[[#This Row],[Adj Close]]-N503)^2</f>
        <v>6.0302987777777908</v>
      </c>
      <c r="Q503" s="29">
        <f>ABS(SMA1MSFT[[#This Row],[Erorr 3]])</f>
        <v>2.4556666666666693</v>
      </c>
      <c r="R503" s="31">
        <f>SMA1MSFT[[#This Row],[Abs Erorr 3]]/SMA1MSFT[[#This Row],[Adj Close]]</f>
        <v>8.0238744846890794E-2</v>
      </c>
    </row>
    <row r="504" spans="2:18">
      <c r="B504" s="20">
        <v>44510.291666666664</v>
      </c>
      <c r="C504" s="4">
        <v>29.4085</v>
      </c>
      <c r="D504" s="25">
        <f t="shared" si="36"/>
        <v>30.604500000000002</v>
      </c>
      <c r="E504" s="26">
        <f>SMA1MSFT[[#This Row],[Adj Close]]-SMA1MSFT[[#This Row],[Naive Trend ]]</f>
        <v>-1.1960000000000015</v>
      </c>
      <c r="F504" s="4">
        <f t="shared" si="35"/>
        <v>1.4304160000000037</v>
      </c>
      <c r="G504" s="4">
        <f>ABS(SMA1MSFT[[#This Row],[Erorr 1]])</f>
        <v>1.1960000000000015</v>
      </c>
      <c r="H504" s="27">
        <f>SMA1MSFT[[#This Row],[Abs Erorr 1]]/SMA1MSFT[[#This Row],[Adj Close]]</f>
        <v>4.0668514205076813E-2</v>
      </c>
      <c r="I504" s="25">
        <f t="shared" si="38"/>
        <v>30.352233333333334</v>
      </c>
      <c r="J504" s="28">
        <f>(SMA1MSFT[[#This Row],[Adj Close]]-SMA1MSFT[[#This Row],[3-MA]])</f>
        <v>-0.9437333333333342</v>
      </c>
      <c r="K504" s="29">
        <f t="shared" si="37"/>
        <v>0.89063260444444603</v>
      </c>
      <c r="L504" s="29">
        <f>ABS(SMA1MSFT[[#This Row],[Erorr 2]])</f>
        <v>0.9437333333333342</v>
      </c>
      <c r="M504" s="27">
        <f>SMA1MSFT[[#This Row],[Abs Erorr 2]]/SMA1MSFT[[#This Row],[Adj Close]]</f>
        <v>3.2090495378320358E-2</v>
      </c>
      <c r="N504" s="25">
        <f t="shared" si="39"/>
        <v>28.952466666666666</v>
      </c>
      <c r="O504" s="30">
        <f>SMA1MSFT[[#This Row],[Adj Close]]-SMA1MSFT[[#This Row],[6-MA]]</f>
        <v>0.45603333333333396</v>
      </c>
      <c r="P504" s="29">
        <f>(SMA1MSFT[[#This Row],[Adj Close]]-N504)^2</f>
        <v>0.20796640111111167</v>
      </c>
      <c r="Q504" s="29">
        <f>ABS(SMA1MSFT[[#This Row],[Erorr 3]])</f>
        <v>0.45603333333333396</v>
      </c>
      <c r="R504" s="31">
        <f>SMA1MSFT[[#This Row],[Abs Erorr 3]]/SMA1MSFT[[#This Row],[Adj Close]]</f>
        <v>1.550685459419331E-2</v>
      </c>
    </row>
    <row r="505" spans="2:18">
      <c r="B505" s="20">
        <v>44511.291666666664</v>
      </c>
      <c r="C505" s="4">
        <v>30.337900000000001</v>
      </c>
      <c r="D505" s="25">
        <f t="shared" si="36"/>
        <v>29.4085</v>
      </c>
      <c r="E505" s="26">
        <f>SMA1MSFT[[#This Row],[Adj Close]]-SMA1MSFT[[#This Row],[Naive Trend ]]</f>
        <v>0.92940000000000111</v>
      </c>
      <c r="F505" s="4">
        <f t="shared" si="35"/>
        <v>0.86378436000000203</v>
      </c>
      <c r="G505" s="4">
        <f>ABS(SMA1MSFT[[#This Row],[Erorr 1]])</f>
        <v>0.92940000000000111</v>
      </c>
      <c r="H505" s="27">
        <f>SMA1MSFT[[#This Row],[Abs Erorr 1]]/SMA1MSFT[[#This Row],[Adj Close]]</f>
        <v>3.0634948364916526E-2</v>
      </c>
      <c r="I505" s="25">
        <f t="shared" si="38"/>
        <v>30.254733333333334</v>
      </c>
      <c r="J505" s="28">
        <f>(SMA1MSFT[[#This Row],[Adj Close]]-SMA1MSFT[[#This Row],[3-MA]])</f>
        <v>8.3166666666667055E-2</v>
      </c>
      <c r="K505" s="29">
        <f t="shared" si="37"/>
        <v>6.9166944444445091E-3</v>
      </c>
      <c r="L505" s="29">
        <f>ABS(SMA1MSFT[[#This Row],[Erorr 2]])</f>
        <v>8.3166666666667055E-2</v>
      </c>
      <c r="M505" s="27">
        <f>SMA1MSFT[[#This Row],[Abs Erorr 2]]/SMA1MSFT[[#This Row],[Adj Close]]</f>
        <v>2.7413455336943904E-3</v>
      </c>
      <c r="N505" s="25">
        <f t="shared" si="39"/>
        <v>29.461249999999996</v>
      </c>
      <c r="O505" s="30">
        <f>SMA1MSFT[[#This Row],[Adj Close]]-SMA1MSFT[[#This Row],[6-MA]]</f>
        <v>0.87665000000000504</v>
      </c>
      <c r="P505" s="29">
        <f>(SMA1MSFT[[#This Row],[Adj Close]]-N505)^2</f>
        <v>0.76851522250000881</v>
      </c>
      <c r="Q505" s="29">
        <f>ABS(SMA1MSFT[[#This Row],[Erorr 3]])</f>
        <v>0.87665000000000504</v>
      </c>
      <c r="R505" s="31">
        <f>SMA1MSFT[[#This Row],[Abs Erorr 3]]/SMA1MSFT[[#This Row],[Adj Close]]</f>
        <v>2.8896199143645572E-2</v>
      </c>
    </row>
    <row r="506" spans="2:18">
      <c r="B506" s="20">
        <v>44512.291666666664</v>
      </c>
      <c r="C506" s="4">
        <v>30.337900000000001</v>
      </c>
      <c r="D506" s="25">
        <f t="shared" si="36"/>
        <v>30.337900000000001</v>
      </c>
      <c r="E506" s="26">
        <f>SMA1MSFT[[#This Row],[Adj Close]]-SMA1MSFT[[#This Row],[Naive Trend ]]</f>
        <v>0</v>
      </c>
      <c r="F506" s="4">
        <f t="shared" si="35"/>
        <v>0</v>
      </c>
      <c r="G506" s="4">
        <f>ABS(SMA1MSFT[[#This Row],[Erorr 1]])</f>
        <v>0</v>
      </c>
      <c r="H506" s="27">
        <f>SMA1MSFT[[#This Row],[Abs Erorr 1]]/SMA1MSFT[[#This Row],[Adj Close]]</f>
        <v>0</v>
      </c>
      <c r="I506" s="25">
        <f t="shared" si="38"/>
        <v>30.11696666666667</v>
      </c>
      <c r="J506" s="28">
        <f>(SMA1MSFT[[#This Row],[Adj Close]]-SMA1MSFT[[#This Row],[3-MA]])</f>
        <v>0.22093333333333121</v>
      </c>
      <c r="K506" s="29">
        <f t="shared" si="37"/>
        <v>4.8811537777776838E-2</v>
      </c>
      <c r="L506" s="29">
        <f>ABS(SMA1MSFT[[#This Row],[Erorr 2]])</f>
        <v>0.22093333333333121</v>
      </c>
      <c r="M506" s="27">
        <f>SMA1MSFT[[#This Row],[Abs Erorr 2]]/SMA1MSFT[[#This Row],[Adj Close]]</f>
        <v>7.2824201191688019E-3</v>
      </c>
      <c r="N506" s="25">
        <f t="shared" si="39"/>
        <v>30.092166666666667</v>
      </c>
      <c r="O506" s="30">
        <f>SMA1MSFT[[#This Row],[Adj Close]]-SMA1MSFT[[#This Row],[6-MA]]</f>
        <v>0.2457333333333338</v>
      </c>
      <c r="P506" s="29">
        <f>(SMA1MSFT[[#This Row],[Adj Close]]-N506)^2</f>
        <v>6.0384871111111342E-2</v>
      </c>
      <c r="Q506" s="29">
        <f>ABS(SMA1MSFT[[#This Row],[Erorr 3]])</f>
        <v>0.2457333333333338</v>
      </c>
      <c r="R506" s="31">
        <f>SMA1MSFT[[#This Row],[Abs Erorr 3]]/SMA1MSFT[[#This Row],[Adj Close]]</f>
        <v>8.0998794686953871E-3</v>
      </c>
    </row>
    <row r="507" spans="2:18">
      <c r="B507" s="20">
        <v>44515.291666666664</v>
      </c>
      <c r="C507" s="4">
        <v>29.973500000000001</v>
      </c>
      <c r="D507" s="25">
        <f t="shared" si="36"/>
        <v>30.337900000000001</v>
      </c>
      <c r="E507" s="26">
        <f>SMA1MSFT[[#This Row],[Adj Close]]-SMA1MSFT[[#This Row],[Naive Trend ]]</f>
        <v>-0.36439999999999984</v>
      </c>
      <c r="F507" s="4">
        <f t="shared" si="35"/>
        <v>0.13278735999999988</v>
      </c>
      <c r="G507" s="4">
        <f>ABS(SMA1MSFT[[#This Row],[Erorr 1]])</f>
        <v>0.36439999999999984</v>
      </c>
      <c r="H507" s="27">
        <f>SMA1MSFT[[#This Row],[Abs Erorr 1]]/SMA1MSFT[[#This Row],[Adj Close]]</f>
        <v>1.2157405708375726E-2</v>
      </c>
      <c r="I507" s="25">
        <f t="shared" si="38"/>
        <v>30.028099999999998</v>
      </c>
      <c r="J507" s="28">
        <f>(SMA1MSFT[[#This Row],[Adj Close]]-SMA1MSFT[[#This Row],[3-MA]])</f>
        <v>-5.4599999999997095E-2</v>
      </c>
      <c r="K507" s="29">
        <f t="shared" si="37"/>
        <v>2.9811599999996826E-3</v>
      </c>
      <c r="L507" s="29">
        <f>ABS(SMA1MSFT[[#This Row],[Erorr 2]])</f>
        <v>5.4599999999997095E-2</v>
      </c>
      <c r="M507" s="27">
        <f>SMA1MSFT[[#This Row],[Abs Erorr 2]]/SMA1MSFT[[#This Row],[Adj Close]]</f>
        <v>1.8216090880276608E-3</v>
      </c>
      <c r="N507" s="25">
        <f t="shared" si="39"/>
        <v>30.190166666666666</v>
      </c>
      <c r="O507" s="30">
        <f>SMA1MSFT[[#This Row],[Adj Close]]-SMA1MSFT[[#This Row],[6-MA]]</f>
        <v>-0.21666666666666501</v>
      </c>
      <c r="P507" s="29">
        <f>(SMA1MSFT[[#This Row],[Adj Close]]-N507)^2</f>
        <v>4.6944444444443727E-2</v>
      </c>
      <c r="Q507" s="29">
        <f>ABS(SMA1MSFT[[#This Row],[Erorr 3]])</f>
        <v>0.21666666666666501</v>
      </c>
      <c r="R507" s="31">
        <f>SMA1MSFT[[#This Row],[Abs Erorr 3]]/SMA1MSFT[[#This Row],[Adj Close]]</f>
        <v>7.2286074921735863E-3</v>
      </c>
    </row>
    <row r="508" spans="2:18">
      <c r="B508" s="20">
        <v>44516.291666666664</v>
      </c>
      <c r="C508" s="4">
        <v>30.151199999999999</v>
      </c>
      <c r="D508" s="25">
        <f t="shared" si="36"/>
        <v>29.973500000000001</v>
      </c>
      <c r="E508" s="26">
        <f>SMA1MSFT[[#This Row],[Adj Close]]-SMA1MSFT[[#This Row],[Naive Trend ]]</f>
        <v>0.17769999999999797</v>
      </c>
      <c r="F508" s="4">
        <f t="shared" si="35"/>
        <v>3.1577289999999279E-2</v>
      </c>
      <c r="G508" s="4">
        <f>ABS(SMA1MSFT[[#This Row],[Erorr 1]])</f>
        <v>0.17769999999999797</v>
      </c>
      <c r="H508" s="27">
        <f>SMA1MSFT[[#This Row],[Abs Erorr 1]]/SMA1MSFT[[#This Row],[Adj Close]]</f>
        <v>5.8936294409508731E-3</v>
      </c>
      <c r="I508" s="25">
        <f t="shared" si="38"/>
        <v>30.216433333333338</v>
      </c>
      <c r="J508" s="28">
        <f>(SMA1MSFT[[#This Row],[Adj Close]]-SMA1MSFT[[#This Row],[3-MA]])</f>
        <v>-6.5233333333338805E-2</v>
      </c>
      <c r="K508" s="29">
        <f t="shared" si="37"/>
        <v>4.255387777778492E-3</v>
      </c>
      <c r="L508" s="29">
        <f>ABS(SMA1MSFT[[#This Row],[Erorr 2]])</f>
        <v>6.5233333333338805E-2</v>
      </c>
      <c r="M508" s="27">
        <f>SMA1MSFT[[#This Row],[Abs Erorr 2]]/SMA1MSFT[[#This Row],[Adj Close]]</f>
        <v>2.1635402018274166E-3</v>
      </c>
      <c r="N508" s="25">
        <f t="shared" si="39"/>
        <v>30.235583333333334</v>
      </c>
      <c r="O508" s="30">
        <f>SMA1MSFT[[#This Row],[Adj Close]]-SMA1MSFT[[#This Row],[6-MA]]</f>
        <v>-8.4383333333335031E-2</v>
      </c>
      <c r="P508" s="29">
        <f>(SMA1MSFT[[#This Row],[Adj Close]]-N508)^2</f>
        <v>7.1205469444447309E-3</v>
      </c>
      <c r="Q508" s="29">
        <f>ABS(SMA1MSFT[[#This Row],[Erorr 3]])</f>
        <v>8.4383333333335031E-2</v>
      </c>
      <c r="R508" s="31">
        <f>SMA1MSFT[[#This Row],[Abs Erorr 3]]/SMA1MSFT[[#This Row],[Adj Close]]</f>
        <v>2.7986724685364109E-3</v>
      </c>
    </row>
    <row r="509" spans="2:18">
      <c r="B509" s="20">
        <v>44517.291666666664</v>
      </c>
      <c r="C509" s="4">
        <v>29.210899999999999</v>
      </c>
      <c r="D509" s="25">
        <f t="shared" si="36"/>
        <v>30.151199999999999</v>
      </c>
      <c r="E509" s="26">
        <f>SMA1MSFT[[#This Row],[Adj Close]]-SMA1MSFT[[#This Row],[Naive Trend ]]</f>
        <v>-0.94030000000000058</v>
      </c>
      <c r="F509" s="4">
        <f t="shared" si="35"/>
        <v>0.88416409000000107</v>
      </c>
      <c r="G509" s="4">
        <f>ABS(SMA1MSFT[[#This Row],[Erorr 1]])</f>
        <v>0.94030000000000058</v>
      </c>
      <c r="H509" s="27">
        <f>SMA1MSFT[[#This Row],[Abs Erorr 1]]/SMA1MSFT[[#This Row],[Adj Close]]</f>
        <v>3.2190038649956031E-2</v>
      </c>
      <c r="I509" s="25">
        <f t="shared" si="38"/>
        <v>30.154200000000003</v>
      </c>
      <c r="J509" s="28">
        <f>(SMA1MSFT[[#This Row],[Adj Close]]-SMA1MSFT[[#This Row],[3-MA]])</f>
        <v>-0.94330000000000425</v>
      </c>
      <c r="K509" s="29">
        <f t="shared" si="37"/>
        <v>0.88981489000000802</v>
      </c>
      <c r="L509" s="29">
        <f>ABS(SMA1MSFT[[#This Row],[Erorr 2]])</f>
        <v>0.94330000000000425</v>
      </c>
      <c r="M509" s="27">
        <f>SMA1MSFT[[#This Row],[Abs Erorr 2]]/SMA1MSFT[[#This Row],[Adj Close]]</f>
        <v>3.2292740038821273E-2</v>
      </c>
      <c r="N509" s="25">
        <f t="shared" si="39"/>
        <v>30.135583333333333</v>
      </c>
      <c r="O509" s="30">
        <f>SMA1MSFT[[#This Row],[Adj Close]]-SMA1MSFT[[#This Row],[6-MA]]</f>
        <v>-0.92468333333333419</v>
      </c>
      <c r="P509" s="29">
        <f>(SMA1MSFT[[#This Row],[Adj Close]]-N509)^2</f>
        <v>0.85503926694444599</v>
      </c>
      <c r="Q509" s="29">
        <f>ABS(SMA1MSFT[[#This Row],[Erorr 3]])</f>
        <v>0.92468333333333419</v>
      </c>
      <c r="R509" s="31">
        <f>SMA1MSFT[[#This Row],[Abs Erorr 3]]/SMA1MSFT[[#This Row],[Adj Close]]</f>
        <v>3.1655420864585969E-2</v>
      </c>
    </row>
    <row r="510" spans="2:18">
      <c r="B510" s="20">
        <v>44518.291666666664</v>
      </c>
      <c r="C510" s="4">
        <v>31.620699999999999</v>
      </c>
      <c r="D510" s="25">
        <f t="shared" si="36"/>
        <v>29.210899999999999</v>
      </c>
      <c r="E510" s="26">
        <f>SMA1MSFT[[#This Row],[Adj Close]]-SMA1MSFT[[#This Row],[Naive Trend ]]</f>
        <v>2.4098000000000006</v>
      </c>
      <c r="F510" s="4">
        <f t="shared" si="35"/>
        <v>5.8071360400000032</v>
      </c>
      <c r="G510" s="4">
        <f>ABS(SMA1MSFT[[#This Row],[Erorr 1]])</f>
        <v>2.4098000000000006</v>
      </c>
      <c r="H510" s="27">
        <f>SMA1MSFT[[#This Row],[Abs Erorr 1]]/SMA1MSFT[[#This Row],[Adj Close]]</f>
        <v>7.6209571578111826E-2</v>
      </c>
      <c r="I510" s="25">
        <f t="shared" si="38"/>
        <v>29.778533333333332</v>
      </c>
      <c r="J510" s="28">
        <f>(SMA1MSFT[[#This Row],[Adj Close]]-SMA1MSFT[[#This Row],[3-MA]])</f>
        <v>1.8421666666666674</v>
      </c>
      <c r="K510" s="29">
        <f t="shared" si="37"/>
        <v>3.3935780277777803</v>
      </c>
      <c r="L510" s="29">
        <f>ABS(SMA1MSFT[[#This Row],[Erorr 2]])</f>
        <v>1.8421666666666674</v>
      </c>
      <c r="M510" s="27">
        <f>SMA1MSFT[[#This Row],[Abs Erorr 2]]/SMA1MSFT[[#This Row],[Adj Close]]</f>
        <v>5.8258250660695919E-2</v>
      </c>
      <c r="N510" s="25">
        <f t="shared" si="39"/>
        <v>29.903316666666669</v>
      </c>
      <c r="O510" s="30">
        <f>SMA1MSFT[[#This Row],[Adj Close]]-SMA1MSFT[[#This Row],[6-MA]]</f>
        <v>1.7173833333333306</v>
      </c>
      <c r="P510" s="29">
        <f>(SMA1MSFT[[#This Row],[Adj Close]]-N510)^2</f>
        <v>2.9494055136111017</v>
      </c>
      <c r="Q510" s="29">
        <f>ABS(SMA1MSFT[[#This Row],[Erorr 3]])</f>
        <v>1.7173833333333306</v>
      </c>
      <c r="R510" s="31">
        <f>SMA1MSFT[[#This Row],[Abs Erorr 3]]/SMA1MSFT[[#This Row],[Adj Close]]</f>
        <v>5.431199604478492E-2</v>
      </c>
    </row>
    <row r="511" spans="2:18">
      <c r="B511" s="20">
        <v>44519.291666666664</v>
      </c>
      <c r="C511" s="4">
        <v>32.9285</v>
      </c>
      <c r="D511" s="25">
        <f t="shared" si="36"/>
        <v>31.620699999999999</v>
      </c>
      <c r="E511" s="26">
        <f>SMA1MSFT[[#This Row],[Adj Close]]-SMA1MSFT[[#This Row],[Naive Trend ]]</f>
        <v>1.3078000000000003</v>
      </c>
      <c r="F511" s="4">
        <f t="shared" si="35"/>
        <v>1.7103408400000009</v>
      </c>
      <c r="G511" s="4">
        <f>ABS(SMA1MSFT[[#This Row],[Erorr 1]])</f>
        <v>1.3078000000000003</v>
      </c>
      <c r="H511" s="27">
        <f>SMA1MSFT[[#This Row],[Abs Erorr 1]]/SMA1MSFT[[#This Row],[Adj Close]]</f>
        <v>3.9716355133091408E-2</v>
      </c>
      <c r="I511" s="25">
        <f t="shared" si="38"/>
        <v>30.3276</v>
      </c>
      <c r="J511" s="28">
        <f>(SMA1MSFT[[#This Row],[Adj Close]]-SMA1MSFT[[#This Row],[3-MA]])</f>
        <v>2.6008999999999993</v>
      </c>
      <c r="K511" s="29">
        <f t="shared" si="37"/>
        <v>6.7646808099999962</v>
      </c>
      <c r="L511" s="29">
        <f>ABS(SMA1MSFT[[#This Row],[Erorr 2]])</f>
        <v>2.6008999999999993</v>
      </c>
      <c r="M511" s="27">
        <f>SMA1MSFT[[#This Row],[Abs Erorr 2]]/SMA1MSFT[[#This Row],[Adj Close]]</f>
        <v>7.8986288473510774E-2</v>
      </c>
      <c r="N511" s="25">
        <f t="shared" si="39"/>
        <v>30.272016666666669</v>
      </c>
      <c r="O511" s="30">
        <f>SMA1MSFT[[#This Row],[Adj Close]]-SMA1MSFT[[#This Row],[6-MA]]</f>
        <v>2.6564833333333304</v>
      </c>
      <c r="P511" s="29">
        <f>(SMA1MSFT[[#This Row],[Adj Close]]-N511)^2</f>
        <v>7.0569037002777621</v>
      </c>
      <c r="Q511" s="29">
        <f>ABS(SMA1MSFT[[#This Row],[Erorr 3]])</f>
        <v>2.6564833333333304</v>
      </c>
      <c r="R511" s="31">
        <f>SMA1MSFT[[#This Row],[Abs Erorr 3]]/SMA1MSFT[[#This Row],[Adj Close]]</f>
        <v>8.0674289242854386E-2</v>
      </c>
    </row>
    <row r="512" spans="2:18">
      <c r="B512" s="20">
        <v>44522.291666666664</v>
      </c>
      <c r="C512" s="4">
        <v>31.901199999999999</v>
      </c>
      <c r="D512" s="25">
        <f t="shared" si="36"/>
        <v>32.9285</v>
      </c>
      <c r="E512" s="26">
        <f>SMA1MSFT[[#This Row],[Adj Close]]-SMA1MSFT[[#This Row],[Naive Trend ]]</f>
        <v>-1.0273000000000003</v>
      </c>
      <c r="F512" s="4">
        <f t="shared" si="35"/>
        <v>1.0553452900000007</v>
      </c>
      <c r="G512" s="4">
        <f>ABS(SMA1MSFT[[#This Row],[Erorr 1]])</f>
        <v>1.0273000000000003</v>
      </c>
      <c r="H512" s="27">
        <f>SMA1MSFT[[#This Row],[Abs Erorr 1]]/SMA1MSFT[[#This Row],[Adj Close]]</f>
        <v>3.2202550374280603E-2</v>
      </c>
      <c r="I512" s="25">
        <f t="shared" si="38"/>
        <v>31.253366666666665</v>
      </c>
      <c r="J512" s="28">
        <f>(SMA1MSFT[[#This Row],[Adj Close]]-SMA1MSFT[[#This Row],[3-MA]])</f>
        <v>0.64783333333333459</v>
      </c>
      <c r="K512" s="29">
        <f t="shared" si="37"/>
        <v>0.41968802777777942</v>
      </c>
      <c r="L512" s="29">
        <f>ABS(SMA1MSFT[[#This Row],[Erorr 2]])</f>
        <v>0.64783333333333459</v>
      </c>
      <c r="M512" s="27">
        <f>SMA1MSFT[[#This Row],[Abs Erorr 2]]/SMA1MSFT[[#This Row],[Adj Close]]</f>
        <v>2.0307491045268973E-2</v>
      </c>
      <c r="N512" s="25">
        <f t="shared" si="39"/>
        <v>30.70378333333333</v>
      </c>
      <c r="O512" s="30">
        <f>SMA1MSFT[[#This Row],[Adj Close]]-SMA1MSFT[[#This Row],[6-MA]]</f>
        <v>1.197416666666669</v>
      </c>
      <c r="P512" s="29">
        <f>(SMA1MSFT[[#This Row],[Adj Close]]-N512)^2</f>
        <v>1.4338066736111168</v>
      </c>
      <c r="Q512" s="29">
        <f>ABS(SMA1MSFT[[#This Row],[Erorr 3]])</f>
        <v>1.197416666666669</v>
      </c>
      <c r="R512" s="31">
        <f>SMA1MSFT[[#This Row],[Abs Erorr 3]]/SMA1MSFT[[#This Row],[Adj Close]]</f>
        <v>3.7535160641815009E-2</v>
      </c>
    </row>
    <row r="513" spans="2:18">
      <c r="B513" s="20">
        <v>44523.291666666664</v>
      </c>
      <c r="C513" s="4">
        <v>31.691600000000001</v>
      </c>
      <c r="D513" s="25">
        <f t="shared" si="36"/>
        <v>31.901199999999999</v>
      </c>
      <c r="E513" s="26">
        <f>SMA1MSFT[[#This Row],[Adj Close]]-SMA1MSFT[[#This Row],[Naive Trend ]]</f>
        <v>-0.20959999999999823</v>
      </c>
      <c r="F513" s="4">
        <f t="shared" si="35"/>
        <v>4.3932159999999262E-2</v>
      </c>
      <c r="G513" s="4">
        <f>ABS(SMA1MSFT[[#This Row],[Erorr 1]])</f>
        <v>0.20959999999999823</v>
      </c>
      <c r="H513" s="27">
        <f>SMA1MSFT[[#This Row],[Abs Erorr 1]]/SMA1MSFT[[#This Row],[Adj Close]]</f>
        <v>6.6137399184641428E-3</v>
      </c>
      <c r="I513" s="25">
        <f t="shared" si="38"/>
        <v>32.150133333333336</v>
      </c>
      <c r="J513" s="28">
        <f>(SMA1MSFT[[#This Row],[Adj Close]]-SMA1MSFT[[#This Row],[3-MA]])</f>
        <v>-0.45853333333333524</v>
      </c>
      <c r="K513" s="29">
        <f t="shared" si="37"/>
        <v>0.21025281777777952</v>
      </c>
      <c r="L513" s="29">
        <f>ABS(SMA1MSFT[[#This Row],[Erorr 2]])</f>
        <v>0.45853333333333524</v>
      </c>
      <c r="M513" s="27">
        <f>SMA1MSFT[[#This Row],[Abs Erorr 2]]/SMA1MSFT[[#This Row],[Adj Close]]</f>
        <v>1.4468607875062642E-2</v>
      </c>
      <c r="N513" s="25">
        <f t="shared" si="39"/>
        <v>30.964333333333329</v>
      </c>
      <c r="O513" s="30">
        <f>SMA1MSFT[[#This Row],[Adj Close]]-SMA1MSFT[[#This Row],[6-MA]]</f>
        <v>0.72726666666667228</v>
      </c>
      <c r="P513" s="29">
        <f>(SMA1MSFT[[#This Row],[Adj Close]]-N513)^2</f>
        <v>0.52891680444445266</v>
      </c>
      <c r="Q513" s="29">
        <f>ABS(SMA1MSFT[[#This Row],[Erorr 3]])</f>
        <v>0.72726666666667228</v>
      </c>
      <c r="R513" s="31">
        <f>SMA1MSFT[[#This Row],[Abs Erorr 3]]/SMA1MSFT[[#This Row],[Adj Close]]</f>
        <v>2.2948247064416824E-2</v>
      </c>
    </row>
    <row r="514" spans="2:18">
      <c r="B514" s="20">
        <v>44524.291666666664</v>
      </c>
      <c r="C514" s="4">
        <v>32.618000000000002</v>
      </c>
      <c r="D514" s="25">
        <f t="shared" si="36"/>
        <v>31.691600000000001</v>
      </c>
      <c r="E514" s="26">
        <f>SMA1MSFT[[#This Row],[Adj Close]]-SMA1MSFT[[#This Row],[Naive Trend ]]</f>
        <v>0.926400000000001</v>
      </c>
      <c r="F514" s="4">
        <f t="shared" si="35"/>
        <v>0.85821696000000181</v>
      </c>
      <c r="G514" s="4">
        <f>ABS(SMA1MSFT[[#This Row],[Erorr 1]])</f>
        <v>0.926400000000001</v>
      </c>
      <c r="H514" s="27">
        <f>SMA1MSFT[[#This Row],[Abs Erorr 1]]/SMA1MSFT[[#This Row],[Adj Close]]</f>
        <v>2.8401496106444324E-2</v>
      </c>
      <c r="I514" s="25">
        <f t="shared" si="38"/>
        <v>32.173766666666666</v>
      </c>
      <c r="J514" s="28">
        <f>(SMA1MSFT[[#This Row],[Adj Close]]-SMA1MSFT[[#This Row],[3-MA]])</f>
        <v>0.44423333333333659</v>
      </c>
      <c r="K514" s="29">
        <f t="shared" si="37"/>
        <v>0.19734325444444734</v>
      </c>
      <c r="L514" s="29">
        <f>ABS(SMA1MSFT[[#This Row],[Erorr 2]])</f>
        <v>0.44423333333333659</v>
      </c>
      <c r="M514" s="27">
        <f>SMA1MSFT[[#This Row],[Abs Erorr 2]]/SMA1MSFT[[#This Row],[Adj Close]]</f>
        <v>1.361926952398481E-2</v>
      </c>
      <c r="N514" s="25">
        <f t="shared" si="39"/>
        <v>31.250683333333331</v>
      </c>
      <c r="O514" s="30">
        <f>SMA1MSFT[[#This Row],[Adj Close]]-SMA1MSFT[[#This Row],[6-MA]]</f>
        <v>1.367316666666671</v>
      </c>
      <c r="P514" s="29">
        <f>(SMA1MSFT[[#This Row],[Adj Close]]-N514)^2</f>
        <v>1.8695548669444562</v>
      </c>
      <c r="Q514" s="29">
        <f>ABS(SMA1MSFT[[#This Row],[Erorr 3]])</f>
        <v>1.367316666666671</v>
      </c>
      <c r="R514" s="31">
        <f>SMA1MSFT[[#This Row],[Abs Erorr 3]]/SMA1MSFT[[#This Row],[Adj Close]]</f>
        <v>4.1919083532609938E-2</v>
      </c>
    </row>
    <row r="515" spans="2:18">
      <c r="B515" s="20">
        <v>44526.291666666664</v>
      </c>
      <c r="C515" s="4">
        <v>31.449000000000002</v>
      </c>
      <c r="D515" s="25">
        <f t="shared" si="36"/>
        <v>32.618000000000002</v>
      </c>
      <c r="E515" s="26">
        <f>SMA1MSFT[[#This Row],[Adj Close]]-SMA1MSFT[[#This Row],[Naive Trend ]]</f>
        <v>-1.1690000000000005</v>
      </c>
      <c r="F515" s="4">
        <f t="shared" si="35"/>
        <v>1.366561000000001</v>
      </c>
      <c r="G515" s="4">
        <f>ABS(SMA1MSFT[[#This Row],[Erorr 1]])</f>
        <v>1.1690000000000005</v>
      </c>
      <c r="H515" s="27">
        <f>SMA1MSFT[[#This Row],[Abs Erorr 1]]/SMA1MSFT[[#This Row],[Adj Close]]</f>
        <v>3.7171293204871392E-2</v>
      </c>
      <c r="I515" s="25">
        <f t="shared" si="38"/>
        <v>32.070266666666669</v>
      </c>
      <c r="J515" s="28">
        <f>(SMA1MSFT[[#This Row],[Adj Close]]-SMA1MSFT[[#This Row],[3-MA]])</f>
        <v>-0.62126666666666708</v>
      </c>
      <c r="K515" s="29">
        <f t="shared" si="37"/>
        <v>0.3859722711111116</v>
      </c>
      <c r="L515" s="29">
        <f>ABS(SMA1MSFT[[#This Row],[Erorr 2]])</f>
        <v>0.62126666666666708</v>
      </c>
      <c r="M515" s="27">
        <f>SMA1MSFT[[#This Row],[Abs Erorr 2]]/SMA1MSFT[[#This Row],[Adj Close]]</f>
        <v>1.9754735179708958E-2</v>
      </c>
      <c r="N515" s="25">
        <f t="shared" si="39"/>
        <v>31.661816666666667</v>
      </c>
      <c r="O515" s="30">
        <f>SMA1MSFT[[#This Row],[Adj Close]]-SMA1MSFT[[#This Row],[6-MA]]</f>
        <v>-0.2128166666666651</v>
      </c>
      <c r="P515" s="29">
        <f>(SMA1MSFT[[#This Row],[Adj Close]]-N515)^2</f>
        <v>4.5290933611110445E-2</v>
      </c>
      <c r="Q515" s="29">
        <f>ABS(SMA1MSFT[[#This Row],[Erorr 3]])</f>
        <v>0.2128166666666651</v>
      </c>
      <c r="R515" s="31">
        <f>SMA1MSFT[[#This Row],[Abs Erorr 3]]/SMA1MSFT[[#This Row],[Adj Close]]</f>
        <v>6.7670408174080286E-3</v>
      </c>
    </row>
    <row r="516" spans="2:18">
      <c r="B516" s="20">
        <v>44529.291666666664</v>
      </c>
      <c r="C516" s="4">
        <v>33.318800000000003</v>
      </c>
      <c r="D516" s="25">
        <f t="shared" si="36"/>
        <v>31.449000000000002</v>
      </c>
      <c r="E516" s="26">
        <f>SMA1MSFT[[#This Row],[Adj Close]]-SMA1MSFT[[#This Row],[Naive Trend ]]</f>
        <v>1.8698000000000015</v>
      </c>
      <c r="F516" s="4">
        <f t="shared" ref="F516:F579" si="40">(C516-D516)^2</f>
        <v>3.4961520400000055</v>
      </c>
      <c r="G516" s="4">
        <f>ABS(SMA1MSFT[[#This Row],[Erorr 1]])</f>
        <v>1.8698000000000015</v>
      </c>
      <c r="H516" s="27">
        <f>SMA1MSFT[[#This Row],[Abs Erorr 1]]/SMA1MSFT[[#This Row],[Adj Close]]</f>
        <v>5.6118467651896264E-2</v>
      </c>
      <c r="I516" s="25">
        <f t="shared" si="38"/>
        <v>31.919533333333334</v>
      </c>
      <c r="J516" s="28">
        <f>(SMA1MSFT[[#This Row],[Adj Close]]-SMA1MSFT[[#This Row],[3-MA]])</f>
        <v>1.3992666666666693</v>
      </c>
      <c r="K516" s="29">
        <f t="shared" si="37"/>
        <v>1.9579472044444519</v>
      </c>
      <c r="L516" s="29">
        <f>ABS(SMA1MSFT[[#This Row],[Erorr 2]])</f>
        <v>1.3992666666666693</v>
      </c>
      <c r="M516" s="27">
        <f>SMA1MSFT[[#This Row],[Abs Erorr 2]]/SMA1MSFT[[#This Row],[Adj Close]]</f>
        <v>4.1996310391330699E-2</v>
      </c>
      <c r="N516" s="25">
        <f t="shared" si="39"/>
        <v>32.034833333333331</v>
      </c>
      <c r="O516" s="30">
        <f>SMA1MSFT[[#This Row],[Adj Close]]-SMA1MSFT[[#This Row],[6-MA]]</f>
        <v>1.2839666666666716</v>
      </c>
      <c r="P516" s="29">
        <f>(SMA1MSFT[[#This Row],[Adj Close]]-N516)^2</f>
        <v>1.6485704011111237</v>
      </c>
      <c r="Q516" s="29">
        <f>ABS(SMA1MSFT[[#This Row],[Erorr 3]])</f>
        <v>1.2839666666666716</v>
      </c>
      <c r="R516" s="31">
        <f>SMA1MSFT[[#This Row],[Abs Erorr 3]]/SMA1MSFT[[#This Row],[Adj Close]]</f>
        <v>3.8535801609501888E-2</v>
      </c>
    </row>
    <row r="517" spans="2:18">
      <c r="B517" s="20">
        <v>44530.291666666664</v>
      </c>
      <c r="C517" s="4">
        <v>32.619999999999997</v>
      </c>
      <c r="D517" s="25">
        <f t="shared" ref="D517:D580" si="41">C516</f>
        <v>33.318800000000003</v>
      </c>
      <c r="E517" s="26">
        <f>SMA1MSFT[[#This Row],[Adj Close]]-SMA1MSFT[[#This Row],[Naive Trend ]]</f>
        <v>-0.69880000000000564</v>
      </c>
      <c r="F517" s="4">
        <f t="shared" si="40"/>
        <v>0.48832144000000788</v>
      </c>
      <c r="G517" s="4">
        <f>ABS(SMA1MSFT[[#This Row],[Erorr 1]])</f>
        <v>0.69880000000000564</v>
      </c>
      <c r="H517" s="27">
        <f>SMA1MSFT[[#This Row],[Abs Erorr 1]]/SMA1MSFT[[#This Row],[Adj Close]]</f>
        <v>2.1422440220723656E-2</v>
      </c>
      <c r="I517" s="25">
        <f t="shared" si="38"/>
        <v>32.461933333333342</v>
      </c>
      <c r="J517" s="28">
        <f>(SMA1MSFT[[#This Row],[Adj Close]]-SMA1MSFT[[#This Row],[3-MA]])</f>
        <v>0.15806666666665592</v>
      </c>
      <c r="K517" s="29">
        <f t="shared" si="37"/>
        <v>2.4985071111107714E-2</v>
      </c>
      <c r="L517" s="29">
        <f>ABS(SMA1MSFT[[#This Row],[Erorr 2]])</f>
        <v>0.15806666666665592</v>
      </c>
      <c r="M517" s="27">
        <f>SMA1MSFT[[#This Row],[Abs Erorr 2]]/SMA1MSFT[[#This Row],[Adj Close]]</f>
        <v>4.8456979358263621E-3</v>
      </c>
      <c r="N517" s="25">
        <f t="shared" si="39"/>
        <v>32.31785</v>
      </c>
      <c r="O517" s="30">
        <f>SMA1MSFT[[#This Row],[Adj Close]]-SMA1MSFT[[#This Row],[6-MA]]</f>
        <v>0.30214999999999748</v>
      </c>
      <c r="P517" s="29">
        <f>(SMA1MSFT[[#This Row],[Adj Close]]-N517)^2</f>
        <v>9.1294622499998479E-2</v>
      </c>
      <c r="Q517" s="29">
        <f>ABS(SMA1MSFT[[#This Row],[Erorr 3]])</f>
        <v>0.30214999999999748</v>
      </c>
      <c r="R517" s="31">
        <f>SMA1MSFT[[#This Row],[Abs Erorr 3]]/SMA1MSFT[[#This Row],[Adj Close]]</f>
        <v>9.2627222562844114E-3</v>
      </c>
    </row>
    <row r="518" spans="2:18">
      <c r="B518" s="20">
        <v>44531.291666666664</v>
      </c>
      <c r="C518" s="4">
        <v>31.385000000000002</v>
      </c>
      <c r="D518" s="25">
        <f t="shared" si="41"/>
        <v>32.619999999999997</v>
      </c>
      <c r="E518" s="26">
        <f>SMA1MSFT[[#This Row],[Adj Close]]-SMA1MSFT[[#This Row],[Naive Trend ]]</f>
        <v>-1.2349999999999959</v>
      </c>
      <c r="F518" s="4">
        <f t="shared" si="40"/>
        <v>1.5252249999999898</v>
      </c>
      <c r="G518" s="4">
        <f>ABS(SMA1MSFT[[#This Row],[Erorr 1]])</f>
        <v>1.2349999999999959</v>
      </c>
      <c r="H518" s="27">
        <f>SMA1MSFT[[#This Row],[Abs Erorr 1]]/SMA1MSFT[[#This Row],[Adj Close]]</f>
        <v>3.9350007965588525E-2</v>
      </c>
      <c r="I518" s="25">
        <f t="shared" si="38"/>
        <v>32.462600000000002</v>
      </c>
      <c r="J518" s="28">
        <f>(SMA1MSFT[[#This Row],[Adj Close]]-SMA1MSFT[[#This Row],[3-MA]])</f>
        <v>-1.0776000000000003</v>
      </c>
      <c r="K518" s="29">
        <f t="shared" ref="K518:K581" si="42">(C518-I518)^2</f>
        <v>1.1612217600000008</v>
      </c>
      <c r="L518" s="29">
        <f>ABS(SMA1MSFT[[#This Row],[Erorr 2]])</f>
        <v>1.0776000000000003</v>
      </c>
      <c r="M518" s="27">
        <f>SMA1MSFT[[#This Row],[Abs Erorr 2]]/SMA1MSFT[[#This Row],[Adj Close]]</f>
        <v>3.433487334714036E-2</v>
      </c>
      <c r="N518" s="25">
        <f t="shared" si="39"/>
        <v>32.266433333333332</v>
      </c>
      <c r="O518" s="30">
        <f>SMA1MSFT[[#This Row],[Adj Close]]-SMA1MSFT[[#This Row],[6-MA]]</f>
        <v>-0.88143333333333018</v>
      </c>
      <c r="P518" s="29">
        <f>(SMA1MSFT[[#This Row],[Adj Close]]-N518)^2</f>
        <v>0.77692472111110555</v>
      </c>
      <c r="Q518" s="29">
        <f>ABS(SMA1MSFT[[#This Row],[Erorr 3]])</f>
        <v>0.88143333333333018</v>
      </c>
      <c r="R518" s="31">
        <f>SMA1MSFT[[#This Row],[Abs Erorr 3]]/SMA1MSFT[[#This Row],[Adj Close]]</f>
        <v>2.8084541447612878E-2</v>
      </c>
    </row>
    <row r="519" spans="2:18">
      <c r="B519" s="20">
        <v>44532.291666666664</v>
      </c>
      <c r="C519" s="4">
        <v>32.0749</v>
      </c>
      <c r="D519" s="25">
        <f t="shared" si="41"/>
        <v>31.385000000000002</v>
      </c>
      <c r="E519" s="26">
        <f>SMA1MSFT[[#This Row],[Adj Close]]-SMA1MSFT[[#This Row],[Naive Trend ]]</f>
        <v>0.68989999999999796</v>
      </c>
      <c r="F519" s="4">
        <f t="shared" si="40"/>
        <v>0.47596200999999716</v>
      </c>
      <c r="G519" s="4">
        <f>ABS(SMA1MSFT[[#This Row],[Erorr 1]])</f>
        <v>0.68989999999999796</v>
      </c>
      <c r="H519" s="27">
        <f>SMA1MSFT[[#This Row],[Abs Erorr 1]]/SMA1MSFT[[#This Row],[Adj Close]]</f>
        <v>2.1509030425659877E-2</v>
      </c>
      <c r="I519" s="25">
        <f t="shared" ref="I519:I582" si="43">AVERAGE(C516:C518)</f>
        <v>32.441266666666671</v>
      </c>
      <c r="J519" s="28">
        <f>(SMA1MSFT[[#This Row],[Adj Close]]-SMA1MSFT[[#This Row],[3-MA]])</f>
        <v>-0.36636666666667139</v>
      </c>
      <c r="K519" s="29">
        <f t="shared" si="42"/>
        <v>0.1342245344444479</v>
      </c>
      <c r="L519" s="29">
        <f>ABS(SMA1MSFT[[#This Row],[Erorr 2]])</f>
        <v>0.36636666666667139</v>
      </c>
      <c r="M519" s="27">
        <f>SMA1MSFT[[#This Row],[Abs Erorr 2]]/SMA1MSFT[[#This Row],[Adj Close]]</f>
        <v>1.1422223192174298E-2</v>
      </c>
      <c r="N519" s="25">
        <f t="shared" si="39"/>
        <v>32.180399999999999</v>
      </c>
      <c r="O519" s="30">
        <f>SMA1MSFT[[#This Row],[Adj Close]]-SMA1MSFT[[#This Row],[6-MA]]</f>
        <v>-0.10549999999999926</v>
      </c>
      <c r="P519" s="29">
        <f>(SMA1MSFT[[#This Row],[Adj Close]]-N519)^2</f>
        <v>1.1130249999999843E-2</v>
      </c>
      <c r="Q519" s="29">
        <f>ABS(SMA1MSFT[[#This Row],[Erorr 3]])</f>
        <v>0.10549999999999926</v>
      </c>
      <c r="R519" s="31">
        <f>SMA1MSFT[[#This Row],[Abs Erorr 3]]/SMA1MSFT[[#This Row],[Adj Close]]</f>
        <v>3.289176271788821E-3</v>
      </c>
    </row>
    <row r="520" spans="2:18">
      <c r="B520" s="20">
        <v>44533.291666666664</v>
      </c>
      <c r="C520" s="4">
        <v>30.644100000000002</v>
      </c>
      <c r="D520" s="25">
        <f t="shared" si="41"/>
        <v>32.0749</v>
      </c>
      <c r="E520" s="26">
        <f>SMA1MSFT[[#This Row],[Adj Close]]-SMA1MSFT[[#This Row],[Naive Trend ]]</f>
        <v>-1.4307999999999979</v>
      </c>
      <c r="F520" s="4">
        <f t="shared" si="40"/>
        <v>2.0471886399999937</v>
      </c>
      <c r="G520" s="4">
        <f>ABS(SMA1MSFT[[#This Row],[Erorr 1]])</f>
        <v>1.4307999999999979</v>
      </c>
      <c r="H520" s="27">
        <f>SMA1MSFT[[#This Row],[Abs Erorr 1]]/SMA1MSFT[[#This Row],[Adj Close]]</f>
        <v>4.6690880136796245E-2</v>
      </c>
      <c r="I520" s="25">
        <f t="shared" si="43"/>
        <v>32.026633333333329</v>
      </c>
      <c r="J520" s="28">
        <f>(SMA1MSFT[[#This Row],[Adj Close]]-SMA1MSFT[[#This Row],[3-MA]])</f>
        <v>-1.3825333333333276</v>
      </c>
      <c r="K520" s="29">
        <f t="shared" si="42"/>
        <v>1.9113984177777619</v>
      </c>
      <c r="L520" s="29">
        <f>ABS(SMA1MSFT[[#This Row],[Erorr 2]])</f>
        <v>1.3825333333333276</v>
      </c>
      <c r="M520" s="27">
        <f>SMA1MSFT[[#This Row],[Abs Erorr 2]]/SMA1MSFT[[#This Row],[Adj Close]]</f>
        <v>4.5115808045703011E-2</v>
      </c>
      <c r="N520" s="25">
        <f t="shared" si="39"/>
        <v>32.244283333333335</v>
      </c>
      <c r="O520" s="30">
        <f>SMA1MSFT[[#This Row],[Adj Close]]-SMA1MSFT[[#This Row],[6-MA]]</f>
        <v>-1.6001833333333337</v>
      </c>
      <c r="P520" s="29">
        <f>(SMA1MSFT[[#This Row],[Adj Close]]-N520)^2</f>
        <v>2.5605867002777791</v>
      </c>
      <c r="Q520" s="29">
        <f>ABS(SMA1MSFT[[#This Row],[Erorr 3]])</f>
        <v>1.6001833333333337</v>
      </c>
      <c r="R520" s="31">
        <f>SMA1MSFT[[#This Row],[Abs Erorr 3]]/SMA1MSFT[[#This Row],[Adj Close]]</f>
        <v>5.2218317174703571E-2</v>
      </c>
    </row>
    <row r="521" spans="2:18">
      <c r="B521" s="20">
        <v>44536.291666666664</v>
      </c>
      <c r="C521" s="4">
        <v>29.9892</v>
      </c>
      <c r="D521" s="25">
        <f t="shared" si="41"/>
        <v>30.644100000000002</v>
      </c>
      <c r="E521" s="26">
        <f>SMA1MSFT[[#This Row],[Adj Close]]-SMA1MSFT[[#This Row],[Naive Trend ]]</f>
        <v>-0.65490000000000137</v>
      </c>
      <c r="F521" s="4">
        <f t="shared" si="40"/>
        <v>0.42889401000000177</v>
      </c>
      <c r="G521" s="4">
        <f>ABS(SMA1MSFT[[#This Row],[Erorr 1]])</f>
        <v>0.65490000000000137</v>
      </c>
      <c r="H521" s="27">
        <f>SMA1MSFT[[#This Row],[Abs Erorr 1]]/SMA1MSFT[[#This Row],[Adj Close]]</f>
        <v>2.1837861630186913E-2</v>
      </c>
      <c r="I521" s="25">
        <f t="shared" si="43"/>
        <v>31.368000000000006</v>
      </c>
      <c r="J521" s="28">
        <f>(SMA1MSFT[[#This Row],[Adj Close]]-SMA1MSFT[[#This Row],[3-MA]])</f>
        <v>-1.3788000000000054</v>
      </c>
      <c r="K521" s="29">
        <f t="shared" si="42"/>
        <v>1.9010894400000147</v>
      </c>
      <c r="L521" s="29">
        <f>ABS(SMA1MSFT[[#This Row],[Erorr 2]])</f>
        <v>1.3788000000000054</v>
      </c>
      <c r="M521" s="27">
        <f>SMA1MSFT[[#This Row],[Abs Erorr 2]]/SMA1MSFT[[#This Row],[Adj Close]]</f>
        <v>4.5976551558561257E-2</v>
      </c>
      <c r="N521" s="25">
        <f t="shared" si="39"/>
        <v>31.915299999999998</v>
      </c>
      <c r="O521" s="30">
        <f>SMA1MSFT[[#This Row],[Adj Close]]-SMA1MSFT[[#This Row],[6-MA]]</f>
        <v>-1.9260999999999981</v>
      </c>
      <c r="P521" s="29">
        <f>(SMA1MSFT[[#This Row],[Adj Close]]-N521)^2</f>
        <v>3.709861209999993</v>
      </c>
      <c r="Q521" s="29">
        <f>ABS(SMA1MSFT[[#This Row],[Erorr 3]])</f>
        <v>1.9260999999999981</v>
      </c>
      <c r="R521" s="31">
        <f>SMA1MSFT[[#This Row],[Abs Erorr 3]]/SMA1MSFT[[#This Row],[Adj Close]]</f>
        <v>6.4226454857081824E-2</v>
      </c>
    </row>
    <row r="522" spans="2:18">
      <c r="B522" s="20">
        <v>44537.291666666664</v>
      </c>
      <c r="C522" s="4">
        <v>32.375399999999999</v>
      </c>
      <c r="D522" s="25">
        <f t="shared" si="41"/>
        <v>29.9892</v>
      </c>
      <c r="E522" s="26">
        <f>SMA1MSFT[[#This Row],[Adj Close]]-SMA1MSFT[[#This Row],[Naive Trend ]]</f>
        <v>2.3861999999999988</v>
      </c>
      <c r="F522" s="4">
        <f t="shared" si="40"/>
        <v>5.6939504399999938</v>
      </c>
      <c r="G522" s="4">
        <f>ABS(SMA1MSFT[[#This Row],[Erorr 1]])</f>
        <v>2.3861999999999988</v>
      </c>
      <c r="H522" s="27">
        <f>SMA1MSFT[[#This Row],[Abs Erorr 1]]/SMA1MSFT[[#This Row],[Adj Close]]</f>
        <v>7.3704108675105143E-2</v>
      </c>
      <c r="I522" s="25">
        <f t="shared" si="43"/>
        <v>30.902733333333334</v>
      </c>
      <c r="J522" s="28">
        <f>(SMA1MSFT[[#This Row],[Adj Close]]-SMA1MSFT[[#This Row],[3-MA]])</f>
        <v>1.4726666666666652</v>
      </c>
      <c r="K522" s="29">
        <f t="shared" si="42"/>
        <v>2.1687471111111067</v>
      </c>
      <c r="L522" s="29">
        <f>ABS(SMA1MSFT[[#This Row],[Erorr 2]])</f>
        <v>1.4726666666666652</v>
      </c>
      <c r="M522" s="27">
        <f>SMA1MSFT[[#This Row],[Abs Erorr 2]]/SMA1MSFT[[#This Row],[Adj Close]]</f>
        <v>4.5487211483616119E-2</v>
      </c>
      <c r="N522" s="25">
        <f t="shared" ref="N522:N585" si="44">AVERAGE(C516:C521)</f>
        <v>31.672000000000008</v>
      </c>
      <c r="O522" s="30">
        <f>SMA1MSFT[[#This Row],[Adj Close]]-SMA1MSFT[[#This Row],[6-MA]]</f>
        <v>0.70339999999999137</v>
      </c>
      <c r="P522" s="29">
        <f>(SMA1MSFT[[#This Row],[Adj Close]]-N522)^2</f>
        <v>0.49477155999998784</v>
      </c>
      <c r="Q522" s="29">
        <f>ABS(SMA1MSFT[[#This Row],[Erorr 3]])</f>
        <v>0.70339999999999137</v>
      </c>
      <c r="R522" s="31">
        <f>SMA1MSFT[[#This Row],[Abs Erorr 3]]/SMA1MSFT[[#This Row],[Adj Close]]</f>
        <v>2.1726372492694806E-2</v>
      </c>
    </row>
    <row r="523" spans="2:18">
      <c r="B523" s="20">
        <v>44538.291666666664</v>
      </c>
      <c r="C523" s="4">
        <v>31.775400000000001</v>
      </c>
      <c r="D523" s="25">
        <f t="shared" si="41"/>
        <v>32.375399999999999</v>
      </c>
      <c r="E523" s="26">
        <f>SMA1MSFT[[#This Row],[Adj Close]]-SMA1MSFT[[#This Row],[Naive Trend ]]</f>
        <v>-0.59999999999999787</v>
      </c>
      <c r="F523" s="4">
        <f t="shared" si="40"/>
        <v>0.35999999999999743</v>
      </c>
      <c r="G523" s="4">
        <f>ABS(SMA1MSFT[[#This Row],[Erorr 1]])</f>
        <v>0.59999999999999787</v>
      </c>
      <c r="H523" s="27">
        <f>SMA1MSFT[[#This Row],[Abs Erorr 1]]/SMA1MSFT[[#This Row],[Adj Close]]</f>
        <v>1.8882531769859635E-2</v>
      </c>
      <c r="I523" s="25">
        <f t="shared" si="43"/>
        <v>31.0029</v>
      </c>
      <c r="J523" s="28">
        <f>(SMA1MSFT[[#This Row],[Adj Close]]-SMA1MSFT[[#This Row],[3-MA]])</f>
        <v>0.77250000000000085</v>
      </c>
      <c r="K523" s="29">
        <f t="shared" si="42"/>
        <v>0.59675625000000132</v>
      </c>
      <c r="L523" s="29">
        <f>ABS(SMA1MSFT[[#This Row],[Erorr 2]])</f>
        <v>0.77250000000000085</v>
      </c>
      <c r="M523" s="27">
        <f>SMA1MSFT[[#This Row],[Abs Erorr 2]]/SMA1MSFT[[#This Row],[Adj Close]]</f>
        <v>2.4311259653694392E-2</v>
      </c>
      <c r="N523" s="25">
        <f t="shared" si="44"/>
        <v>31.514766666666663</v>
      </c>
      <c r="O523" s="30">
        <f>SMA1MSFT[[#This Row],[Adj Close]]-SMA1MSFT[[#This Row],[6-MA]]</f>
        <v>0.26063333333333816</v>
      </c>
      <c r="P523" s="29">
        <f>(SMA1MSFT[[#This Row],[Adj Close]]-N523)^2</f>
        <v>6.7929734444446957E-2</v>
      </c>
      <c r="Q523" s="29">
        <f>ABS(SMA1MSFT[[#This Row],[Erorr 3]])</f>
        <v>0.26063333333333816</v>
      </c>
      <c r="R523" s="31">
        <f>SMA1MSFT[[#This Row],[Abs Erorr 3]]/SMA1MSFT[[#This Row],[Adj Close]]</f>
        <v>8.2023619949186527E-3</v>
      </c>
    </row>
    <row r="524" spans="2:18">
      <c r="B524" s="20">
        <v>44539.291666666664</v>
      </c>
      <c r="C524" s="4">
        <v>30.441500000000001</v>
      </c>
      <c r="D524" s="25">
        <f t="shared" si="41"/>
        <v>31.775400000000001</v>
      </c>
      <c r="E524" s="26">
        <f>SMA1MSFT[[#This Row],[Adj Close]]-SMA1MSFT[[#This Row],[Naive Trend ]]</f>
        <v>-1.3338999999999999</v>
      </c>
      <c r="F524" s="4">
        <f t="shared" si="40"/>
        <v>1.7792892099999997</v>
      </c>
      <c r="G524" s="4">
        <f>ABS(SMA1MSFT[[#This Row],[Erorr 1]])</f>
        <v>1.3338999999999999</v>
      </c>
      <c r="H524" s="27">
        <f>SMA1MSFT[[#This Row],[Abs Erorr 1]]/SMA1MSFT[[#This Row],[Adj Close]]</f>
        <v>4.3818471494505851E-2</v>
      </c>
      <c r="I524" s="25">
        <f t="shared" si="43"/>
        <v>31.38</v>
      </c>
      <c r="J524" s="28">
        <f>(SMA1MSFT[[#This Row],[Adj Close]]-SMA1MSFT[[#This Row],[3-MA]])</f>
        <v>-0.93849999999999767</v>
      </c>
      <c r="K524" s="29">
        <f t="shared" si="42"/>
        <v>0.88078224999999566</v>
      </c>
      <c r="L524" s="29">
        <f>ABS(SMA1MSFT[[#This Row],[Erorr 2]])</f>
        <v>0.93849999999999767</v>
      </c>
      <c r="M524" s="27">
        <f>SMA1MSFT[[#This Row],[Abs Erorr 2]]/SMA1MSFT[[#This Row],[Adj Close]]</f>
        <v>3.0829624032981215E-2</v>
      </c>
      <c r="N524" s="25">
        <f t="shared" si="44"/>
        <v>31.373999999999999</v>
      </c>
      <c r="O524" s="30">
        <f>SMA1MSFT[[#This Row],[Adj Close]]-SMA1MSFT[[#This Row],[6-MA]]</f>
        <v>-0.93249999999999744</v>
      </c>
      <c r="P524" s="29">
        <f>(SMA1MSFT[[#This Row],[Adj Close]]-N524)^2</f>
        <v>0.86955624999999526</v>
      </c>
      <c r="Q524" s="29">
        <f>ABS(SMA1MSFT[[#This Row],[Erorr 3]])</f>
        <v>0.93249999999999744</v>
      </c>
      <c r="R524" s="31">
        <f>SMA1MSFT[[#This Row],[Abs Erorr 3]]/SMA1MSFT[[#This Row],[Adj Close]]</f>
        <v>3.0632524678481592E-2</v>
      </c>
    </row>
    <row r="525" spans="2:18">
      <c r="B525" s="20">
        <v>44540.291666666664</v>
      </c>
      <c r="C525" s="4">
        <v>30.149899999999999</v>
      </c>
      <c r="D525" s="25">
        <f t="shared" si="41"/>
        <v>30.441500000000001</v>
      </c>
      <c r="E525" s="26">
        <f>SMA1MSFT[[#This Row],[Adj Close]]-SMA1MSFT[[#This Row],[Naive Trend ]]</f>
        <v>-0.29160000000000252</v>
      </c>
      <c r="F525" s="4">
        <f t="shared" si="40"/>
        <v>8.5030560000001476E-2</v>
      </c>
      <c r="G525" s="4">
        <f>ABS(SMA1MSFT[[#This Row],[Erorr 1]])</f>
        <v>0.29160000000000252</v>
      </c>
      <c r="H525" s="27">
        <f>SMA1MSFT[[#This Row],[Abs Erorr 1]]/SMA1MSFT[[#This Row],[Adj Close]]</f>
        <v>9.6716738695651564E-3</v>
      </c>
      <c r="I525" s="25">
        <f t="shared" si="43"/>
        <v>31.530766666666668</v>
      </c>
      <c r="J525" s="28">
        <f>(SMA1MSFT[[#This Row],[Adj Close]]-SMA1MSFT[[#This Row],[3-MA]])</f>
        <v>-1.3808666666666696</v>
      </c>
      <c r="K525" s="29">
        <f t="shared" si="42"/>
        <v>1.9067927511111191</v>
      </c>
      <c r="L525" s="29">
        <f>ABS(SMA1MSFT[[#This Row],[Erorr 2]])</f>
        <v>1.3808666666666696</v>
      </c>
      <c r="M525" s="27">
        <f>SMA1MSFT[[#This Row],[Abs Erorr 2]]/SMA1MSFT[[#This Row],[Adj Close]]</f>
        <v>4.5800041348948738E-2</v>
      </c>
      <c r="N525" s="25">
        <f t="shared" si="44"/>
        <v>31.216750000000001</v>
      </c>
      <c r="O525" s="30">
        <f>SMA1MSFT[[#This Row],[Adj Close]]-SMA1MSFT[[#This Row],[6-MA]]</f>
        <v>-1.0668500000000023</v>
      </c>
      <c r="P525" s="29">
        <f>(SMA1MSFT[[#This Row],[Adj Close]]-N525)^2</f>
        <v>1.1381689225000049</v>
      </c>
      <c r="Q525" s="29">
        <f>ABS(SMA1MSFT[[#This Row],[Erorr 3]])</f>
        <v>1.0668500000000023</v>
      </c>
      <c r="R525" s="31">
        <f>SMA1MSFT[[#This Row],[Abs Erorr 3]]/SMA1MSFT[[#This Row],[Adj Close]]</f>
        <v>3.5384860314627987E-2</v>
      </c>
    </row>
    <row r="526" spans="2:18">
      <c r="B526" s="20">
        <v>44543.291666666664</v>
      </c>
      <c r="C526" s="4">
        <v>28.116199999999999</v>
      </c>
      <c r="D526" s="25">
        <f t="shared" si="41"/>
        <v>30.149899999999999</v>
      </c>
      <c r="E526" s="26">
        <f>SMA1MSFT[[#This Row],[Adj Close]]-SMA1MSFT[[#This Row],[Naive Trend ]]</f>
        <v>-2.0336999999999996</v>
      </c>
      <c r="F526" s="4">
        <f t="shared" si="40"/>
        <v>4.1359356899999984</v>
      </c>
      <c r="G526" s="4">
        <f>ABS(SMA1MSFT[[#This Row],[Erorr 1]])</f>
        <v>2.0336999999999996</v>
      </c>
      <c r="H526" s="27">
        <f>SMA1MSFT[[#This Row],[Abs Erorr 1]]/SMA1MSFT[[#This Row],[Adj Close]]</f>
        <v>7.2331965201556381E-2</v>
      </c>
      <c r="I526" s="25">
        <f t="shared" si="43"/>
        <v>30.788933333333333</v>
      </c>
      <c r="J526" s="28">
        <f>(SMA1MSFT[[#This Row],[Adj Close]]-SMA1MSFT[[#This Row],[3-MA]])</f>
        <v>-2.6727333333333334</v>
      </c>
      <c r="K526" s="29">
        <f t="shared" si="42"/>
        <v>7.1435034711111118</v>
      </c>
      <c r="L526" s="29">
        <f>ABS(SMA1MSFT[[#This Row],[Erorr 2]])</f>
        <v>2.6727333333333334</v>
      </c>
      <c r="M526" s="27">
        <f>SMA1MSFT[[#This Row],[Abs Erorr 2]]/SMA1MSFT[[#This Row],[Adj Close]]</f>
        <v>9.5060261818216307E-2</v>
      </c>
      <c r="N526" s="25">
        <f t="shared" si="44"/>
        <v>30.895916666666668</v>
      </c>
      <c r="O526" s="30">
        <f>SMA1MSFT[[#This Row],[Adj Close]]-SMA1MSFT[[#This Row],[6-MA]]</f>
        <v>-2.7797166666666691</v>
      </c>
      <c r="P526" s="29">
        <f>(SMA1MSFT[[#This Row],[Adj Close]]-N526)^2</f>
        <v>7.726824746944458</v>
      </c>
      <c r="Q526" s="29">
        <f>ABS(SMA1MSFT[[#This Row],[Erorr 3]])</f>
        <v>2.7797166666666691</v>
      </c>
      <c r="R526" s="31">
        <f>SMA1MSFT[[#This Row],[Abs Erorr 3]]/SMA1MSFT[[#This Row],[Adj Close]]</f>
        <v>9.8865304225559253E-2</v>
      </c>
    </row>
    <row r="527" spans="2:18">
      <c r="B527" s="20">
        <v>44544.291666666664</v>
      </c>
      <c r="C527" s="4">
        <v>28.291899999999998</v>
      </c>
      <c r="D527" s="25">
        <f t="shared" si="41"/>
        <v>28.116199999999999</v>
      </c>
      <c r="E527" s="26">
        <f>SMA1MSFT[[#This Row],[Adj Close]]-SMA1MSFT[[#This Row],[Naive Trend ]]</f>
        <v>0.17569999999999908</v>
      </c>
      <c r="F527" s="4">
        <f t="shared" si="40"/>
        <v>3.0870489999999678E-2</v>
      </c>
      <c r="G527" s="4">
        <f>ABS(SMA1MSFT[[#This Row],[Erorr 1]])</f>
        <v>0.17569999999999908</v>
      </c>
      <c r="H527" s="27">
        <f>SMA1MSFT[[#This Row],[Abs Erorr 1]]/SMA1MSFT[[#This Row],[Adj Close]]</f>
        <v>6.2102580597273105E-3</v>
      </c>
      <c r="I527" s="25">
        <f t="shared" si="43"/>
        <v>29.569199999999999</v>
      </c>
      <c r="J527" s="28">
        <f>(SMA1MSFT[[#This Row],[Adj Close]]-SMA1MSFT[[#This Row],[3-MA]])</f>
        <v>-1.2773000000000003</v>
      </c>
      <c r="K527" s="29">
        <f t="shared" si="42"/>
        <v>1.6314952900000008</v>
      </c>
      <c r="L527" s="29">
        <f>ABS(SMA1MSFT[[#This Row],[Erorr 2]])</f>
        <v>1.2773000000000003</v>
      </c>
      <c r="M527" s="27">
        <f>SMA1MSFT[[#This Row],[Abs Erorr 2]]/SMA1MSFT[[#This Row],[Adj Close]]</f>
        <v>4.5147197607795883E-2</v>
      </c>
      <c r="N527" s="25">
        <f t="shared" si="44"/>
        <v>30.474599999999999</v>
      </c>
      <c r="O527" s="30">
        <f>SMA1MSFT[[#This Row],[Adj Close]]-SMA1MSFT[[#This Row],[6-MA]]</f>
        <v>-2.1827000000000005</v>
      </c>
      <c r="P527" s="29">
        <f>(SMA1MSFT[[#This Row],[Adj Close]]-N527)^2</f>
        <v>4.7641792900000022</v>
      </c>
      <c r="Q527" s="29">
        <f>ABS(SMA1MSFT[[#This Row],[Erorr 3]])</f>
        <v>2.1827000000000005</v>
      </c>
      <c r="R527" s="31">
        <f>SMA1MSFT[[#This Row],[Abs Erorr 3]]/SMA1MSFT[[#This Row],[Adj Close]]</f>
        <v>7.7149290079492741E-2</v>
      </c>
    </row>
    <row r="528" spans="2:18">
      <c r="B528" s="20">
        <v>44545.291666666664</v>
      </c>
      <c r="C528" s="4">
        <v>30.410499999999999</v>
      </c>
      <c r="D528" s="25">
        <f t="shared" si="41"/>
        <v>28.291899999999998</v>
      </c>
      <c r="E528" s="26">
        <f>SMA1MSFT[[#This Row],[Adj Close]]-SMA1MSFT[[#This Row],[Naive Trend ]]</f>
        <v>2.1186000000000007</v>
      </c>
      <c r="F528" s="4">
        <f t="shared" si="40"/>
        <v>4.4884659600000028</v>
      </c>
      <c r="G528" s="4">
        <f>ABS(SMA1MSFT[[#This Row],[Erorr 1]])</f>
        <v>2.1186000000000007</v>
      </c>
      <c r="H528" s="27">
        <f>SMA1MSFT[[#This Row],[Abs Erorr 1]]/SMA1MSFT[[#This Row],[Adj Close]]</f>
        <v>6.9666726952861704E-2</v>
      </c>
      <c r="I528" s="25">
        <f t="shared" si="43"/>
        <v>28.852666666666664</v>
      </c>
      <c r="J528" s="28">
        <f>(SMA1MSFT[[#This Row],[Adj Close]]-SMA1MSFT[[#This Row],[3-MA]])</f>
        <v>1.5578333333333347</v>
      </c>
      <c r="K528" s="29">
        <f t="shared" si="42"/>
        <v>2.4268446944444486</v>
      </c>
      <c r="L528" s="29">
        <f>ABS(SMA1MSFT[[#This Row],[Erorr 2]])</f>
        <v>1.5578333333333347</v>
      </c>
      <c r="M528" s="27">
        <f>SMA1MSFT[[#This Row],[Abs Erorr 2]]/SMA1MSFT[[#This Row],[Adj Close]]</f>
        <v>5.1226824068441319E-2</v>
      </c>
      <c r="N528" s="25">
        <f t="shared" si="44"/>
        <v>30.191716666666668</v>
      </c>
      <c r="O528" s="30">
        <f>SMA1MSFT[[#This Row],[Adj Close]]-SMA1MSFT[[#This Row],[6-MA]]</f>
        <v>0.21878333333333089</v>
      </c>
      <c r="P528" s="29">
        <f>(SMA1MSFT[[#This Row],[Adj Close]]-N528)^2</f>
        <v>4.7866146944443376E-2</v>
      </c>
      <c r="Q528" s="29">
        <f>ABS(SMA1MSFT[[#This Row],[Erorr 3]])</f>
        <v>0.21878333333333089</v>
      </c>
      <c r="R528" s="31">
        <f>SMA1MSFT[[#This Row],[Abs Erorr 3]]/SMA1MSFT[[#This Row],[Adj Close]]</f>
        <v>7.1943352898943096E-3</v>
      </c>
    </row>
    <row r="529" spans="2:18">
      <c r="B529" s="20">
        <v>44546.291666666664</v>
      </c>
      <c r="C529" s="4">
        <v>28.341799999999999</v>
      </c>
      <c r="D529" s="25">
        <f t="shared" si="41"/>
        <v>30.410499999999999</v>
      </c>
      <c r="E529" s="26">
        <f>SMA1MSFT[[#This Row],[Adj Close]]-SMA1MSFT[[#This Row],[Naive Trend ]]</f>
        <v>-2.0686999999999998</v>
      </c>
      <c r="F529" s="4">
        <f t="shared" si="40"/>
        <v>4.279519689999999</v>
      </c>
      <c r="G529" s="4">
        <f>ABS(SMA1MSFT[[#This Row],[Erorr 1]])</f>
        <v>2.0686999999999998</v>
      </c>
      <c r="H529" s="27">
        <f>SMA1MSFT[[#This Row],[Abs Erorr 1]]/SMA1MSFT[[#This Row],[Adj Close]]</f>
        <v>7.299112970947505E-2</v>
      </c>
      <c r="I529" s="25">
        <f t="shared" si="43"/>
        <v>28.939533333333333</v>
      </c>
      <c r="J529" s="28">
        <f>(SMA1MSFT[[#This Row],[Adj Close]]-SMA1MSFT[[#This Row],[3-MA]])</f>
        <v>-0.59773333333333412</v>
      </c>
      <c r="K529" s="29">
        <f t="shared" si="42"/>
        <v>0.35728513777777871</v>
      </c>
      <c r="L529" s="29">
        <f>ABS(SMA1MSFT[[#This Row],[Erorr 2]])</f>
        <v>0.59773333333333412</v>
      </c>
      <c r="M529" s="27">
        <f>SMA1MSFT[[#This Row],[Abs Erorr 2]]/SMA1MSFT[[#This Row],[Adj Close]]</f>
        <v>2.109016834969318E-2</v>
      </c>
      <c r="N529" s="25">
        <f t="shared" si="44"/>
        <v>29.864233333333335</v>
      </c>
      <c r="O529" s="30">
        <f>SMA1MSFT[[#This Row],[Adj Close]]-SMA1MSFT[[#This Row],[6-MA]]</f>
        <v>-1.5224333333333355</v>
      </c>
      <c r="P529" s="29">
        <f>(SMA1MSFT[[#This Row],[Adj Close]]-N529)^2</f>
        <v>2.3178032544444509</v>
      </c>
      <c r="Q529" s="29">
        <f>ABS(SMA1MSFT[[#This Row],[Erorr 3]])</f>
        <v>1.5224333333333355</v>
      </c>
      <c r="R529" s="31">
        <f>SMA1MSFT[[#This Row],[Abs Erorr 3]]/SMA1MSFT[[#This Row],[Adj Close]]</f>
        <v>5.3716889306019221E-2</v>
      </c>
    </row>
    <row r="530" spans="2:18">
      <c r="B530" s="20">
        <v>44547.291666666664</v>
      </c>
      <c r="C530" s="4">
        <v>27.756799999999998</v>
      </c>
      <c r="D530" s="25">
        <f t="shared" si="41"/>
        <v>28.341799999999999</v>
      </c>
      <c r="E530" s="26">
        <f>SMA1MSFT[[#This Row],[Adj Close]]-SMA1MSFT[[#This Row],[Naive Trend ]]</f>
        <v>-0.58500000000000085</v>
      </c>
      <c r="F530" s="4">
        <f t="shared" si="40"/>
        <v>0.342225000000001</v>
      </c>
      <c r="G530" s="4">
        <f>ABS(SMA1MSFT[[#This Row],[Erorr 1]])</f>
        <v>0.58500000000000085</v>
      </c>
      <c r="H530" s="27">
        <f>SMA1MSFT[[#This Row],[Abs Erorr 1]]/SMA1MSFT[[#This Row],[Adj Close]]</f>
        <v>2.1075916532165125E-2</v>
      </c>
      <c r="I530" s="25">
        <f t="shared" si="43"/>
        <v>29.014733333333329</v>
      </c>
      <c r="J530" s="28">
        <f>(SMA1MSFT[[#This Row],[Adj Close]]-SMA1MSFT[[#This Row],[3-MA]])</f>
        <v>-1.2579333333333302</v>
      </c>
      <c r="K530" s="29">
        <f t="shared" si="42"/>
        <v>1.5823962711111033</v>
      </c>
      <c r="L530" s="29">
        <f>ABS(SMA1MSFT[[#This Row],[Erorr 2]])</f>
        <v>1.2579333333333302</v>
      </c>
      <c r="M530" s="27">
        <f>SMA1MSFT[[#This Row],[Abs Erorr 2]]/SMA1MSFT[[#This Row],[Adj Close]]</f>
        <v>4.5319825532241842E-2</v>
      </c>
      <c r="N530" s="25">
        <f t="shared" si="44"/>
        <v>29.291966666666667</v>
      </c>
      <c r="O530" s="30">
        <f>SMA1MSFT[[#This Row],[Adj Close]]-SMA1MSFT[[#This Row],[6-MA]]</f>
        <v>-1.5351666666666688</v>
      </c>
      <c r="P530" s="29">
        <f>(SMA1MSFT[[#This Row],[Adj Close]]-N530)^2</f>
        <v>2.356736694444451</v>
      </c>
      <c r="Q530" s="29">
        <f>ABS(SMA1MSFT[[#This Row],[Erorr 3]])</f>
        <v>1.5351666666666688</v>
      </c>
      <c r="R530" s="31">
        <f>SMA1MSFT[[#This Row],[Abs Erorr 3]]/SMA1MSFT[[#This Row],[Adj Close]]</f>
        <v>5.5307768426715934E-2</v>
      </c>
    </row>
    <row r="531" spans="2:18">
      <c r="B531" s="20">
        <v>44550.291666666664</v>
      </c>
      <c r="C531" s="4">
        <v>27.674900000000001</v>
      </c>
      <c r="D531" s="25">
        <f t="shared" si="41"/>
        <v>27.756799999999998</v>
      </c>
      <c r="E531" s="26">
        <f>SMA1MSFT[[#This Row],[Adj Close]]-SMA1MSFT[[#This Row],[Naive Trend ]]</f>
        <v>-8.1899999999997419E-2</v>
      </c>
      <c r="F531" s="4">
        <f t="shared" si="40"/>
        <v>6.7076099999995769E-3</v>
      </c>
      <c r="G531" s="4">
        <f>ABS(SMA1MSFT[[#This Row],[Erorr 1]])</f>
        <v>8.1899999999997419E-2</v>
      </c>
      <c r="H531" s="27">
        <f>SMA1MSFT[[#This Row],[Abs Erorr 1]]/SMA1MSFT[[#This Row],[Adj Close]]</f>
        <v>2.9593602867579436E-3</v>
      </c>
      <c r="I531" s="25">
        <f t="shared" si="43"/>
        <v>28.836366666666663</v>
      </c>
      <c r="J531" s="28">
        <f>(SMA1MSFT[[#This Row],[Adj Close]]-SMA1MSFT[[#This Row],[3-MA]])</f>
        <v>-1.1614666666666622</v>
      </c>
      <c r="K531" s="29">
        <f t="shared" si="42"/>
        <v>1.3490048177777674</v>
      </c>
      <c r="L531" s="29">
        <f>ABS(SMA1MSFT[[#This Row],[Erorr 2]])</f>
        <v>1.1614666666666622</v>
      </c>
      <c r="M531" s="27">
        <f>SMA1MSFT[[#This Row],[Abs Erorr 2]]/SMA1MSFT[[#This Row],[Adj Close]]</f>
        <v>4.1968233549774782E-2</v>
      </c>
      <c r="N531" s="25">
        <f t="shared" si="44"/>
        <v>28.844516666666664</v>
      </c>
      <c r="O531" s="30">
        <f>SMA1MSFT[[#This Row],[Adj Close]]-SMA1MSFT[[#This Row],[6-MA]]</f>
        <v>-1.1696166666666628</v>
      </c>
      <c r="P531" s="29">
        <f>(SMA1MSFT[[#This Row],[Adj Close]]-N531)^2</f>
        <v>1.3680031469444354</v>
      </c>
      <c r="Q531" s="29">
        <f>ABS(SMA1MSFT[[#This Row],[Erorr 3]])</f>
        <v>1.1696166666666628</v>
      </c>
      <c r="R531" s="31">
        <f>SMA1MSFT[[#This Row],[Abs Erorr 3]]/SMA1MSFT[[#This Row],[Adj Close]]</f>
        <v>4.2262724225441202E-2</v>
      </c>
    </row>
    <row r="532" spans="2:18">
      <c r="B532" s="20">
        <v>44551.291666666664</v>
      </c>
      <c r="C532" s="4">
        <v>29.028700000000001</v>
      </c>
      <c r="D532" s="25">
        <f t="shared" si="41"/>
        <v>27.674900000000001</v>
      </c>
      <c r="E532" s="26">
        <f>SMA1MSFT[[#This Row],[Adj Close]]-SMA1MSFT[[#This Row],[Naive Trend ]]</f>
        <v>1.3537999999999997</v>
      </c>
      <c r="F532" s="4">
        <f t="shared" si="40"/>
        <v>1.832774439999999</v>
      </c>
      <c r="G532" s="4">
        <f>ABS(SMA1MSFT[[#This Row],[Erorr 1]])</f>
        <v>1.3537999999999997</v>
      </c>
      <c r="H532" s="27">
        <f>SMA1MSFT[[#This Row],[Abs Erorr 1]]/SMA1MSFT[[#This Row],[Adj Close]]</f>
        <v>4.6636604463858172E-2</v>
      </c>
      <c r="I532" s="25">
        <f t="shared" si="43"/>
        <v>27.924499999999998</v>
      </c>
      <c r="J532" s="28">
        <f>(SMA1MSFT[[#This Row],[Adj Close]]-SMA1MSFT[[#This Row],[3-MA]])</f>
        <v>1.1042000000000023</v>
      </c>
      <c r="K532" s="29">
        <f t="shared" si="42"/>
        <v>1.219257640000005</v>
      </c>
      <c r="L532" s="29">
        <f>ABS(SMA1MSFT[[#This Row],[Erorr 2]])</f>
        <v>1.1042000000000023</v>
      </c>
      <c r="M532" s="27">
        <f>SMA1MSFT[[#This Row],[Abs Erorr 2]]/SMA1MSFT[[#This Row],[Adj Close]]</f>
        <v>3.8038217350415356E-2</v>
      </c>
      <c r="N532" s="25">
        <f t="shared" si="44"/>
        <v>28.432016666666669</v>
      </c>
      <c r="O532" s="30">
        <f>SMA1MSFT[[#This Row],[Adj Close]]-SMA1MSFT[[#This Row],[6-MA]]</f>
        <v>0.59668333333333123</v>
      </c>
      <c r="P532" s="29">
        <f>(SMA1MSFT[[#This Row],[Adj Close]]-N532)^2</f>
        <v>0.35603100027777529</v>
      </c>
      <c r="Q532" s="29">
        <f>ABS(SMA1MSFT[[#This Row],[Erorr 3]])</f>
        <v>0.59668333333333123</v>
      </c>
      <c r="R532" s="31">
        <f>SMA1MSFT[[#This Row],[Abs Erorr 3]]/SMA1MSFT[[#This Row],[Adj Close]]</f>
        <v>2.0554945048635701E-2</v>
      </c>
    </row>
    <row r="533" spans="2:18">
      <c r="B533" s="20">
        <v>44552.291666666664</v>
      </c>
      <c r="C533" s="4">
        <v>29.353200000000001</v>
      </c>
      <c r="D533" s="25">
        <f t="shared" si="41"/>
        <v>29.028700000000001</v>
      </c>
      <c r="E533" s="26">
        <f>SMA1MSFT[[#This Row],[Adj Close]]-SMA1MSFT[[#This Row],[Naive Trend ]]</f>
        <v>0.32450000000000045</v>
      </c>
      <c r="F533" s="4">
        <f t="shared" si="40"/>
        <v>0.10530025000000029</v>
      </c>
      <c r="G533" s="4">
        <f>ABS(SMA1MSFT[[#This Row],[Erorr 1]])</f>
        <v>0.32450000000000045</v>
      </c>
      <c r="H533" s="27">
        <f>SMA1MSFT[[#This Row],[Abs Erorr 1]]/SMA1MSFT[[#This Row],[Adj Close]]</f>
        <v>1.1055012741370633E-2</v>
      </c>
      <c r="I533" s="25">
        <f t="shared" si="43"/>
        <v>28.153466666666663</v>
      </c>
      <c r="J533" s="28">
        <f>(SMA1MSFT[[#This Row],[Adj Close]]-SMA1MSFT[[#This Row],[3-MA]])</f>
        <v>1.199733333333338</v>
      </c>
      <c r="K533" s="29">
        <f t="shared" si="42"/>
        <v>1.4393600711111223</v>
      </c>
      <c r="L533" s="29">
        <f>ABS(SMA1MSFT[[#This Row],[Erorr 2]])</f>
        <v>1.199733333333338</v>
      </c>
      <c r="M533" s="27">
        <f>SMA1MSFT[[#This Row],[Abs Erorr 2]]/SMA1MSFT[[#This Row],[Adj Close]]</f>
        <v>4.0872318293519547E-2</v>
      </c>
      <c r="N533" s="25">
        <f t="shared" si="44"/>
        <v>28.584099999999996</v>
      </c>
      <c r="O533" s="30">
        <f>SMA1MSFT[[#This Row],[Adj Close]]-SMA1MSFT[[#This Row],[6-MA]]</f>
        <v>0.76910000000000522</v>
      </c>
      <c r="P533" s="29">
        <f>(SMA1MSFT[[#This Row],[Adj Close]]-N533)^2</f>
        <v>0.59151481000000805</v>
      </c>
      <c r="Q533" s="29">
        <f>ABS(SMA1MSFT[[#This Row],[Erorr 3]])</f>
        <v>0.76910000000000522</v>
      </c>
      <c r="R533" s="31">
        <f>SMA1MSFT[[#This Row],[Abs Erorr 3]]/SMA1MSFT[[#This Row],[Adj Close]]</f>
        <v>2.6201572571304156E-2</v>
      </c>
    </row>
    <row r="534" spans="2:18">
      <c r="B534" s="20">
        <v>44553.291666666664</v>
      </c>
      <c r="C534" s="4">
        <v>29.5928</v>
      </c>
      <c r="D534" s="25">
        <f t="shared" si="41"/>
        <v>29.353200000000001</v>
      </c>
      <c r="E534" s="26">
        <f>SMA1MSFT[[#This Row],[Adj Close]]-SMA1MSFT[[#This Row],[Naive Trend ]]</f>
        <v>0.23959999999999937</v>
      </c>
      <c r="F534" s="4">
        <f t="shared" si="40"/>
        <v>5.7408159999999694E-2</v>
      </c>
      <c r="G534" s="4">
        <f>ABS(SMA1MSFT[[#This Row],[Erorr 1]])</f>
        <v>0.23959999999999937</v>
      </c>
      <c r="H534" s="27">
        <f>SMA1MSFT[[#This Row],[Abs Erorr 1]]/SMA1MSFT[[#This Row],[Adj Close]]</f>
        <v>8.0965640290881352E-3</v>
      </c>
      <c r="I534" s="25">
        <f t="shared" si="43"/>
        <v>28.685600000000004</v>
      </c>
      <c r="J534" s="28">
        <f>(SMA1MSFT[[#This Row],[Adj Close]]-SMA1MSFT[[#This Row],[3-MA]])</f>
        <v>0.90719999999999601</v>
      </c>
      <c r="K534" s="29">
        <f t="shared" si="42"/>
        <v>0.82301183999999272</v>
      </c>
      <c r="L534" s="29">
        <f>ABS(SMA1MSFT[[#This Row],[Erorr 2]])</f>
        <v>0.90719999999999601</v>
      </c>
      <c r="M534" s="27">
        <f>SMA1MSFT[[#This Row],[Abs Erorr 2]]/SMA1MSFT[[#This Row],[Adj Close]]</f>
        <v>3.0656105539185071E-2</v>
      </c>
      <c r="N534" s="25">
        <f t="shared" si="44"/>
        <v>28.760983333333332</v>
      </c>
      <c r="O534" s="30">
        <f>SMA1MSFT[[#This Row],[Adj Close]]-SMA1MSFT[[#This Row],[6-MA]]</f>
        <v>0.83181666666666843</v>
      </c>
      <c r="P534" s="29">
        <f>(SMA1MSFT[[#This Row],[Adj Close]]-N534)^2</f>
        <v>0.69191896694444732</v>
      </c>
      <c r="Q534" s="29">
        <f>ABS(SMA1MSFT[[#This Row],[Erorr 3]])</f>
        <v>0.83181666666666843</v>
      </c>
      <c r="R534" s="31">
        <f>SMA1MSFT[[#This Row],[Abs Erorr 3]]/SMA1MSFT[[#This Row],[Adj Close]]</f>
        <v>2.8108751678336232E-2</v>
      </c>
    </row>
    <row r="535" spans="2:18">
      <c r="B535" s="20">
        <v>44557.291666666664</v>
      </c>
      <c r="C535" s="4">
        <v>30.895800000000001</v>
      </c>
      <c r="D535" s="25">
        <f t="shared" si="41"/>
        <v>29.5928</v>
      </c>
      <c r="E535" s="26">
        <f>SMA1MSFT[[#This Row],[Adj Close]]-SMA1MSFT[[#This Row],[Naive Trend ]]</f>
        <v>1.3030000000000008</v>
      </c>
      <c r="F535" s="4">
        <f t="shared" si="40"/>
        <v>1.6978090000000021</v>
      </c>
      <c r="G535" s="4">
        <f>ABS(SMA1MSFT[[#This Row],[Erorr 1]])</f>
        <v>1.3030000000000008</v>
      </c>
      <c r="H535" s="27">
        <f>SMA1MSFT[[#This Row],[Abs Erorr 1]]/SMA1MSFT[[#This Row],[Adj Close]]</f>
        <v>4.2174017180328746E-2</v>
      </c>
      <c r="I535" s="25">
        <f t="shared" si="43"/>
        <v>29.3249</v>
      </c>
      <c r="J535" s="28">
        <f>(SMA1MSFT[[#This Row],[Adj Close]]-SMA1MSFT[[#This Row],[3-MA]])</f>
        <v>1.5709000000000017</v>
      </c>
      <c r="K535" s="29">
        <f t="shared" si="42"/>
        <v>2.4677268100000056</v>
      </c>
      <c r="L535" s="29">
        <f>ABS(SMA1MSFT[[#This Row],[Erorr 2]])</f>
        <v>1.5709000000000017</v>
      </c>
      <c r="M535" s="27">
        <f>SMA1MSFT[[#This Row],[Abs Erorr 2]]/SMA1MSFT[[#This Row],[Adj Close]]</f>
        <v>5.0845098686552917E-2</v>
      </c>
      <c r="N535" s="25">
        <f t="shared" si="44"/>
        <v>28.624700000000001</v>
      </c>
      <c r="O535" s="30">
        <f>SMA1MSFT[[#This Row],[Adj Close]]-SMA1MSFT[[#This Row],[6-MA]]</f>
        <v>2.2711000000000006</v>
      </c>
      <c r="P535" s="29">
        <f>(SMA1MSFT[[#This Row],[Adj Close]]-N535)^2</f>
        <v>5.1578952100000022</v>
      </c>
      <c r="Q535" s="29">
        <f>ABS(SMA1MSFT[[#This Row],[Erorr 3]])</f>
        <v>2.2711000000000006</v>
      </c>
      <c r="R535" s="31">
        <f>SMA1MSFT[[#This Row],[Abs Erorr 3]]/SMA1MSFT[[#This Row],[Adj Close]]</f>
        <v>7.3508373306404126E-2</v>
      </c>
    </row>
    <row r="536" spans="2:18">
      <c r="B536" s="20">
        <v>44558.291666666664</v>
      </c>
      <c r="C536" s="4">
        <v>30.273700000000002</v>
      </c>
      <c r="D536" s="25">
        <f t="shared" si="41"/>
        <v>30.895800000000001</v>
      </c>
      <c r="E536" s="26">
        <f>SMA1MSFT[[#This Row],[Adj Close]]-SMA1MSFT[[#This Row],[Naive Trend ]]</f>
        <v>-0.62209999999999965</v>
      </c>
      <c r="F536" s="4">
        <f t="shared" si="40"/>
        <v>0.38700840999999958</v>
      </c>
      <c r="G536" s="4">
        <f>ABS(SMA1MSFT[[#This Row],[Erorr 1]])</f>
        <v>0.62209999999999965</v>
      </c>
      <c r="H536" s="27">
        <f>SMA1MSFT[[#This Row],[Abs Erorr 1]]/SMA1MSFT[[#This Row],[Adj Close]]</f>
        <v>2.0549189560575668E-2</v>
      </c>
      <c r="I536" s="25">
        <f t="shared" si="43"/>
        <v>29.947266666666668</v>
      </c>
      <c r="J536" s="28">
        <f>(SMA1MSFT[[#This Row],[Adj Close]]-SMA1MSFT[[#This Row],[3-MA]])</f>
        <v>0.32643333333333402</v>
      </c>
      <c r="K536" s="29">
        <f t="shared" si="42"/>
        <v>0.10655872111111156</v>
      </c>
      <c r="L536" s="29">
        <f>ABS(SMA1MSFT[[#This Row],[Erorr 2]])</f>
        <v>0.32643333333333402</v>
      </c>
      <c r="M536" s="27">
        <f>SMA1MSFT[[#This Row],[Abs Erorr 2]]/SMA1MSFT[[#This Row],[Adj Close]]</f>
        <v>1.0782736610765582E-2</v>
      </c>
      <c r="N536" s="25">
        <f t="shared" si="44"/>
        <v>29.050366666666665</v>
      </c>
      <c r="O536" s="30">
        <f>SMA1MSFT[[#This Row],[Adj Close]]-SMA1MSFT[[#This Row],[6-MA]]</f>
        <v>1.2233333333333363</v>
      </c>
      <c r="P536" s="29">
        <f>(SMA1MSFT[[#This Row],[Adj Close]]-N536)^2</f>
        <v>1.4965444444444516</v>
      </c>
      <c r="Q536" s="29">
        <f>ABS(SMA1MSFT[[#This Row],[Erorr 3]])</f>
        <v>1.2233333333333363</v>
      </c>
      <c r="R536" s="31">
        <f>SMA1MSFT[[#This Row],[Abs Erorr 3]]/SMA1MSFT[[#This Row],[Adj Close]]</f>
        <v>4.0409111979485039E-2</v>
      </c>
    </row>
    <row r="537" spans="2:18">
      <c r="B537" s="20">
        <v>44559.291666666664</v>
      </c>
      <c r="C537" s="4">
        <v>29.953299999999999</v>
      </c>
      <c r="D537" s="25">
        <f t="shared" si="41"/>
        <v>30.273700000000002</v>
      </c>
      <c r="E537" s="26">
        <f>SMA1MSFT[[#This Row],[Adj Close]]-SMA1MSFT[[#This Row],[Naive Trend ]]</f>
        <v>-0.3204000000000029</v>
      </c>
      <c r="F537" s="4">
        <f t="shared" si="40"/>
        <v>0.10265616000000186</v>
      </c>
      <c r="G537" s="4">
        <f>ABS(SMA1MSFT[[#This Row],[Erorr 1]])</f>
        <v>0.3204000000000029</v>
      </c>
      <c r="H537" s="27">
        <f>SMA1MSFT[[#This Row],[Abs Erorr 1]]/SMA1MSFT[[#This Row],[Adj Close]]</f>
        <v>1.0696651120243943E-2</v>
      </c>
      <c r="I537" s="25">
        <f t="shared" si="43"/>
        <v>30.254100000000005</v>
      </c>
      <c r="J537" s="28">
        <f>(SMA1MSFT[[#This Row],[Adj Close]]-SMA1MSFT[[#This Row],[3-MA]])</f>
        <v>-0.30080000000000595</v>
      </c>
      <c r="K537" s="29">
        <f t="shared" si="42"/>
        <v>9.0480640000003582E-2</v>
      </c>
      <c r="L537" s="29">
        <f>ABS(SMA1MSFT[[#This Row],[Erorr 2]])</f>
        <v>0.30080000000000595</v>
      </c>
      <c r="M537" s="27">
        <f>SMA1MSFT[[#This Row],[Abs Erorr 2]]/SMA1MSFT[[#This Row],[Adj Close]]</f>
        <v>1.0042299179055596E-2</v>
      </c>
      <c r="N537" s="25">
        <f t="shared" si="44"/>
        <v>29.469849999999997</v>
      </c>
      <c r="O537" s="30">
        <f>SMA1MSFT[[#This Row],[Adj Close]]-SMA1MSFT[[#This Row],[6-MA]]</f>
        <v>0.48345000000000127</v>
      </c>
      <c r="P537" s="29">
        <f>(SMA1MSFT[[#This Row],[Adj Close]]-N537)^2</f>
        <v>0.23372390250000122</v>
      </c>
      <c r="Q537" s="29">
        <f>ABS(SMA1MSFT[[#This Row],[Erorr 3]])</f>
        <v>0.48345000000000127</v>
      </c>
      <c r="R537" s="31">
        <f>SMA1MSFT[[#This Row],[Abs Erorr 3]]/SMA1MSFT[[#This Row],[Adj Close]]</f>
        <v>1.6140124794263112E-2</v>
      </c>
    </row>
    <row r="538" spans="2:18">
      <c r="B538" s="20">
        <v>44560.291666666664</v>
      </c>
      <c r="C538" s="4">
        <v>29.538900000000002</v>
      </c>
      <c r="D538" s="25">
        <f t="shared" si="41"/>
        <v>29.953299999999999</v>
      </c>
      <c r="E538" s="26">
        <f>SMA1MSFT[[#This Row],[Adj Close]]-SMA1MSFT[[#This Row],[Naive Trend ]]</f>
        <v>-0.41439999999999699</v>
      </c>
      <c r="F538" s="4">
        <f t="shared" si="40"/>
        <v>0.1717273599999975</v>
      </c>
      <c r="G538" s="4">
        <f>ABS(SMA1MSFT[[#This Row],[Erorr 1]])</f>
        <v>0.41439999999999699</v>
      </c>
      <c r="H538" s="27">
        <f>SMA1MSFT[[#This Row],[Abs Erorr 1]]/SMA1MSFT[[#This Row],[Adj Close]]</f>
        <v>1.4028958424314952E-2</v>
      </c>
      <c r="I538" s="25">
        <f t="shared" si="43"/>
        <v>30.374266666666667</v>
      </c>
      <c r="J538" s="28">
        <f>(SMA1MSFT[[#This Row],[Adj Close]]-SMA1MSFT[[#This Row],[3-MA]])</f>
        <v>-0.83536666666666548</v>
      </c>
      <c r="K538" s="29">
        <f t="shared" si="42"/>
        <v>0.69783746777777578</v>
      </c>
      <c r="L538" s="29">
        <f>ABS(SMA1MSFT[[#This Row],[Erorr 2]])</f>
        <v>0.83536666666666548</v>
      </c>
      <c r="M538" s="27">
        <f>SMA1MSFT[[#This Row],[Abs Erorr 2]]/SMA1MSFT[[#This Row],[Adj Close]]</f>
        <v>2.8280222576557199E-2</v>
      </c>
      <c r="N538" s="25">
        <f t="shared" si="44"/>
        <v>29.849583333333328</v>
      </c>
      <c r="O538" s="30">
        <f>SMA1MSFT[[#This Row],[Adj Close]]-SMA1MSFT[[#This Row],[6-MA]]</f>
        <v>-0.31068333333332632</v>
      </c>
      <c r="P538" s="29">
        <f>(SMA1MSFT[[#This Row],[Adj Close]]-N538)^2</f>
        <v>9.6524133611106747E-2</v>
      </c>
      <c r="Q538" s="29">
        <f>ABS(SMA1MSFT[[#This Row],[Erorr 3]])</f>
        <v>0.31068333333332632</v>
      </c>
      <c r="R538" s="31">
        <f>SMA1MSFT[[#This Row],[Abs Erorr 3]]/SMA1MSFT[[#This Row],[Adj Close]]</f>
        <v>1.0517769224085064E-2</v>
      </c>
    </row>
    <row r="539" spans="2:18">
      <c r="B539" s="20">
        <v>44561.291666666664</v>
      </c>
      <c r="C539" s="4">
        <v>29.3642</v>
      </c>
      <c r="D539" s="25">
        <f t="shared" si="41"/>
        <v>29.538900000000002</v>
      </c>
      <c r="E539" s="26">
        <f>SMA1MSFT[[#This Row],[Adj Close]]-SMA1MSFT[[#This Row],[Naive Trend ]]</f>
        <v>-0.17470000000000141</v>
      </c>
      <c r="F539" s="4">
        <f t="shared" si="40"/>
        <v>3.0520090000000492E-2</v>
      </c>
      <c r="G539" s="4">
        <f>ABS(SMA1MSFT[[#This Row],[Erorr 1]])</f>
        <v>0.17470000000000141</v>
      </c>
      <c r="H539" s="27">
        <f>SMA1MSFT[[#This Row],[Abs Erorr 1]]/SMA1MSFT[[#This Row],[Adj Close]]</f>
        <v>5.9494214042950739E-3</v>
      </c>
      <c r="I539" s="25">
        <f t="shared" si="43"/>
        <v>29.921966666666666</v>
      </c>
      <c r="J539" s="28">
        <f>(SMA1MSFT[[#This Row],[Adj Close]]-SMA1MSFT[[#This Row],[3-MA]])</f>
        <v>-0.55776666666666586</v>
      </c>
      <c r="K539" s="29">
        <f t="shared" si="42"/>
        <v>0.31110365444444354</v>
      </c>
      <c r="L539" s="29">
        <f>ABS(SMA1MSFT[[#This Row],[Erorr 2]])</f>
        <v>0.55776666666666586</v>
      </c>
      <c r="M539" s="27">
        <f>SMA1MSFT[[#This Row],[Abs Erorr 2]]/SMA1MSFT[[#This Row],[Adj Close]]</f>
        <v>1.8994785033022044E-2</v>
      </c>
      <c r="N539" s="25">
        <f t="shared" si="44"/>
        <v>29.93461666666667</v>
      </c>
      <c r="O539" s="30">
        <f>SMA1MSFT[[#This Row],[Adj Close]]-SMA1MSFT[[#This Row],[6-MA]]</f>
        <v>-0.57041666666667012</v>
      </c>
      <c r="P539" s="29">
        <f>(SMA1MSFT[[#This Row],[Adj Close]]-N539)^2</f>
        <v>0.32537517361111506</v>
      </c>
      <c r="Q539" s="29">
        <f>ABS(SMA1MSFT[[#This Row],[Erorr 3]])</f>
        <v>0.57041666666667012</v>
      </c>
      <c r="R539" s="31">
        <f>SMA1MSFT[[#This Row],[Abs Erorr 3]]/SMA1MSFT[[#This Row],[Adj Close]]</f>
        <v>1.9425581717420197E-2</v>
      </c>
    </row>
    <row r="540" spans="2:18">
      <c r="B540" s="20">
        <v>44564.291666666664</v>
      </c>
      <c r="C540" s="4">
        <v>30.0731</v>
      </c>
      <c r="D540" s="25">
        <f t="shared" si="41"/>
        <v>29.3642</v>
      </c>
      <c r="E540" s="26">
        <f>SMA1MSFT[[#This Row],[Adj Close]]-SMA1MSFT[[#This Row],[Naive Trend ]]</f>
        <v>0.70889999999999986</v>
      </c>
      <c r="F540" s="4">
        <f t="shared" si="40"/>
        <v>0.50253920999999979</v>
      </c>
      <c r="G540" s="4">
        <f>ABS(SMA1MSFT[[#This Row],[Erorr 1]])</f>
        <v>0.70889999999999986</v>
      </c>
      <c r="H540" s="27">
        <f>SMA1MSFT[[#This Row],[Abs Erorr 1]]/SMA1MSFT[[#This Row],[Adj Close]]</f>
        <v>2.3572561525083875E-2</v>
      </c>
      <c r="I540" s="25">
        <f t="shared" si="43"/>
        <v>29.618799999999997</v>
      </c>
      <c r="J540" s="28">
        <f>(SMA1MSFT[[#This Row],[Adj Close]]-SMA1MSFT[[#This Row],[3-MA]])</f>
        <v>0.45430000000000348</v>
      </c>
      <c r="K540" s="29">
        <f t="shared" si="42"/>
        <v>0.20638849000000317</v>
      </c>
      <c r="L540" s="29">
        <f>ABS(SMA1MSFT[[#This Row],[Erorr 2]])</f>
        <v>0.45430000000000348</v>
      </c>
      <c r="M540" s="27">
        <f>SMA1MSFT[[#This Row],[Abs Erorr 2]]/SMA1MSFT[[#This Row],[Adj Close]]</f>
        <v>1.5106523770412876E-2</v>
      </c>
      <c r="N540" s="25">
        <f t="shared" si="44"/>
        <v>29.936450000000004</v>
      </c>
      <c r="O540" s="30">
        <f>SMA1MSFT[[#This Row],[Adj Close]]-SMA1MSFT[[#This Row],[6-MA]]</f>
        <v>0.13664999999999594</v>
      </c>
      <c r="P540" s="29">
        <f>(SMA1MSFT[[#This Row],[Adj Close]]-N540)^2</f>
        <v>1.8673222499998889E-2</v>
      </c>
      <c r="Q540" s="29">
        <f>ABS(SMA1MSFT[[#This Row],[Erorr 3]])</f>
        <v>0.13664999999999594</v>
      </c>
      <c r="R540" s="31">
        <f>SMA1MSFT[[#This Row],[Abs Erorr 3]]/SMA1MSFT[[#This Row],[Adj Close]]</f>
        <v>4.5439279621986408E-3</v>
      </c>
    </row>
    <row r="541" spans="2:18">
      <c r="B541" s="20">
        <v>44565.291666666664</v>
      </c>
      <c r="C541" s="4">
        <v>29.243400000000001</v>
      </c>
      <c r="D541" s="25">
        <f t="shared" si="41"/>
        <v>30.0731</v>
      </c>
      <c r="E541" s="26">
        <f>SMA1MSFT[[#This Row],[Adj Close]]-SMA1MSFT[[#This Row],[Naive Trend ]]</f>
        <v>-0.82969999999999899</v>
      </c>
      <c r="F541" s="4">
        <f t="shared" si="40"/>
        <v>0.6884020899999983</v>
      </c>
      <c r="G541" s="4">
        <f>ABS(SMA1MSFT[[#This Row],[Erorr 1]])</f>
        <v>0.82969999999999899</v>
      </c>
      <c r="H541" s="27">
        <f>SMA1MSFT[[#This Row],[Abs Erorr 1]]/SMA1MSFT[[#This Row],[Adj Close]]</f>
        <v>2.8372213901256316E-2</v>
      </c>
      <c r="I541" s="25">
        <f t="shared" si="43"/>
        <v>29.658733333333334</v>
      </c>
      <c r="J541" s="28">
        <f>(SMA1MSFT[[#This Row],[Adj Close]]-SMA1MSFT[[#This Row],[3-MA]])</f>
        <v>-0.41533333333333289</v>
      </c>
      <c r="K541" s="29">
        <f t="shared" si="42"/>
        <v>0.17250177777777742</v>
      </c>
      <c r="L541" s="29">
        <f>ABS(SMA1MSFT[[#This Row],[Erorr 2]])</f>
        <v>0.41533333333333289</v>
      </c>
      <c r="M541" s="27">
        <f>SMA1MSFT[[#This Row],[Abs Erorr 2]]/SMA1MSFT[[#This Row],[Adj Close]]</f>
        <v>1.4202634896535043E-2</v>
      </c>
      <c r="N541" s="25">
        <f t="shared" si="44"/>
        <v>30.016500000000004</v>
      </c>
      <c r="O541" s="30">
        <f>SMA1MSFT[[#This Row],[Adj Close]]-SMA1MSFT[[#This Row],[6-MA]]</f>
        <v>-0.77310000000000301</v>
      </c>
      <c r="P541" s="29">
        <f>(SMA1MSFT[[#This Row],[Adj Close]]-N541)^2</f>
        <v>0.59768361000000469</v>
      </c>
      <c r="Q541" s="29">
        <f>ABS(SMA1MSFT[[#This Row],[Erorr 3]])</f>
        <v>0.77310000000000301</v>
      </c>
      <c r="R541" s="31">
        <f>SMA1MSFT[[#This Row],[Abs Erorr 3]]/SMA1MSFT[[#This Row],[Adj Close]]</f>
        <v>2.6436734442643571E-2</v>
      </c>
    </row>
    <row r="542" spans="2:18">
      <c r="B542" s="20">
        <v>44566.291666666664</v>
      </c>
      <c r="C542" s="4">
        <v>27.560099999999998</v>
      </c>
      <c r="D542" s="25">
        <f t="shared" si="41"/>
        <v>29.243400000000001</v>
      </c>
      <c r="E542" s="26">
        <f>SMA1MSFT[[#This Row],[Adj Close]]-SMA1MSFT[[#This Row],[Naive Trend ]]</f>
        <v>-1.6833000000000027</v>
      </c>
      <c r="F542" s="4">
        <f t="shared" si="40"/>
        <v>2.8334988900000089</v>
      </c>
      <c r="G542" s="4">
        <f>ABS(SMA1MSFT[[#This Row],[Erorr 1]])</f>
        <v>1.6833000000000027</v>
      </c>
      <c r="H542" s="27">
        <f>SMA1MSFT[[#This Row],[Abs Erorr 1]]/SMA1MSFT[[#This Row],[Adj Close]]</f>
        <v>6.1077427150119296E-2</v>
      </c>
      <c r="I542" s="25">
        <f t="shared" si="43"/>
        <v>29.560233333333333</v>
      </c>
      <c r="J542" s="28">
        <f>(SMA1MSFT[[#This Row],[Adj Close]]-SMA1MSFT[[#This Row],[3-MA]])</f>
        <v>-2.0001333333333342</v>
      </c>
      <c r="K542" s="29">
        <f t="shared" si="42"/>
        <v>4.0005333511111143</v>
      </c>
      <c r="L542" s="29">
        <f>ABS(SMA1MSFT[[#This Row],[Erorr 2]])</f>
        <v>2.0001333333333342</v>
      </c>
      <c r="M542" s="27">
        <f>SMA1MSFT[[#This Row],[Abs Erorr 2]]/SMA1MSFT[[#This Row],[Adj Close]]</f>
        <v>7.2573515093680152E-2</v>
      </c>
      <c r="N542" s="25">
        <f t="shared" si="44"/>
        <v>29.741100000000003</v>
      </c>
      <c r="O542" s="30">
        <f>SMA1MSFT[[#This Row],[Adj Close]]-SMA1MSFT[[#This Row],[6-MA]]</f>
        <v>-2.1810000000000045</v>
      </c>
      <c r="P542" s="29">
        <f>(SMA1MSFT[[#This Row],[Adj Close]]-N542)^2</f>
        <v>4.7567610000000196</v>
      </c>
      <c r="Q542" s="29">
        <f>ABS(SMA1MSFT[[#This Row],[Erorr 3]])</f>
        <v>2.1810000000000045</v>
      </c>
      <c r="R542" s="31">
        <f>SMA1MSFT[[#This Row],[Abs Erorr 3]]/SMA1MSFT[[#This Row],[Adj Close]]</f>
        <v>7.9136142466827208E-2</v>
      </c>
    </row>
    <row r="543" spans="2:18">
      <c r="B543" s="20">
        <v>44567.291666666664</v>
      </c>
      <c r="C543" s="4">
        <v>28.133199999999999</v>
      </c>
      <c r="D543" s="25">
        <f t="shared" si="41"/>
        <v>27.560099999999998</v>
      </c>
      <c r="E543" s="26">
        <f>SMA1MSFT[[#This Row],[Adj Close]]-SMA1MSFT[[#This Row],[Naive Trend ]]</f>
        <v>0.57310000000000016</v>
      </c>
      <c r="F543" s="4">
        <f t="shared" si="40"/>
        <v>0.32844361000000016</v>
      </c>
      <c r="G543" s="4">
        <f>ABS(SMA1MSFT[[#This Row],[Erorr 1]])</f>
        <v>0.57310000000000016</v>
      </c>
      <c r="H543" s="27">
        <f>SMA1MSFT[[#This Row],[Abs Erorr 1]]/SMA1MSFT[[#This Row],[Adj Close]]</f>
        <v>2.0370949625353681E-2</v>
      </c>
      <c r="I543" s="25">
        <f t="shared" si="43"/>
        <v>28.958866666666665</v>
      </c>
      <c r="J543" s="28">
        <f>(SMA1MSFT[[#This Row],[Adj Close]]-SMA1MSFT[[#This Row],[3-MA]])</f>
        <v>-0.82566666666666677</v>
      </c>
      <c r="K543" s="29">
        <f t="shared" si="42"/>
        <v>0.68172544444444461</v>
      </c>
      <c r="L543" s="29">
        <f>ABS(SMA1MSFT[[#This Row],[Erorr 2]])</f>
        <v>0.82566666666666677</v>
      </c>
      <c r="M543" s="27">
        <f>SMA1MSFT[[#This Row],[Abs Erorr 2]]/SMA1MSFT[[#This Row],[Adj Close]]</f>
        <v>2.9348480324551306E-2</v>
      </c>
      <c r="N543" s="25">
        <f t="shared" si="44"/>
        <v>29.288833333333333</v>
      </c>
      <c r="O543" s="30">
        <f>SMA1MSFT[[#This Row],[Adj Close]]-SMA1MSFT[[#This Row],[6-MA]]</f>
        <v>-1.1556333333333342</v>
      </c>
      <c r="P543" s="29">
        <f>(SMA1MSFT[[#This Row],[Adj Close]]-N543)^2</f>
        <v>1.335488401111113</v>
      </c>
      <c r="Q543" s="29">
        <f>ABS(SMA1MSFT[[#This Row],[Erorr 3]])</f>
        <v>1.1556333333333342</v>
      </c>
      <c r="R543" s="31">
        <f>SMA1MSFT[[#This Row],[Abs Erorr 3]]/SMA1MSFT[[#This Row],[Adj Close]]</f>
        <v>4.1077208896724664E-2</v>
      </c>
    </row>
    <row r="544" spans="2:18">
      <c r="B544" s="20">
        <v>44568.291666666664</v>
      </c>
      <c r="C544" s="4">
        <v>27.203600000000002</v>
      </c>
      <c r="D544" s="25">
        <f t="shared" si="41"/>
        <v>28.133199999999999</v>
      </c>
      <c r="E544" s="26">
        <f>SMA1MSFT[[#This Row],[Adj Close]]-SMA1MSFT[[#This Row],[Naive Trend ]]</f>
        <v>-0.9295999999999971</v>
      </c>
      <c r="F544" s="4">
        <f t="shared" si="40"/>
        <v>0.86415615999999462</v>
      </c>
      <c r="G544" s="4">
        <f>ABS(SMA1MSFT[[#This Row],[Erorr 1]])</f>
        <v>0.9295999999999971</v>
      </c>
      <c r="H544" s="27">
        <f>SMA1MSFT[[#This Row],[Abs Erorr 1]]/SMA1MSFT[[#This Row],[Adj Close]]</f>
        <v>3.4171947830434098E-2</v>
      </c>
      <c r="I544" s="25">
        <f t="shared" si="43"/>
        <v>28.312233333333335</v>
      </c>
      <c r="J544" s="28">
        <f>(SMA1MSFT[[#This Row],[Adj Close]]-SMA1MSFT[[#This Row],[3-MA]])</f>
        <v>-1.1086333333333336</v>
      </c>
      <c r="K544" s="29">
        <f t="shared" si="42"/>
        <v>1.2290678677777784</v>
      </c>
      <c r="L544" s="29">
        <f>ABS(SMA1MSFT[[#This Row],[Erorr 2]])</f>
        <v>1.1086333333333336</v>
      </c>
      <c r="M544" s="27">
        <f>SMA1MSFT[[#This Row],[Abs Erorr 2]]/SMA1MSFT[[#This Row],[Adj Close]]</f>
        <v>4.0753184627524794E-2</v>
      </c>
      <c r="N544" s="25">
        <f t="shared" si="44"/>
        <v>28.985483333333335</v>
      </c>
      <c r="O544" s="30">
        <f>SMA1MSFT[[#This Row],[Adj Close]]-SMA1MSFT[[#This Row],[6-MA]]</f>
        <v>-1.781883333333333</v>
      </c>
      <c r="P544" s="29">
        <f>(SMA1MSFT[[#This Row],[Adj Close]]-N544)^2</f>
        <v>3.17510821361111</v>
      </c>
      <c r="Q544" s="29">
        <f>ABS(SMA1MSFT[[#This Row],[Erorr 3]])</f>
        <v>1.781883333333333</v>
      </c>
      <c r="R544" s="31">
        <f>SMA1MSFT[[#This Row],[Abs Erorr 3]]/SMA1MSFT[[#This Row],[Adj Close]]</f>
        <v>6.5501747317756945E-2</v>
      </c>
    </row>
    <row r="545" spans="2:18">
      <c r="B545" s="20">
        <v>44571.291666666664</v>
      </c>
      <c r="C545" s="4">
        <v>27.356400000000001</v>
      </c>
      <c r="D545" s="25">
        <f t="shared" si="41"/>
        <v>27.203600000000002</v>
      </c>
      <c r="E545" s="26">
        <f>SMA1MSFT[[#This Row],[Adj Close]]-SMA1MSFT[[#This Row],[Naive Trend ]]</f>
        <v>0.15279999999999916</v>
      </c>
      <c r="F545" s="4">
        <f t="shared" si="40"/>
        <v>2.3347839999999741E-2</v>
      </c>
      <c r="G545" s="4">
        <f>ABS(SMA1MSFT[[#This Row],[Erorr 1]])</f>
        <v>0.15279999999999916</v>
      </c>
      <c r="H545" s="27">
        <f>SMA1MSFT[[#This Row],[Abs Erorr 1]]/SMA1MSFT[[#This Row],[Adj Close]]</f>
        <v>5.5855302598294791E-3</v>
      </c>
      <c r="I545" s="25">
        <f t="shared" si="43"/>
        <v>27.632299999999997</v>
      </c>
      <c r="J545" s="28">
        <f>(SMA1MSFT[[#This Row],[Adj Close]]-SMA1MSFT[[#This Row],[3-MA]])</f>
        <v>-0.27589999999999648</v>
      </c>
      <c r="K545" s="29">
        <f t="shared" si="42"/>
        <v>7.6120809999998054E-2</v>
      </c>
      <c r="L545" s="29">
        <f>ABS(SMA1MSFT[[#This Row],[Erorr 2]])</f>
        <v>0.27589999999999648</v>
      </c>
      <c r="M545" s="27">
        <f>SMA1MSFT[[#This Row],[Abs Erorr 2]]/SMA1MSFT[[#This Row],[Adj Close]]</f>
        <v>1.0085391352663233E-2</v>
      </c>
      <c r="N545" s="25">
        <f t="shared" si="44"/>
        <v>28.596266666666665</v>
      </c>
      <c r="O545" s="30">
        <f>SMA1MSFT[[#This Row],[Adj Close]]-SMA1MSFT[[#This Row],[6-MA]]</f>
        <v>-1.2398666666666642</v>
      </c>
      <c r="P545" s="29">
        <f>(SMA1MSFT[[#This Row],[Adj Close]]-N545)^2</f>
        <v>1.5372693511111051</v>
      </c>
      <c r="Q545" s="29">
        <f>ABS(SMA1MSFT[[#This Row],[Erorr 3]])</f>
        <v>1.2398666666666642</v>
      </c>
      <c r="R545" s="31">
        <f>SMA1MSFT[[#This Row],[Abs Erorr 3]]/SMA1MSFT[[#This Row],[Adj Close]]</f>
        <v>4.5322727649349484E-2</v>
      </c>
    </row>
    <row r="546" spans="2:18">
      <c r="B546" s="20">
        <v>44572.291666666664</v>
      </c>
      <c r="C546" s="4">
        <v>27.7727</v>
      </c>
      <c r="D546" s="25">
        <f t="shared" si="41"/>
        <v>27.356400000000001</v>
      </c>
      <c r="E546" s="26">
        <f>SMA1MSFT[[#This Row],[Adj Close]]-SMA1MSFT[[#This Row],[Naive Trend ]]</f>
        <v>0.41629999999999967</v>
      </c>
      <c r="F546" s="4">
        <f t="shared" si="40"/>
        <v>0.17330568999999973</v>
      </c>
      <c r="G546" s="4">
        <f>ABS(SMA1MSFT[[#This Row],[Erorr 1]])</f>
        <v>0.41629999999999967</v>
      </c>
      <c r="H546" s="27">
        <f>SMA1MSFT[[#This Row],[Abs Erorr 1]]/SMA1MSFT[[#This Row],[Adj Close]]</f>
        <v>1.4989540087928062E-2</v>
      </c>
      <c r="I546" s="25">
        <f t="shared" si="43"/>
        <v>27.564399999999996</v>
      </c>
      <c r="J546" s="28">
        <f>(SMA1MSFT[[#This Row],[Adj Close]]-SMA1MSFT[[#This Row],[3-MA]])</f>
        <v>0.20830000000000481</v>
      </c>
      <c r="K546" s="29">
        <f t="shared" si="42"/>
        <v>4.3388890000002005E-2</v>
      </c>
      <c r="L546" s="29">
        <f>ABS(SMA1MSFT[[#This Row],[Erorr 2]])</f>
        <v>0.20830000000000481</v>
      </c>
      <c r="M546" s="27">
        <f>SMA1MSFT[[#This Row],[Abs Erorr 2]]/SMA1MSFT[[#This Row],[Adj Close]]</f>
        <v>7.5001710312646887E-3</v>
      </c>
      <c r="N546" s="25">
        <f t="shared" si="44"/>
        <v>28.261633333333336</v>
      </c>
      <c r="O546" s="30">
        <f>SMA1MSFT[[#This Row],[Adj Close]]-SMA1MSFT[[#This Row],[6-MA]]</f>
        <v>-0.48893333333333544</v>
      </c>
      <c r="P546" s="29">
        <f>(SMA1MSFT[[#This Row],[Adj Close]]-N546)^2</f>
        <v>0.23905580444444652</v>
      </c>
      <c r="Q546" s="29">
        <f>ABS(SMA1MSFT[[#This Row],[Erorr 3]])</f>
        <v>0.48893333333333544</v>
      </c>
      <c r="R546" s="31">
        <f>SMA1MSFT[[#This Row],[Abs Erorr 3]]/SMA1MSFT[[#This Row],[Adj Close]]</f>
        <v>1.7604818160759862E-2</v>
      </c>
    </row>
    <row r="547" spans="2:18">
      <c r="B547" s="20">
        <v>44573.291666666664</v>
      </c>
      <c r="C547" s="4">
        <v>27.9544</v>
      </c>
      <c r="D547" s="25">
        <f t="shared" si="41"/>
        <v>27.7727</v>
      </c>
      <c r="E547" s="26">
        <f>SMA1MSFT[[#This Row],[Adj Close]]-SMA1MSFT[[#This Row],[Naive Trend ]]</f>
        <v>0.18169999999999931</v>
      </c>
      <c r="F547" s="4">
        <f t="shared" si="40"/>
        <v>3.3014889999999748E-2</v>
      </c>
      <c r="G547" s="4">
        <f>ABS(SMA1MSFT[[#This Row],[Erorr 1]])</f>
        <v>0.18169999999999931</v>
      </c>
      <c r="H547" s="27">
        <f>SMA1MSFT[[#This Row],[Abs Erorr 1]]/SMA1MSFT[[#This Row],[Adj Close]]</f>
        <v>6.4998712188420894E-3</v>
      </c>
      <c r="I547" s="25">
        <f t="shared" si="43"/>
        <v>27.444233333333333</v>
      </c>
      <c r="J547" s="28">
        <f>(SMA1MSFT[[#This Row],[Adj Close]]-SMA1MSFT[[#This Row],[3-MA]])</f>
        <v>0.51016666666666666</v>
      </c>
      <c r="K547" s="29">
        <f t="shared" si="42"/>
        <v>0.26027002777777775</v>
      </c>
      <c r="L547" s="29">
        <f>ABS(SMA1MSFT[[#This Row],[Erorr 2]])</f>
        <v>0.51016666666666666</v>
      </c>
      <c r="M547" s="27">
        <f>SMA1MSFT[[#This Row],[Abs Erorr 2]]/SMA1MSFT[[#This Row],[Adj Close]]</f>
        <v>1.824995945778363E-2</v>
      </c>
      <c r="N547" s="25">
        <f t="shared" si="44"/>
        <v>27.878233333333338</v>
      </c>
      <c r="O547" s="30">
        <f>SMA1MSFT[[#This Row],[Adj Close]]-SMA1MSFT[[#This Row],[6-MA]]</f>
        <v>7.6166666666662053E-2</v>
      </c>
      <c r="P547" s="29">
        <f>(SMA1MSFT[[#This Row],[Adj Close]]-N547)^2</f>
        <v>5.8013611111104079E-3</v>
      </c>
      <c r="Q547" s="29">
        <f>ABS(SMA1MSFT[[#This Row],[Erorr 3]])</f>
        <v>7.6166666666662053E-2</v>
      </c>
      <c r="R547" s="31">
        <f>SMA1MSFT[[#This Row],[Abs Erorr 3]]/SMA1MSFT[[#This Row],[Adj Close]]</f>
        <v>2.724675423785238E-3</v>
      </c>
    </row>
    <row r="548" spans="2:18">
      <c r="B548" s="20">
        <v>44574.291666666664</v>
      </c>
      <c r="C548" s="4">
        <v>26.532699999999998</v>
      </c>
      <c r="D548" s="25">
        <f t="shared" si="41"/>
        <v>27.9544</v>
      </c>
      <c r="E548" s="26">
        <f>SMA1MSFT[[#This Row],[Adj Close]]-SMA1MSFT[[#This Row],[Naive Trend ]]</f>
        <v>-1.4217000000000013</v>
      </c>
      <c r="F548" s="4">
        <f t="shared" si="40"/>
        <v>2.0212308900000036</v>
      </c>
      <c r="G548" s="4">
        <f>ABS(SMA1MSFT[[#This Row],[Erorr 1]])</f>
        <v>1.4217000000000013</v>
      </c>
      <c r="H548" s="27">
        <f>SMA1MSFT[[#This Row],[Abs Erorr 1]]/SMA1MSFT[[#This Row],[Adj Close]]</f>
        <v>5.358293728116631E-2</v>
      </c>
      <c r="I548" s="25">
        <f t="shared" si="43"/>
        <v>27.694500000000001</v>
      </c>
      <c r="J548" s="28">
        <f>(SMA1MSFT[[#This Row],[Adj Close]]-SMA1MSFT[[#This Row],[3-MA]])</f>
        <v>-1.1618000000000031</v>
      </c>
      <c r="K548" s="29">
        <f t="shared" si="42"/>
        <v>1.349779240000007</v>
      </c>
      <c r="L548" s="29">
        <f>ABS(SMA1MSFT[[#This Row],[Erorr 2]])</f>
        <v>1.1618000000000031</v>
      </c>
      <c r="M548" s="27">
        <f>SMA1MSFT[[#This Row],[Abs Erorr 2]]/SMA1MSFT[[#This Row],[Adj Close]]</f>
        <v>4.3787477339283343E-2</v>
      </c>
      <c r="N548" s="25">
        <f t="shared" si="44"/>
        <v>27.663399999999999</v>
      </c>
      <c r="O548" s="30">
        <f>SMA1MSFT[[#This Row],[Adj Close]]-SMA1MSFT[[#This Row],[6-MA]]</f>
        <v>-1.1307000000000009</v>
      </c>
      <c r="P548" s="29">
        <f>(SMA1MSFT[[#This Row],[Adj Close]]-N548)^2</f>
        <v>1.278482490000002</v>
      </c>
      <c r="Q548" s="29">
        <f>ABS(SMA1MSFT[[#This Row],[Erorr 3]])</f>
        <v>1.1307000000000009</v>
      </c>
      <c r="R548" s="31">
        <f>SMA1MSFT[[#This Row],[Abs Erorr 3]]/SMA1MSFT[[#This Row],[Adj Close]]</f>
        <v>4.2615338808338427E-2</v>
      </c>
    </row>
    <row r="549" spans="2:18">
      <c r="B549" s="20">
        <v>44575.291666666664</v>
      </c>
      <c r="C549" s="4">
        <v>26.899100000000001</v>
      </c>
      <c r="D549" s="25">
        <f t="shared" si="41"/>
        <v>26.532699999999998</v>
      </c>
      <c r="E549" s="26">
        <f>SMA1MSFT[[#This Row],[Adj Close]]-SMA1MSFT[[#This Row],[Naive Trend ]]</f>
        <v>0.36640000000000228</v>
      </c>
      <c r="F549" s="4">
        <f t="shared" si="40"/>
        <v>0.13424896000000167</v>
      </c>
      <c r="G549" s="4">
        <f>ABS(SMA1MSFT[[#This Row],[Erorr 1]])</f>
        <v>0.36640000000000228</v>
      </c>
      <c r="H549" s="27">
        <f>SMA1MSFT[[#This Row],[Abs Erorr 1]]/SMA1MSFT[[#This Row],[Adj Close]]</f>
        <v>1.3621273574208887E-2</v>
      </c>
      <c r="I549" s="25">
        <f t="shared" si="43"/>
        <v>27.419933333333333</v>
      </c>
      <c r="J549" s="28">
        <f>(SMA1MSFT[[#This Row],[Adj Close]]-SMA1MSFT[[#This Row],[3-MA]])</f>
        <v>-0.52083333333333215</v>
      </c>
      <c r="K549" s="29">
        <f t="shared" si="42"/>
        <v>0.27126736111110988</v>
      </c>
      <c r="L549" s="29">
        <f>ABS(SMA1MSFT[[#This Row],[Erorr 2]])</f>
        <v>0.52083333333333215</v>
      </c>
      <c r="M549" s="27">
        <f>SMA1MSFT[[#This Row],[Abs Erorr 2]]/SMA1MSFT[[#This Row],[Adj Close]]</f>
        <v>1.9362481768287122E-2</v>
      </c>
      <c r="N549" s="25">
        <f t="shared" si="44"/>
        <v>27.492166666666666</v>
      </c>
      <c r="O549" s="30">
        <f>SMA1MSFT[[#This Row],[Adj Close]]-SMA1MSFT[[#This Row],[6-MA]]</f>
        <v>-0.5930666666666653</v>
      </c>
      <c r="P549" s="29">
        <f>(SMA1MSFT[[#This Row],[Adj Close]]-N549)^2</f>
        <v>0.35172807111110949</v>
      </c>
      <c r="Q549" s="29">
        <f>ABS(SMA1MSFT[[#This Row],[Erorr 3]])</f>
        <v>0.5930666666666653</v>
      </c>
      <c r="R549" s="31">
        <f>SMA1MSFT[[#This Row],[Abs Erorr 3]]/SMA1MSFT[[#This Row],[Adj Close]]</f>
        <v>2.2047825639767326E-2</v>
      </c>
    </row>
    <row r="550" spans="2:18">
      <c r="B550" s="20">
        <v>44579.291666666664</v>
      </c>
      <c r="C550" s="4">
        <v>25.861799999999999</v>
      </c>
      <c r="D550" s="25">
        <f t="shared" si="41"/>
        <v>26.899100000000001</v>
      </c>
      <c r="E550" s="26">
        <f>SMA1MSFT[[#This Row],[Adj Close]]-SMA1MSFT[[#This Row],[Naive Trend ]]</f>
        <v>-1.0373000000000019</v>
      </c>
      <c r="F550" s="4">
        <f t="shared" si="40"/>
        <v>1.0759912900000039</v>
      </c>
      <c r="G550" s="4">
        <f>ABS(SMA1MSFT[[#This Row],[Erorr 1]])</f>
        <v>1.0373000000000019</v>
      </c>
      <c r="H550" s="27">
        <f>SMA1MSFT[[#This Row],[Abs Erorr 1]]/SMA1MSFT[[#This Row],[Adj Close]]</f>
        <v>4.01093504705783E-2</v>
      </c>
      <c r="I550" s="25">
        <f t="shared" si="43"/>
        <v>27.128733333333333</v>
      </c>
      <c r="J550" s="28">
        <f>(SMA1MSFT[[#This Row],[Adj Close]]-SMA1MSFT[[#This Row],[3-MA]])</f>
        <v>-1.2669333333333341</v>
      </c>
      <c r="K550" s="29">
        <f t="shared" si="42"/>
        <v>1.6051200711111131</v>
      </c>
      <c r="L550" s="29">
        <f>ABS(SMA1MSFT[[#This Row],[Erorr 2]])</f>
        <v>1.2669333333333341</v>
      </c>
      <c r="M550" s="27">
        <f>SMA1MSFT[[#This Row],[Abs Erorr 2]]/SMA1MSFT[[#This Row],[Adj Close]]</f>
        <v>4.8988598370311977E-2</v>
      </c>
      <c r="N550" s="25">
        <f t="shared" si="44"/>
        <v>27.286483333333337</v>
      </c>
      <c r="O550" s="30">
        <f>SMA1MSFT[[#This Row],[Adj Close]]-SMA1MSFT[[#This Row],[6-MA]]</f>
        <v>-1.4246833333333377</v>
      </c>
      <c r="P550" s="29">
        <f>(SMA1MSFT[[#This Row],[Adj Close]]-N550)^2</f>
        <v>2.0297226002777902</v>
      </c>
      <c r="Q550" s="29">
        <f>ABS(SMA1MSFT[[#This Row],[Erorr 3]])</f>
        <v>1.4246833333333377</v>
      </c>
      <c r="R550" s="31">
        <f>SMA1MSFT[[#This Row],[Abs Erorr 3]]/SMA1MSFT[[#This Row],[Adj Close]]</f>
        <v>5.508832847417186E-2</v>
      </c>
    </row>
    <row r="551" spans="2:18">
      <c r="B551" s="20">
        <v>44580.291666666664</v>
      </c>
      <c r="C551" s="4">
        <v>25.027100000000001</v>
      </c>
      <c r="D551" s="25">
        <f t="shared" si="41"/>
        <v>25.861799999999999</v>
      </c>
      <c r="E551" s="26">
        <f>SMA1MSFT[[#This Row],[Adj Close]]-SMA1MSFT[[#This Row],[Naive Trend ]]</f>
        <v>-0.834699999999998</v>
      </c>
      <c r="F551" s="4">
        <f t="shared" si="40"/>
        <v>0.69672408999999669</v>
      </c>
      <c r="G551" s="4">
        <f>ABS(SMA1MSFT[[#This Row],[Erorr 1]])</f>
        <v>0.834699999999998</v>
      </c>
      <c r="H551" s="27">
        <f>SMA1MSFT[[#This Row],[Abs Erorr 1]]/SMA1MSFT[[#This Row],[Adj Close]]</f>
        <v>3.3351846598287375E-2</v>
      </c>
      <c r="I551" s="25">
        <f t="shared" si="43"/>
        <v>26.4312</v>
      </c>
      <c r="J551" s="28">
        <f>(SMA1MSFT[[#This Row],[Adj Close]]-SMA1MSFT[[#This Row],[3-MA]])</f>
        <v>-1.4040999999999997</v>
      </c>
      <c r="K551" s="29">
        <f t="shared" si="42"/>
        <v>1.9714968099999992</v>
      </c>
      <c r="L551" s="29">
        <f>ABS(SMA1MSFT[[#This Row],[Erorr 2]])</f>
        <v>1.4040999999999997</v>
      </c>
      <c r="M551" s="27">
        <f>SMA1MSFT[[#This Row],[Abs Erorr 2]]/SMA1MSFT[[#This Row],[Adj Close]]</f>
        <v>5.6103184148383139E-2</v>
      </c>
      <c r="N551" s="25">
        <f t="shared" si="44"/>
        <v>27.062849999999997</v>
      </c>
      <c r="O551" s="30">
        <f>SMA1MSFT[[#This Row],[Adj Close]]-SMA1MSFT[[#This Row],[6-MA]]</f>
        <v>-2.0357499999999966</v>
      </c>
      <c r="P551" s="29">
        <f>(SMA1MSFT[[#This Row],[Adj Close]]-N551)^2</f>
        <v>4.1442780624999864</v>
      </c>
      <c r="Q551" s="29">
        <f>ABS(SMA1MSFT[[#This Row],[Erorr 3]])</f>
        <v>2.0357499999999966</v>
      </c>
      <c r="R551" s="31">
        <f>SMA1MSFT[[#This Row],[Abs Erorr 3]]/SMA1MSFT[[#This Row],[Adj Close]]</f>
        <v>8.1341825461199918E-2</v>
      </c>
    </row>
    <row r="552" spans="2:18">
      <c r="B552" s="20">
        <v>44581.291666666664</v>
      </c>
      <c r="C552" s="4">
        <v>24.111599999999999</v>
      </c>
      <c r="D552" s="25">
        <f t="shared" si="41"/>
        <v>25.027100000000001</v>
      </c>
      <c r="E552" s="26">
        <f>SMA1MSFT[[#This Row],[Adj Close]]-SMA1MSFT[[#This Row],[Naive Trend ]]</f>
        <v>-0.91550000000000153</v>
      </c>
      <c r="F552" s="4">
        <f t="shared" si="40"/>
        <v>0.83814025000000281</v>
      </c>
      <c r="G552" s="4">
        <f>ABS(SMA1MSFT[[#This Row],[Erorr 1]])</f>
        <v>0.91550000000000153</v>
      </c>
      <c r="H552" s="27">
        <f>SMA1MSFT[[#This Row],[Abs Erorr 1]]/SMA1MSFT[[#This Row],[Adj Close]]</f>
        <v>3.7969276199008015E-2</v>
      </c>
      <c r="I552" s="25">
        <f t="shared" si="43"/>
        <v>25.929333333333332</v>
      </c>
      <c r="J552" s="28">
        <f>(SMA1MSFT[[#This Row],[Adj Close]]-SMA1MSFT[[#This Row],[3-MA]])</f>
        <v>-1.817733333333333</v>
      </c>
      <c r="K552" s="29">
        <f t="shared" si="42"/>
        <v>3.3041544711111097</v>
      </c>
      <c r="L552" s="29">
        <f>ABS(SMA1MSFT[[#This Row],[Erorr 2]])</f>
        <v>1.817733333333333</v>
      </c>
      <c r="M552" s="27">
        <f>SMA1MSFT[[#This Row],[Abs Erorr 2]]/SMA1MSFT[[#This Row],[Adj Close]]</f>
        <v>7.5388333139788863E-2</v>
      </c>
      <c r="N552" s="25">
        <f t="shared" si="44"/>
        <v>26.674633333333333</v>
      </c>
      <c r="O552" s="30">
        <f>SMA1MSFT[[#This Row],[Adj Close]]-SMA1MSFT[[#This Row],[6-MA]]</f>
        <v>-2.5630333333333333</v>
      </c>
      <c r="P552" s="29">
        <f>(SMA1MSFT[[#This Row],[Adj Close]]-N552)^2</f>
        <v>6.5691398677777775</v>
      </c>
      <c r="Q552" s="29">
        <f>ABS(SMA1MSFT[[#This Row],[Erorr 3]])</f>
        <v>2.5630333333333333</v>
      </c>
      <c r="R552" s="31">
        <f>SMA1MSFT[[#This Row],[Abs Erorr 3]]/SMA1MSFT[[#This Row],[Adj Close]]</f>
        <v>0.10629876629229638</v>
      </c>
    </row>
    <row r="553" spans="2:18">
      <c r="B553" s="20">
        <v>44582.291666666664</v>
      </c>
      <c r="C553" s="4">
        <v>23.3368</v>
      </c>
      <c r="D553" s="25">
        <f t="shared" si="41"/>
        <v>24.111599999999999</v>
      </c>
      <c r="E553" s="26">
        <f>SMA1MSFT[[#This Row],[Adj Close]]-SMA1MSFT[[#This Row],[Naive Trend ]]</f>
        <v>-0.77479999999999905</v>
      </c>
      <c r="F553" s="4">
        <f t="shared" si="40"/>
        <v>0.60031503999999847</v>
      </c>
      <c r="G553" s="4">
        <f>ABS(SMA1MSFT[[#This Row],[Erorr 1]])</f>
        <v>0.77479999999999905</v>
      </c>
      <c r="H553" s="27">
        <f>SMA1MSFT[[#This Row],[Abs Erorr 1]]/SMA1MSFT[[#This Row],[Adj Close]]</f>
        <v>3.3200781598162518E-2</v>
      </c>
      <c r="I553" s="25">
        <f t="shared" si="43"/>
        <v>25.000166666666669</v>
      </c>
      <c r="J553" s="28">
        <f>(SMA1MSFT[[#This Row],[Adj Close]]-SMA1MSFT[[#This Row],[3-MA]])</f>
        <v>-1.6633666666666684</v>
      </c>
      <c r="K553" s="29">
        <f t="shared" si="42"/>
        <v>2.7667886677777838</v>
      </c>
      <c r="L553" s="29">
        <f>ABS(SMA1MSFT[[#This Row],[Erorr 2]])</f>
        <v>1.6633666666666684</v>
      </c>
      <c r="M553" s="27">
        <f>SMA1MSFT[[#This Row],[Abs Erorr 2]]/SMA1MSFT[[#This Row],[Adj Close]]</f>
        <v>7.1276553197810691E-2</v>
      </c>
      <c r="N553" s="25">
        <f t="shared" si="44"/>
        <v>26.064450000000004</v>
      </c>
      <c r="O553" s="30">
        <f>SMA1MSFT[[#This Row],[Adj Close]]-SMA1MSFT[[#This Row],[6-MA]]</f>
        <v>-2.7276500000000041</v>
      </c>
      <c r="P553" s="29">
        <f>(SMA1MSFT[[#This Row],[Adj Close]]-N553)^2</f>
        <v>7.4400745225000229</v>
      </c>
      <c r="Q553" s="29">
        <f>ABS(SMA1MSFT[[#This Row],[Erorr 3]])</f>
        <v>2.7276500000000041</v>
      </c>
      <c r="R553" s="31">
        <f>SMA1MSFT[[#This Row],[Abs Erorr 3]]/SMA1MSFT[[#This Row],[Adj Close]]</f>
        <v>0.11688192040039783</v>
      </c>
    </row>
    <row r="554" spans="2:18">
      <c r="B554" s="20">
        <v>44585.291666666664</v>
      </c>
      <c r="C554" s="4">
        <v>23.334800000000001</v>
      </c>
      <c r="D554" s="25">
        <f t="shared" si="41"/>
        <v>23.3368</v>
      </c>
      <c r="E554" s="26">
        <f>SMA1MSFT[[#This Row],[Adj Close]]-SMA1MSFT[[#This Row],[Naive Trend ]]</f>
        <v>-1.9999999999988916E-3</v>
      </c>
      <c r="F554" s="4">
        <f t="shared" si="40"/>
        <v>3.9999999999955664E-6</v>
      </c>
      <c r="G554" s="4">
        <f>ABS(SMA1MSFT[[#This Row],[Erorr 1]])</f>
        <v>1.9999999999988916E-3</v>
      </c>
      <c r="H554" s="27">
        <f>SMA1MSFT[[#This Row],[Abs Erorr 1]]/SMA1MSFT[[#This Row],[Adj Close]]</f>
        <v>8.5708898297773772E-5</v>
      </c>
      <c r="I554" s="25">
        <f t="shared" si="43"/>
        <v>24.1585</v>
      </c>
      <c r="J554" s="28">
        <f>(SMA1MSFT[[#This Row],[Adj Close]]-SMA1MSFT[[#This Row],[3-MA]])</f>
        <v>-0.82369999999999877</v>
      </c>
      <c r="K554" s="29">
        <f t="shared" si="42"/>
        <v>0.67848168999999792</v>
      </c>
      <c r="L554" s="29">
        <f>ABS(SMA1MSFT[[#This Row],[Erorr 2]])</f>
        <v>0.82369999999999877</v>
      </c>
      <c r="M554" s="27">
        <f>SMA1MSFT[[#This Row],[Abs Erorr 2]]/SMA1MSFT[[#This Row],[Adj Close]]</f>
        <v>3.5299209763957638E-2</v>
      </c>
      <c r="N554" s="25">
        <f t="shared" si="44"/>
        <v>25.29485</v>
      </c>
      <c r="O554" s="30">
        <f>SMA1MSFT[[#This Row],[Adj Close]]-SMA1MSFT[[#This Row],[6-MA]]</f>
        <v>-1.960049999999999</v>
      </c>
      <c r="P554" s="29">
        <f>(SMA1MSFT[[#This Row],[Adj Close]]-N554)^2</f>
        <v>3.8417960024999958</v>
      </c>
      <c r="Q554" s="29">
        <f>ABS(SMA1MSFT[[#This Row],[Erorr 3]])</f>
        <v>1.960049999999999</v>
      </c>
      <c r="R554" s="31">
        <f>SMA1MSFT[[#This Row],[Abs Erorr 3]]/SMA1MSFT[[#This Row],[Adj Close]]</f>
        <v>8.3996863054322246E-2</v>
      </c>
    </row>
    <row r="555" spans="2:18">
      <c r="B555" s="20">
        <v>44586.291666666664</v>
      </c>
      <c r="C555" s="4">
        <v>22.288499999999999</v>
      </c>
      <c r="D555" s="25">
        <f t="shared" si="41"/>
        <v>23.334800000000001</v>
      </c>
      <c r="E555" s="26">
        <f>SMA1MSFT[[#This Row],[Adj Close]]-SMA1MSFT[[#This Row],[Naive Trend ]]</f>
        <v>-1.0463000000000022</v>
      </c>
      <c r="F555" s="4">
        <f t="shared" si="40"/>
        <v>1.0947436900000047</v>
      </c>
      <c r="G555" s="4">
        <f>ABS(SMA1MSFT[[#This Row],[Erorr 1]])</f>
        <v>1.0463000000000022</v>
      </c>
      <c r="H555" s="27">
        <f>SMA1MSFT[[#This Row],[Abs Erorr 1]]/SMA1MSFT[[#This Row],[Adj Close]]</f>
        <v>4.6943491037979332E-2</v>
      </c>
      <c r="I555" s="25">
        <f t="shared" si="43"/>
        <v>23.594399999999997</v>
      </c>
      <c r="J555" s="28">
        <f>(SMA1MSFT[[#This Row],[Adj Close]]-SMA1MSFT[[#This Row],[3-MA]])</f>
        <v>-1.3058999999999976</v>
      </c>
      <c r="K555" s="29">
        <f t="shared" si="42"/>
        <v>1.7053748099999937</v>
      </c>
      <c r="L555" s="29">
        <f>ABS(SMA1MSFT[[#This Row],[Erorr 2]])</f>
        <v>1.3058999999999976</v>
      </c>
      <c r="M555" s="27">
        <f>SMA1MSFT[[#This Row],[Abs Erorr 2]]/SMA1MSFT[[#This Row],[Adj Close]]</f>
        <v>5.8590753078941953E-2</v>
      </c>
      <c r="N555" s="25">
        <f t="shared" si="44"/>
        <v>24.761866666666663</v>
      </c>
      <c r="O555" s="30">
        <f>SMA1MSFT[[#This Row],[Adj Close]]-SMA1MSFT[[#This Row],[6-MA]]</f>
        <v>-2.4733666666666636</v>
      </c>
      <c r="P555" s="29">
        <f>(SMA1MSFT[[#This Row],[Adj Close]]-N555)^2</f>
        <v>6.1175426677777622</v>
      </c>
      <c r="Q555" s="29">
        <f>ABS(SMA1MSFT[[#This Row],[Erorr 3]])</f>
        <v>2.4733666666666636</v>
      </c>
      <c r="R555" s="31">
        <f>SMA1MSFT[[#This Row],[Abs Erorr 3]]/SMA1MSFT[[#This Row],[Adj Close]]</f>
        <v>0.11097053039310244</v>
      </c>
    </row>
    <row r="556" spans="2:18">
      <c r="B556" s="20">
        <v>44587.291666666664</v>
      </c>
      <c r="C556" s="4">
        <v>22.735800000000001</v>
      </c>
      <c r="D556" s="25">
        <f t="shared" si="41"/>
        <v>22.288499999999999</v>
      </c>
      <c r="E556" s="26">
        <f>SMA1MSFT[[#This Row],[Adj Close]]-SMA1MSFT[[#This Row],[Naive Trend ]]</f>
        <v>0.44730000000000203</v>
      </c>
      <c r="F556" s="4">
        <f t="shared" si="40"/>
        <v>0.20007729000000182</v>
      </c>
      <c r="G556" s="4">
        <f>ABS(SMA1MSFT[[#This Row],[Erorr 1]])</f>
        <v>0.44730000000000203</v>
      </c>
      <c r="H556" s="27">
        <f>SMA1MSFT[[#This Row],[Abs Erorr 1]]/SMA1MSFT[[#This Row],[Adj Close]]</f>
        <v>1.9673818383342659E-2</v>
      </c>
      <c r="I556" s="25">
        <f t="shared" si="43"/>
        <v>22.986699999999999</v>
      </c>
      <c r="J556" s="28">
        <f>(SMA1MSFT[[#This Row],[Adj Close]]-SMA1MSFT[[#This Row],[3-MA]])</f>
        <v>-0.2508999999999979</v>
      </c>
      <c r="K556" s="29">
        <f t="shared" si="42"/>
        <v>6.2950809999998941E-2</v>
      </c>
      <c r="L556" s="29">
        <f>ABS(SMA1MSFT[[#This Row],[Erorr 2]])</f>
        <v>0.2508999999999979</v>
      </c>
      <c r="M556" s="27">
        <f>SMA1MSFT[[#This Row],[Abs Erorr 2]]/SMA1MSFT[[#This Row],[Adj Close]]</f>
        <v>1.103545949559716E-2</v>
      </c>
      <c r="N556" s="25">
        <f t="shared" si="44"/>
        <v>23.993433333333332</v>
      </c>
      <c r="O556" s="30">
        <f>SMA1MSFT[[#This Row],[Adj Close]]-SMA1MSFT[[#This Row],[6-MA]]</f>
        <v>-1.2576333333333309</v>
      </c>
      <c r="P556" s="29">
        <f>(SMA1MSFT[[#This Row],[Adj Close]]-N556)^2</f>
        <v>1.5816416011111052</v>
      </c>
      <c r="Q556" s="29">
        <f>ABS(SMA1MSFT[[#This Row],[Erorr 3]])</f>
        <v>1.2576333333333309</v>
      </c>
      <c r="R556" s="31">
        <f>SMA1MSFT[[#This Row],[Abs Erorr 3]]/SMA1MSFT[[#This Row],[Adj Close]]</f>
        <v>5.5315112436480393E-2</v>
      </c>
    </row>
    <row r="557" spans="2:18">
      <c r="B557" s="20">
        <v>44588.291666666664</v>
      </c>
      <c r="C557" s="4">
        <v>21.909099999999999</v>
      </c>
      <c r="D557" s="25">
        <f t="shared" si="41"/>
        <v>22.735800000000001</v>
      </c>
      <c r="E557" s="26">
        <f>SMA1MSFT[[#This Row],[Adj Close]]-SMA1MSFT[[#This Row],[Naive Trend ]]</f>
        <v>-0.82670000000000243</v>
      </c>
      <c r="F557" s="4">
        <f t="shared" si="40"/>
        <v>0.68343289000000407</v>
      </c>
      <c r="G557" s="4">
        <f>ABS(SMA1MSFT[[#This Row],[Erorr 1]])</f>
        <v>0.82670000000000243</v>
      </c>
      <c r="H557" s="27">
        <f>SMA1MSFT[[#This Row],[Abs Erorr 1]]/SMA1MSFT[[#This Row],[Adj Close]]</f>
        <v>3.7733179363826107E-2</v>
      </c>
      <c r="I557" s="25">
        <f t="shared" si="43"/>
        <v>22.786366666666666</v>
      </c>
      <c r="J557" s="28">
        <f>(SMA1MSFT[[#This Row],[Adj Close]]-SMA1MSFT[[#This Row],[3-MA]])</f>
        <v>-0.87726666666666731</v>
      </c>
      <c r="K557" s="29">
        <f t="shared" si="42"/>
        <v>0.76959680444444556</v>
      </c>
      <c r="L557" s="29">
        <f>ABS(SMA1MSFT[[#This Row],[Erorr 2]])</f>
        <v>0.87726666666666731</v>
      </c>
      <c r="M557" s="27">
        <f>SMA1MSFT[[#This Row],[Abs Erorr 2]]/SMA1MSFT[[#This Row],[Adj Close]]</f>
        <v>4.0041200536154717E-2</v>
      </c>
      <c r="N557" s="25">
        <f t="shared" si="44"/>
        <v>23.472433333333331</v>
      </c>
      <c r="O557" s="30">
        <f>SMA1MSFT[[#This Row],[Adj Close]]-SMA1MSFT[[#This Row],[6-MA]]</f>
        <v>-1.5633333333333326</v>
      </c>
      <c r="P557" s="29">
        <f>(SMA1MSFT[[#This Row],[Adj Close]]-N557)^2</f>
        <v>2.4440111111111089</v>
      </c>
      <c r="Q557" s="29">
        <f>ABS(SMA1MSFT[[#This Row],[Erorr 3]])</f>
        <v>1.5633333333333326</v>
      </c>
      <c r="R557" s="31">
        <f>SMA1MSFT[[#This Row],[Abs Erorr 3]]/SMA1MSFT[[#This Row],[Adj Close]]</f>
        <v>7.1355433739100763E-2</v>
      </c>
    </row>
    <row r="558" spans="2:18">
      <c r="B558" s="20">
        <v>44589.291666666664</v>
      </c>
      <c r="C558" s="4">
        <v>22.803599999999999</v>
      </c>
      <c r="D558" s="25">
        <f t="shared" si="41"/>
        <v>21.909099999999999</v>
      </c>
      <c r="E558" s="26">
        <f>SMA1MSFT[[#This Row],[Adj Close]]-SMA1MSFT[[#This Row],[Naive Trend ]]</f>
        <v>0.89450000000000074</v>
      </c>
      <c r="F558" s="4">
        <f t="shared" si="40"/>
        <v>0.80013025000000138</v>
      </c>
      <c r="G558" s="4">
        <f>ABS(SMA1MSFT[[#This Row],[Erorr 1]])</f>
        <v>0.89450000000000074</v>
      </c>
      <c r="H558" s="27">
        <f>SMA1MSFT[[#This Row],[Abs Erorr 1]]/SMA1MSFT[[#This Row],[Adj Close]]</f>
        <v>3.9226262519953023E-2</v>
      </c>
      <c r="I558" s="25">
        <f t="shared" si="43"/>
        <v>22.311133333333331</v>
      </c>
      <c r="J558" s="28">
        <f>(SMA1MSFT[[#This Row],[Adj Close]]-SMA1MSFT[[#This Row],[3-MA]])</f>
        <v>0.49246666666666883</v>
      </c>
      <c r="K558" s="29">
        <f t="shared" si="42"/>
        <v>0.24252341777777991</v>
      </c>
      <c r="L558" s="29">
        <f>ABS(SMA1MSFT[[#This Row],[Erorr 2]])</f>
        <v>0.49246666666666883</v>
      </c>
      <c r="M558" s="27">
        <f>SMA1MSFT[[#This Row],[Abs Erorr 2]]/SMA1MSFT[[#This Row],[Adj Close]]</f>
        <v>2.1596005309103335E-2</v>
      </c>
      <c r="N558" s="25">
        <f t="shared" si="44"/>
        <v>22.952766666666665</v>
      </c>
      <c r="O558" s="30">
        <f>SMA1MSFT[[#This Row],[Adj Close]]-SMA1MSFT[[#This Row],[6-MA]]</f>
        <v>-0.149166666666666</v>
      </c>
      <c r="P558" s="29">
        <f>(SMA1MSFT[[#This Row],[Adj Close]]-N558)^2</f>
        <v>2.2250694444444247E-2</v>
      </c>
      <c r="Q558" s="29">
        <f>ABS(SMA1MSFT[[#This Row],[Erorr 3]])</f>
        <v>0.149166666666666</v>
      </c>
      <c r="R558" s="31">
        <f>SMA1MSFT[[#This Row],[Abs Erorr 3]]/SMA1MSFT[[#This Row],[Adj Close]]</f>
        <v>6.5413648137428301E-3</v>
      </c>
    </row>
    <row r="559" spans="2:18">
      <c r="B559" s="20">
        <v>44592.291666666664</v>
      </c>
      <c r="C559" s="4">
        <v>24.446999999999999</v>
      </c>
      <c r="D559" s="25">
        <f t="shared" si="41"/>
        <v>22.803599999999999</v>
      </c>
      <c r="E559" s="26">
        <f>SMA1MSFT[[#This Row],[Adj Close]]-SMA1MSFT[[#This Row],[Naive Trend ]]</f>
        <v>1.6433999999999997</v>
      </c>
      <c r="F559" s="4">
        <f t="shared" si="40"/>
        <v>2.7007635599999991</v>
      </c>
      <c r="G559" s="4">
        <f>ABS(SMA1MSFT[[#This Row],[Erorr 1]])</f>
        <v>1.6433999999999997</v>
      </c>
      <c r="H559" s="27">
        <f>SMA1MSFT[[#This Row],[Abs Erorr 1]]/SMA1MSFT[[#This Row],[Adj Close]]</f>
        <v>6.7222972143821322E-2</v>
      </c>
      <c r="I559" s="25">
        <f t="shared" si="43"/>
        <v>22.482833333333332</v>
      </c>
      <c r="J559" s="28">
        <f>(SMA1MSFT[[#This Row],[Adj Close]]-SMA1MSFT[[#This Row],[3-MA]])</f>
        <v>1.9641666666666673</v>
      </c>
      <c r="K559" s="29">
        <f t="shared" si="42"/>
        <v>3.857950694444447</v>
      </c>
      <c r="L559" s="29">
        <f>ABS(SMA1MSFT[[#This Row],[Erorr 2]])</f>
        <v>1.9641666666666673</v>
      </c>
      <c r="M559" s="27">
        <f>SMA1MSFT[[#This Row],[Abs Erorr 2]]/SMA1MSFT[[#This Row],[Adj Close]]</f>
        <v>8.034387314053533E-2</v>
      </c>
      <c r="N559" s="25">
        <f t="shared" si="44"/>
        <v>22.734766666666662</v>
      </c>
      <c r="O559" s="30">
        <f>SMA1MSFT[[#This Row],[Adj Close]]-SMA1MSFT[[#This Row],[6-MA]]</f>
        <v>1.7122333333333373</v>
      </c>
      <c r="P559" s="29">
        <f>(SMA1MSFT[[#This Row],[Adj Close]]-N559)^2</f>
        <v>2.9317429877777914</v>
      </c>
      <c r="Q559" s="29">
        <f>ABS(SMA1MSFT[[#This Row],[Erorr 3]])</f>
        <v>1.7122333333333373</v>
      </c>
      <c r="R559" s="31">
        <f>SMA1MSFT[[#This Row],[Abs Erorr 3]]/SMA1MSFT[[#This Row],[Adj Close]]</f>
        <v>7.003858687500869E-2</v>
      </c>
    </row>
    <row r="560" spans="2:18">
      <c r="B560" s="20">
        <v>44593.291666666664</v>
      </c>
      <c r="C560" s="4">
        <v>24.598800000000001</v>
      </c>
      <c r="D560" s="25">
        <f t="shared" si="41"/>
        <v>24.446999999999999</v>
      </c>
      <c r="E560" s="26">
        <f>SMA1MSFT[[#This Row],[Adj Close]]-SMA1MSFT[[#This Row],[Naive Trend ]]</f>
        <v>0.15180000000000149</v>
      </c>
      <c r="F560" s="4">
        <f t="shared" si="40"/>
        <v>2.3043240000000451E-2</v>
      </c>
      <c r="G560" s="4">
        <f>ABS(SMA1MSFT[[#This Row],[Erorr 1]])</f>
        <v>0.15180000000000149</v>
      </c>
      <c r="H560" s="27">
        <f>SMA1MSFT[[#This Row],[Abs Erorr 1]]/SMA1MSFT[[#This Row],[Adj Close]]</f>
        <v>6.1710327333041239E-3</v>
      </c>
      <c r="I560" s="25">
        <f t="shared" si="43"/>
        <v>23.053233333333335</v>
      </c>
      <c r="J560" s="28">
        <f>(SMA1MSFT[[#This Row],[Adj Close]]-SMA1MSFT[[#This Row],[3-MA]])</f>
        <v>1.5455666666666659</v>
      </c>
      <c r="K560" s="29">
        <f t="shared" si="42"/>
        <v>2.3887763211111088</v>
      </c>
      <c r="L560" s="29">
        <f>ABS(SMA1MSFT[[#This Row],[Erorr 2]])</f>
        <v>1.5455666666666659</v>
      </c>
      <c r="M560" s="27">
        <f>SMA1MSFT[[#This Row],[Abs Erorr 2]]/SMA1MSFT[[#This Row],[Adj Close]]</f>
        <v>6.2830978204898844E-2</v>
      </c>
      <c r="N560" s="25">
        <f t="shared" si="44"/>
        <v>22.919799999999999</v>
      </c>
      <c r="O560" s="30">
        <f>SMA1MSFT[[#This Row],[Adj Close]]-SMA1MSFT[[#This Row],[6-MA]]</f>
        <v>1.679000000000002</v>
      </c>
      <c r="P560" s="29">
        <f>(SMA1MSFT[[#This Row],[Adj Close]]-N560)^2</f>
        <v>2.819041000000007</v>
      </c>
      <c r="Q560" s="29">
        <f>ABS(SMA1MSFT[[#This Row],[Erorr 3]])</f>
        <v>1.679000000000002</v>
      </c>
      <c r="R560" s="31">
        <f>SMA1MSFT[[#This Row],[Abs Erorr 3]]/SMA1MSFT[[#This Row],[Adj Close]]</f>
        <v>6.8255362050181387E-2</v>
      </c>
    </row>
    <row r="561" spans="2:18">
      <c r="B561" s="20">
        <v>44594.291666666664</v>
      </c>
      <c r="C561" s="4">
        <v>25.201799999999999</v>
      </c>
      <c r="D561" s="25">
        <f t="shared" si="41"/>
        <v>24.598800000000001</v>
      </c>
      <c r="E561" s="26">
        <f>SMA1MSFT[[#This Row],[Adj Close]]-SMA1MSFT[[#This Row],[Naive Trend ]]</f>
        <v>0.60299999999999798</v>
      </c>
      <c r="F561" s="4">
        <f t="shared" si="40"/>
        <v>0.36360899999999757</v>
      </c>
      <c r="G561" s="4">
        <f>ABS(SMA1MSFT[[#This Row],[Erorr 1]])</f>
        <v>0.60299999999999798</v>
      </c>
      <c r="H561" s="27">
        <f>SMA1MSFT[[#This Row],[Abs Erorr 1]]/SMA1MSFT[[#This Row],[Adj Close]]</f>
        <v>2.3926862366973708E-2</v>
      </c>
      <c r="I561" s="25">
        <f t="shared" si="43"/>
        <v>23.9498</v>
      </c>
      <c r="J561" s="28">
        <f>(SMA1MSFT[[#This Row],[Adj Close]]-SMA1MSFT[[#This Row],[3-MA]])</f>
        <v>1.2519999999999989</v>
      </c>
      <c r="K561" s="29">
        <f t="shared" si="42"/>
        <v>1.5675039999999971</v>
      </c>
      <c r="L561" s="29">
        <f>ABS(SMA1MSFT[[#This Row],[Erorr 2]])</f>
        <v>1.2519999999999989</v>
      </c>
      <c r="M561" s="27">
        <f>SMA1MSFT[[#This Row],[Abs Erorr 2]]/SMA1MSFT[[#This Row],[Adj Close]]</f>
        <v>4.9678991183169416E-2</v>
      </c>
      <c r="N561" s="25">
        <f t="shared" si="44"/>
        <v>23.130466666666667</v>
      </c>
      <c r="O561" s="30">
        <f>SMA1MSFT[[#This Row],[Adj Close]]-SMA1MSFT[[#This Row],[6-MA]]</f>
        <v>2.0713333333333317</v>
      </c>
      <c r="P561" s="29">
        <f>(SMA1MSFT[[#This Row],[Adj Close]]-N561)^2</f>
        <v>4.2904217777777713</v>
      </c>
      <c r="Q561" s="29">
        <f>ABS(SMA1MSFT[[#This Row],[Erorr 3]])</f>
        <v>2.0713333333333317</v>
      </c>
      <c r="R561" s="31">
        <f>SMA1MSFT[[#This Row],[Abs Erorr 3]]/SMA1MSFT[[#This Row],[Adj Close]]</f>
        <v>8.2189896488875078E-2</v>
      </c>
    </row>
    <row r="562" spans="2:18">
      <c r="B562" s="20">
        <v>44595.291666666664</v>
      </c>
      <c r="C562" s="4">
        <v>23.9099</v>
      </c>
      <c r="D562" s="25">
        <f t="shared" si="41"/>
        <v>25.201799999999999</v>
      </c>
      <c r="E562" s="26">
        <f>SMA1MSFT[[#This Row],[Adj Close]]-SMA1MSFT[[#This Row],[Naive Trend ]]</f>
        <v>-1.2918999999999983</v>
      </c>
      <c r="F562" s="4">
        <f t="shared" si="40"/>
        <v>1.6690056099999955</v>
      </c>
      <c r="G562" s="4">
        <f>ABS(SMA1MSFT[[#This Row],[Erorr 1]])</f>
        <v>1.2918999999999983</v>
      </c>
      <c r="H562" s="27">
        <f>SMA1MSFT[[#This Row],[Abs Erorr 1]]/SMA1MSFT[[#This Row],[Adj Close]]</f>
        <v>5.403201184446603E-2</v>
      </c>
      <c r="I562" s="25">
        <f t="shared" si="43"/>
        <v>24.749200000000002</v>
      </c>
      <c r="J562" s="28">
        <f>(SMA1MSFT[[#This Row],[Adj Close]]-SMA1MSFT[[#This Row],[3-MA]])</f>
        <v>-0.83930000000000149</v>
      </c>
      <c r="K562" s="29">
        <f t="shared" si="42"/>
        <v>0.70442449000000251</v>
      </c>
      <c r="L562" s="29">
        <f>ABS(SMA1MSFT[[#This Row],[Erorr 2]])</f>
        <v>0.83930000000000149</v>
      </c>
      <c r="M562" s="27">
        <f>SMA1MSFT[[#This Row],[Abs Erorr 2]]/SMA1MSFT[[#This Row],[Adj Close]]</f>
        <v>3.5102614398220044E-2</v>
      </c>
      <c r="N562" s="25">
        <f t="shared" si="44"/>
        <v>23.616016666666667</v>
      </c>
      <c r="O562" s="30">
        <f>SMA1MSFT[[#This Row],[Adj Close]]-SMA1MSFT[[#This Row],[6-MA]]</f>
        <v>0.2938833333333335</v>
      </c>
      <c r="P562" s="29">
        <f>(SMA1MSFT[[#This Row],[Adj Close]]-N562)^2</f>
        <v>8.6367413611111207E-2</v>
      </c>
      <c r="Q562" s="29">
        <f>ABS(SMA1MSFT[[#This Row],[Erorr 3]])</f>
        <v>0.2938833333333335</v>
      </c>
      <c r="R562" s="31">
        <f>SMA1MSFT[[#This Row],[Abs Erorr 3]]/SMA1MSFT[[#This Row],[Adj Close]]</f>
        <v>1.2291282411609145E-2</v>
      </c>
    </row>
    <row r="563" spans="2:18">
      <c r="B563" s="20">
        <v>44596.291666666664</v>
      </c>
      <c r="C563" s="4">
        <v>24.2803</v>
      </c>
      <c r="D563" s="25">
        <f t="shared" si="41"/>
        <v>23.9099</v>
      </c>
      <c r="E563" s="26">
        <f>SMA1MSFT[[#This Row],[Adj Close]]-SMA1MSFT[[#This Row],[Naive Trend ]]</f>
        <v>0.37040000000000006</v>
      </c>
      <c r="F563" s="4">
        <f t="shared" si="40"/>
        <v>0.13719616000000004</v>
      </c>
      <c r="G563" s="4">
        <f>ABS(SMA1MSFT[[#This Row],[Erorr 1]])</f>
        <v>0.37040000000000006</v>
      </c>
      <c r="H563" s="27">
        <f>SMA1MSFT[[#This Row],[Abs Erorr 1]]/SMA1MSFT[[#This Row],[Adj Close]]</f>
        <v>1.5255165710473102E-2</v>
      </c>
      <c r="I563" s="25">
        <f t="shared" si="43"/>
        <v>24.570166666666665</v>
      </c>
      <c r="J563" s="28">
        <f>(SMA1MSFT[[#This Row],[Adj Close]]-SMA1MSFT[[#This Row],[3-MA]])</f>
        <v>-0.28986666666666494</v>
      </c>
      <c r="K563" s="29">
        <f t="shared" si="42"/>
        <v>8.4022684444443441E-2</v>
      </c>
      <c r="L563" s="29">
        <f>ABS(SMA1MSFT[[#This Row],[Erorr 2]])</f>
        <v>0.28986666666666494</v>
      </c>
      <c r="M563" s="27">
        <f>SMA1MSFT[[#This Row],[Abs Erorr 2]]/SMA1MSFT[[#This Row],[Adj Close]]</f>
        <v>1.1938347823818691E-2</v>
      </c>
      <c r="N563" s="25">
        <f t="shared" si="44"/>
        <v>23.811699999999998</v>
      </c>
      <c r="O563" s="30">
        <f>SMA1MSFT[[#This Row],[Adj Close]]-SMA1MSFT[[#This Row],[6-MA]]</f>
        <v>0.46860000000000213</v>
      </c>
      <c r="P563" s="29">
        <f>(SMA1MSFT[[#This Row],[Adj Close]]-N563)^2</f>
        <v>0.219585960000002</v>
      </c>
      <c r="Q563" s="29">
        <f>ABS(SMA1MSFT[[#This Row],[Erorr 3]])</f>
        <v>0.46860000000000213</v>
      </c>
      <c r="R563" s="31">
        <f>SMA1MSFT[[#This Row],[Abs Erorr 3]]/SMA1MSFT[[#This Row],[Adj Close]]</f>
        <v>1.9299596792461467E-2</v>
      </c>
    </row>
    <row r="564" spans="2:18">
      <c r="B564" s="20">
        <v>44599.291666666664</v>
      </c>
      <c r="C564" s="4">
        <v>24.688600000000001</v>
      </c>
      <c r="D564" s="25">
        <f t="shared" si="41"/>
        <v>24.2803</v>
      </c>
      <c r="E564" s="26">
        <f>SMA1MSFT[[#This Row],[Adj Close]]-SMA1MSFT[[#This Row],[Naive Trend ]]</f>
        <v>0.40830000000000055</v>
      </c>
      <c r="F564" s="4">
        <f t="shared" si="40"/>
        <v>0.16670889000000044</v>
      </c>
      <c r="G564" s="4">
        <f>ABS(SMA1MSFT[[#This Row],[Erorr 1]])</f>
        <v>0.40830000000000055</v>
      </c>
      <c r="H564" s="27">
        <f>SMA1MSFT[[#This Row],[Abs Erorr 1]]/SMA1MSFT[[#This Row],[Adj Close]]</f>
        <v>1.6537997294297793E-2</v>
      </c>
      <c r="I564" s="25">
        <f t="shared" si="43"/>
        <v>24.463999999999999</v>
      </c>
      <c r="J564" s="28">
        <f>(SMA1MSFT[[#This Row],[Adj Close]]-SMA1MSFT[[#This Row],[3-MA]])</f>
        <v>0.22460000000000235</v>
      </c>
      <c r="K564" s="29">
        <f t="shared" si="42"/>
        <v>5.0445160000001057E-2</v>
      </c>
      <c r="L564" s="29">
        <f>ABS(SMA1MSFT[[#This Row],[Erorr 2]])</f>
        <v>0.22460000000000235</v>
      </c>
      <c r="M564" s="27">
        <f>SMA1MSFT[[#This Row],[Abs Erorr 2]]/SMA1MSFT[[#This Row],[Adj Close]]</f>
        <v>9.0973161702163075E-3</v>
      </c>
      <c r="N564" s="25">
        <f t="shared" si="44"/>
        <v>24.206900000000001</v>
      </c>
      <c r="O564" s="30">
        <f>SMA1MSFT[[#This Row],[Adj Close]]-SMA1MSFT[[#This Row],[6-MA]]</f>
        <v>0.48170000000000002</v>
      </c>
      <c r="P564" s="29">
        <f>(SMA1MSFT[[#This Row],[Adj Close]]-N564)^2</f>
        <v>0.23203489000000002</v>
      </c>
      <c r="Q564" s="29">
        <f>ABS(SMA1MSFT[[#This Row],[Erorr 3]])</f>
        <v>0.48170000000000002</v>
      </c>
      <c r="R564" s="31">
        <f>SMA1MSFT[[#This Row],[Abs Erorr 3]]/SMA1MSFT[[#This Row],[Adj Close]]</f>
        <v>1.9511029381981966E-2</v>
      </c>
    </row>
    <row r="565" spans="2:18">
      <c r="B565" s="20">
        <v>44600.291666666664</v>
      </c>
      <c r="C565" s="4">
        <v>25.068000000000001</v>
      </c>
      <c r="D565" s="25">
        <f t="shared" si="41"/>
        <v>24.688600000000001</v>
      </c>
      <c r="E565" s="26">
        <f>SMA1MSFT[[#This Row],[Adj Close]]-SMA1MSFT[[#This Row],[Naive Trend ]]</f>
        <v>0.3794000000000004</v>
      </c>
      <c r="F565" s="4">
        <f t="shared" si="40"/>
        <v>0.1439443600000003</v>
      </c>
      <c r="G565" s="4">
        <f>ABS(SMA1MSFT[[#This Row],[Erorr 1]])</f>
        <v>0.3794000000000004</v>
      </c>
      <c r="H565" s="27">
        <f>SMA1MSFT[[#This Row],[Abs Erorr 1]]/SMA1MSFT[[#This Row],[Adj Close]]</f>
        <v>1.5134833253550358E-2</v>
      </c>
      <c r="I565" s="25">
        <f t="shared" si="43"/>
        <v>24.292933333333337</v>
      </c>
      <c r="J565" s="28">
        <f>(SMA1MSFT[[#This Row],[Adj Close]]-SMA1MSFT[[#This Row],[3-MA]])</f>
        <v>0.77506666666666391</v>
      </c>
      <c r="K565" s="29">
        <f t="shared" si="42"/>
        <v>0.60072833777777346</v>
      </c>
      <c r="L565" s="29">
        <f>ABS(SMA1MSFT[[#This Row],[Erorr 2]])</f>
        <v>0.77506666666666391</v>
      </c>
      <c r="M565" s="27">
        <f>SMA1MSFT[[#This Row],[Abs Erorr 2]]/SMA1MSFT[[#This Row],[Adj Close]]</f>
        <v>3.0918568161267906E-2</v>
      </c>
      <c r="N565" s="25">
        <f t="shared" si="44"/>
        <v>24.521066666666666</v>
      </c>
      <c r="O565" s="30">
        <f>SMA1MSFT[[#This Row],[Adj Close]]-SMA1MSFT[[#This Row],[6-MA]]</f>
        <v>0.54693333333333527</v>
      </c>
      <c r="P565" s="29">
        <f>(SMA1MSFT[[#This Row],[Adj Close]]-N565)^2</f>
        <v>0.29913607111111323</v>
      </c>
      <c r="Q565" s="29">
        <f>ABS(SMA1MSFT[[#This Row],[Erorr 3]])</f>
        <v>0.54693333333333527</v>
      </c>
      <c r="R565" s="31">
        <f>SMA1MSFT[[#This Row],[Abs Erorr 3]]/SMA1MSFT[[#This Row],[Adj Close]]</f>
        <v>2.1817988404872157E-2</v>
      </c>
    </row>
    <row r="566" spans="2:18">
      <c r="B566" s="20">
        <v>44601.291666666664</v>
      </c>
      <c r="C566" s="4">
        <v>26.662500000000001</v>
      </c>
      <c r="D566" s="25">
        <f t="shared" si="41"/>
        <v>25.068000000000001</v>
      </c>
      <c r="E566" s="26">
        <f>SMA1MSFT[[#This Row],[Adj Close]]-SMA1MSFT[[#This Row],[Naive Trend ]]</f>
        <v>1.5945</v>
      </c>
      <c r="F566" s="4">
        <f t="shared" si="40"/>
        <v>2.5424302500000002</v>
      </c>
      <c r="G566" s="4">
        <f>ABS(SMA1MSFT[[#This Row],[Erorr 1]])</f>
        <v>1.5945</v>
      </c>
      <c r="H566" s="27">
        <f>SMA1MSFT[[#This Row],[Abs Erorr 1]]/SMA1MSFT[[#This Row],[Adj Close]]</f>
        <v>5.9803094233473977E-2</v>
      </c>
      <c r="I566" s="25">
        <f t="shared" si="43"/>
        <v>24.678966666666668</v>
      </c>
      <c r="J566" s="28">
        <f>(SMA1MSFT[[#This Row],[Adj Close]]-SMA1MSFT[[#This Row],[3-MA]])</f>
        <v>1.9835333333333338</v>
      </c>
      <c r="K566" s="29">
        <f t="shared" si="42"/>
        <v>3.9344044844444466</v>
      </c>
      <c r="L566" s="29">
        <f>ABS(SMA1MSFT[[#This Row],[Erorr 2]])</f>
        <v>1.9835333333333338</v>
      </c>
      <c r="M566" s="27">
        <f>SMA1MSFT[[#This Row],[Abs Erorr 2]]/SMA1MSFT[[#This Row],[Adj Close]]</f>
        <v>7.4394124081887808E-2</v>
      </c>
      <c r="N566" s="25">
        <f t="shared" si="44"/>
        <v>24.624566666666666</v>
      </c>
      <c r="O566" s="30">
        <f>SMA1MSFT[[#This Row],[Adj Close]]-SMA1MSFT[[#This Row],[6-MA]]</f>
        <v>2.0379333333333349</v>
      </c>
      <c r="P566" s="29">
        <f>(SMA1MSFT[[#This Row],[Adj Close]]-N566)^2</f>
        <v>4.1531722711111172</v>
      </c>
      <c r="Q566" s="29">
        <f>ABS(SMA1MSFT[[#This Row],[Erorr 3]])</f>
        <v>2.0379333333333349</v>
      </c>
      <c r="R566" s="31">
        <f>SMA1MSFT[[#This Row],[Abs Erorr 3]]/SMA1MSFT[[#This Row],[Adj Close]]</f>
        <v>7.6434442881700315E-2</v>
      </c>
    </row>
    <row r="567" spans="2:18">
      <c r="B567" s="20">
        <v>44602.291666666664</v>
      </c>
      <c r="C567" s="4">
        <v>25.782900000000001</v>
      </c>
      <c r="D567" s="25">
        <f t="shared" si="41"/>
        <v>26.662500000000001</v>
      </c>
      <c r="E567" s="26">
        <f>SMA1MSFT[[#This Row],[Adj Close]]-SMA1MSFT[[#This Row],[Naive Trend ]]</f>
        <v>-0.87959999999999994</v>
      </c>
      <c r="F567" s="4">
        <f t="shared" si="40"/>
        <v>0.77369615999999986</v>
      </c>
      <c r="G567" s="4">
        <f>ABS(SMA1MSFT[[#This Row],[Erorr 1]])</f>
        <v>0.87959999999999994</v>
      </c>
      <c r="H567" s="27">
        <f>SMA1MSFT[[#This Row],[Abs Erorr 1]]/SMA1MSFT[[#This Row],[Adj Close]]</f>
        <v>3.4115634781192179E-2</v>
      </c>
      <c r="I567" s="25">
        <f t="shared" si="43"/>
        <v>25.473033333333337</v>
      </c>
      <c r="J567" s="28">
        <f>(SMA1MSFT[[#This Row],[Adj Close]]-SMA1MSFT[[#This Row],[3-MA]])</f>
        <v>0.30986666666666451</v>
      </c>
      <c r="K567" s="29">
        <f t="shared" si="42"/>
        <v>9.6017351111109775E-2</v>
      </c>
      <c r="L567" s="29">
        <f>ABS(SMA1MSFT[[#This Row],[Erorr 2]])</f>
        <v>0.30986666666666451</v>
      </c>
      <c r="M567" s="27">
        <f>SMA1MSFT[[#This Row],[Abs Erorr 2]]/SMA1MSFT[[#This Row],[Adj Close]]</f>
        <v>1.2018301535772333E-2</v>
      </c>
      <c r="N567" s="25">
        <f t="shared" si="44"/>
        <v>24.96851666666667</v>
      </c>
      <c r="O567" s="30">
        <f>SMA1MSFT[[#This Row],[Adj Close]]-SMA1MSFT[[#This Row],[6-MA]]</f>
        <v>0.8143833333333319</v>
      </c>
      <c r="P567" s="29">
        <f>(SMA1MSFT[[#This Row],[Adj Close]]-N567)^2</f>
        <v>0.66322021361110883</v>
      </c>
      <c r="Q567" s="29">
        <f>ABS(SMA1MSFT[[#This Row],[Erorr 3]])</f>
        <v>0.8143833333333319</v>
      </c>
      <c r="R567" s="31">
        <f>SMA1MSFT[[#This Row],[Abs Erorr 3]]/SMA1MSFT[[#This Row],[Adj Close]]</f>
        <v>3.1586180504649668E-2</v>
      </c>
    </row>
    <row r="568" spans="2:18">
      <c r="B568" s="20">
        <v>44603.291666666664</v>
      </c>
      <c r="C568" s="4">
        <v>23.910900000000002</v>
      </c>
      <c r="D568" s="25">
        <f t="shared" si="41"/>
        <v>25.782900000000001</v>
      </c>
      <c r="E568" s="26">
        <f>SMA1MSFT[[#This Row],[Adj Close]]-SMA1MSFT[[#This Row],[Naive Trend ]]</f>
        <v>-1.8719999999999999</v>
      </c>
      <c r="F568" s="4">
        <f t="shared" si="40"/>
        <v>3.5043839999999995</v>
      </c>
      <c r="G568" s="4">
        <f>ABS(SMA1MSFT[[#This Row],[Erorr 1]])</f>
        <v>1.8719999999999999</v>
      </c>
      <c r="H568" s="27">
        <f>SMA1MSFT[[#This Row],[Abs Erorr 1]]/SMA1MSFT[[#This Row],[Adj Close]]</f>
        <v>7.8290654053172398E-2</v>
      </c>
      <c r="I568" s="25">
        <f t="shared" si="43"/>
        <v>25.837800000000001</v>
      </c>
      <c r="J568" s="28">
        <f>(SMA1MSFT[[#This Row],[Adj Close]]-SMA1MSFT[[#This Row],[3-MA]])</f>
        <v>-1.9268999999999998</v>
      </c>
      <c r="K568" s="29">
        <f t="shared" si="42"/>
        <v>3.7129436099999995</v>
      </c>
      <c r="L568" s="29">
        <f>ABS(SMA1MSFT[[#This Row],[Erorr 2]])</f>
        <v>1.9268999999999998</v>
      </c>
      <c r="M568" s="27">
        <f>SMA1MSFT[[#This Row],[Abs Erorr 2]]/SMA1MSFT[[#This Row],[Adj Close]]</f>
        <v>8.0586678042231769E-2</v>
      </c>
      <c r="N568" s="25">
        <f t="shared" si="44"/>
        <v>25.065366666666673</v>
      </c>
      <c r="O568" s="30">
        <f>SMA1MSFT[[#This Row],[Adj Close]]-SMA1MSFT[[#This Row],[6-MA]]</f>
        <v>-1.1544666666666714</v>
      </c>
      <c r="P568" s="29">
        <f>(SMA1MSFT[[#This Row],[Adj Close]]-N568)^2</f>
        <v>1.3327932844444554</v>
      </c>
      <c r="Q568" s="29">
        <f>ABS(SMA1MSFT[[#This Row],[Erorr 3]])</f>
        <v>1.1544666666666714</v>
      </c>
      <c r="R568" s="31">
        <f>SMA1MSFT[[#This Row],[Abs Erorr 3]]/SMA1MSFT[[#This Row],[Adj Close]]</f>
        <v>4.8282024794828772E-2</v>
      </c>
    </row>
    <row r="569" spans="2:18">
      <c r="B569" s="20">
        <v>44606.291666666664</v>
      </c>
      <c r="C569" s="4">
        <v>24.228400000000001</v>
      </c>
      <c r="D569" s="25">
        <f t="shared" si="41"/>
        <v>23.910900000000002</v>
      </c>
      <c r="E569" s="26">
        <f>SMA1MSFT[[#This Row],[Adj Close]]-SMA1MSFT[[#This Row],[Naive Trend ]]</f>
        <v>0.31749999999999901</v>
      </c>
      <c r="F569" s="4">
        <f t="shared" si="40"/>
        <v>0.10080624999999936</v>
      </c>
      <c r="G569" s="4">
        <f>ABS(SMA1MSFT[[#This Row],[Erorr 1]])</f>
        <v>0.31749999999999901</v>
      </c>
      <c r="H569" s="27">
        <f>SMA1MSFT[[#This Row],[Abs Erorr 1]]/SMA1MSFT[[#This Row],[Adj Close]]</f>
        <v>1.3104455927754164E-2</v>
      </c>
      <c r="I569" s="25">
        <f t="shared" si="43"/>
        <v>25.452100000000002</v>
      </c>
      <c r="J569" s="28">
        <f>(SMA1MSFT[[#This Row],[Adj Close]]-SMA1MSFT[[#This Row],[3-MA]])</f>
        <v>-1.2237000000000009</v>
      </c>
      <c r="K569" s="29">
        <f t="shared" si="42"/>
        <v>1.4974416900000023</v>
      </c>
      <c r="L569" s="29">
        <f>ABS(SMA1MSFT[[#This Row],[Erorr 2]])</f>
        <v>1.2237000000000009</v>
      </c>
      <c r="M569" s="27">
        <f>SMA1MSFT[[#This Row],[Abs Erorr 2]]/SMA1MSFT[[#This Row],[Adj Close]]</f>
        <v>5.0506843208796323E-2</v>
      </c>
      <c r="N569" s="25">
        <f t="shared" si="44"/>
        <v>25.065533333333335</v>
      </c>
      <c r="O569" s="30">
        <f>SMA1MSFT[[#This Row],[Adj Close]]-SMA1MSFT[[#This Row],[6-MA]]</f>
        <v>-0.83713333333333395</v>
      </c>
      <c r="P569" s="29">
        <f>(SMA1MSFT[[#This Row],[Adj Close]]-N569)^2</f>
        <v>0.70079221777777878</v>
      </c>
      <c r="Q569" s="29">
        <f>ABS(SMA1MSFT[[#This Row],[Erorr 3]])</f>
        <v>0.83713333333333395</v>
      </c>
      <c r="R569" s="31">
        <f>SMA1MSFT[[#This Row],[Abs Erorr 3]]/SMA1MSFT[[#This Row],[Adj Close]]</f>
        <v>3.4551738180537465E-2</v>
      </c>
    </row>
    <row r="570" spans="2:18">
      <c r="B570" s="20">
        <v>44607.291666666664</v>
      </c>
      <c r="C570" s="4">
        <v>26.4528</v>
      </c>
      <c r="D570" s="25">
        <f t="shared" si="41"/>
        <v>24.228400000000001</v>
      </c>
      <c r="E570" s="26">
        <f>SMA1MSFT[[#This Row],[Adj Close]]-SMA1MSFT[[#This Row],[Naive Trend ]]</f>
        <v>2.2243999999999993</v>
      </c>
      <c r="F570" s="4">
        <f t="shared" si="40"/>
        <v>4.9479553599999964</v>
      </c>
      <c r="G570" s="4">
        <f>ABS(SMA1MSFT[[#This Row],[Erorr 1]])</f>
        <v>2.2243999999999993</v>
      </c>
      <c r="H570" s="27">
        <f>SMA1MSFT[[#This Row],[Abs Erorr 1]]/SMA1MSFT[[#This Row],[Adj Close]]</f>
        <v>8.4089396963648436E-2</v>
      </c>
      <c r="I570" s="25">
        <f t="shared" si="43"/>
        <v>24.640733333333333</v>
      </c>
      <c r="J570" s="28">
        <f>(SMA1MSFT[[#This Row],[Adj Close]]-SMA1MSFT[[#This Row],[3-MA]])</f>
        <v>1.8120666666666665</v>
      </c>
      <c r="K570" s="29">
        <f t="shared" si="42"/>
        <v>3.2835856044444438</v>
      </c>
      <c r="L570" s="29">
        <f>ABS(SMA1MSFT[[#This Row],[Erorr 2]])</f>
        <v>1.8120666666666665</v>
      </c>
      <c r="M570" s="27">
        <f>SMA1MSFT[[#This Row],[Abs Erorr 2]]/SMA1MSFT[[#This Row],[Adj Close]]</f>
        <v>6.8501885118651573E-2</v>
      </c>
      <c r="N570" s="25">
        <f t="shared" si="44"/>
        <v>25.056883333333335</v>
      </c>
      <c r="O570" s="30">
        <f>SMA1MSFT[[#This Row],[Adj Close]]-SMA1MSFT[[#This Row],[6-MA]]</f>
        <v>1.3959166666666647</v>
      </c>
      <c r="P570" s="29">
        <f>(SMA1MSFT[[#This Row],[Adj Close]]-N570)^2</f>
        <v>1.9485833402777724</v>
      </c>
      <c r="Q570" s="29">
        <f>ABS(SMA1MSFT[[#This Row],[Erorr 3]])</f>
        <v>1.3959166666666647</v>
      </c>
      <c r="R570" s="31">
        <f>SMA1MSFT[[#This Row],[Abs Erorr 3]]/SMA1MSFT[[#This Row],[Adj Close]]</f>
        <v>5.2770091130869501E-2</v>
      </c>
    </row>
    <row r="571" spans="2:18">
      <c r="B571" s="20">
        <v>44608.291666666664</v>
      </c>
      <c r="C571" s="4">
        <v>26.468800000000002</v>
      </c>
      <c r="D571" s="25">
        <f t="shared" si="41"/>
        <v>26.4528</v>
      </c>
      <c r="E571" s="26">
        <f>SMA1MSFT[[#This Row],[Adj Close]]-SMA1MSFT[[#This Row],[Naive Trend ]]</f>
        <v>1.6000000000001791E-2</v>
      </c>
      <c r="F571" s="4">
        <f t="shared" si="40"/>
        <v>2.5600000000005729E-4</v>
      </c>
      <c r="G571" s="4">
        <f>ABS(SMA1MSFT[[#This Row],[Erorr 1]])</f>
        <v>1.6000000000001791E-2</v>
      </c>
      <c r="H571" s="27">
        <f>SMA1MSFT[[#This Row],[Abs Erorr 1]]/SMA1MSFT[[#This Row],[Adj Close]]</f>
        <v>6.0448528078348054E-4</v>
      </c>
      <c r="I571" s="25">
        <f t="shared" si="43"/>
        <v>24.864033333333335</v>
      </c>
      <c r="J571" s="28">
        <f>(SMA1MSFT[[#This Row],[Adj Close]]-SMA1MSFT[[#This Row],[3-MA]])</f>
        <v>1.6047666666666665</v>
      </c>
      <c r="K571" s="29">
        <f t="shared" si="42"/>
        <v>2.5752760544444437</v>
      </c>
      <c r="L571" s="29">
        <f>ABS(SMA1MSFT[[#This Row],[Erorr 2]])</f>
        <v>1.6047666666666665</v>
      </c>
      <c r="M571" s="27">
        <f>SMA1MSFT[[#This Row],[Abs Erorr 2]]/SMA1MSFT[[#This Row],[Adj Close]]</f>
        <v>6.062861431824134E-2</v>
      </c>
      <c r="N571" s="25">
        <f t="shared" si="44"/>
        <v>25.350916666666667</v>
      </c>
      <c r="O571" s="30">
        <f>SMA1MSFT[[#This Row],[Adj Close]]-SMA1MSFT[[#This Row],[6-MA]]</f>
        <v>1.1178833333333351</v>
      </c>
      <c r="P571" s="29">
        <f>(SMA1MSFT[[#This Row],[Adj Close]]-N571)^2</f>
        <v>1.2496631469444484</v>
      </c>
      <c r="Q571" s="29">
        <f>ABS(SMA1MSFT[[#This Row],[Erorr 3]])</f>
        <v>1.1178833333333351</v>
      </c>
      <c r="R571" s="31">
        <f>SMA1MSFT[[#This Row],[Abs Erorr 3]]/SMA1MSFT[[#This Row],[Adj Close]]</f>
        <v>4.2234001289568661E-2</v>
      </c>
    </row>
    <row r="572" spans="2:18">
      <c r="B572" s="20">
        <v>44609.291666666664</v>
      </c>
      <c r="C572" s="4">
        <v>24.468</v>
      </c>
      <c r="D572" s="25">
        <f t="shared" si="41"/>
        <v>26.468800000000002</v>
      </c>
      <c r="E572" s="26">
        <f>SMA1MSFT[[#This Row],[Adj Close]]-SMA1MSFT[[#This Row],[Naive Trend ]]</f>
        <v>-2.0008000000000017</v>
      </c>
      <c r="F572" s="4">
        <f t="shared" si="40"/>
        <v>4.0032006400000064</v>
      </c>
      <c r="G572" s="4">
        <f>ABS(SMA1MSFT[[#This Row],[Erorr 1]])</f>
        <v>2.0008000000000017</v>
      </c>
      <c r="H572" s="27">
        <f>SMA1MSFT[[#This Row],[Abs Erorr 1]]/SMA1MSFT[[#This Row],[Adj Close]]</f>
        <v>8.1772110511688811E-2</v>
      </c>
      <c r="I572" s="25">
        <f t="shared" si="43"/>
        <v>25.716666666666669</v>
      </c>
      <c r="J572" s="28">
        <f>(SMA1MSFT[[#This Row],[Adj Close]]-SMA1MSFT[[#This Row],[3-MA]])</f>
        <v>-1.2486666666666686</v>
      </c>
      <c r="K572" s="29">
        <f t="shared" si="42"/>
        <v>1.5591684444444494</v>
      </c>
      <c r="L572" s="29">
        <f>ABS(SMA1MSFT[[#This Row],[Erorr 2]])</f>
        <v>1.2486666666666686</v>
      </c>
      <c r="M572" s="27">
        <f>SMA1MSFT[[#This Row],[Abs Erorr 2]]/SMA1MSFT[[#This Row],[Adj Close]]</f>
        <v>5.1032641272955231E-2</v>
      </c>
      <c r="N572" s="25">
        <f t="shared" si="44"/>
        <v>25.584383333333335</v>
      </c>
      <c r="O572" s="30">
        <f>SMA1MSFT[[#This Row],[Adj Close]]-SMA1MSFT[[#This Row],[6-MA]]</f>
        <v>-1.1163833333333351</v>
      </c>
      <c r="P572" s="29">
        <f>(SMA1MSFT[[#This Row],[Adj Close]]-N572)^2</f>
        <v>1.2463117469444482</v>
      </c>
      <c r="Q572" s="29">
        <f>ABS(SMA1MSFT[[#This Row],[Erorr 3]])</f>
        <v>1.1163833333333351</v>
      </c>
      <c r="R572" s="31">
        <f>SMA1MSFT[[#This Row],[Abs Erorr 3]]/SMA1MSFT[[#This Row],[Adj Close]]</f>
        <v>4.5626260149310732E-2</v>
      </c>
    </row>
    <row r="573" spans="2:18">
      <c r="B573" s="20">
        <v>44610.291666666664</v>
      </c>
      <c r="C573" s="4">
        <v>23.604399999999998</v>
      </c>
      <c r="D573" s="25">
        <f t="shared" si="41"/>
        <v>24.468</v>
      </c>
      <c r="E573" s="26">
        <f>SMA1MSFT[[#This Row],[Adj Close]]-SMA1MSFT[[#This Row],[Naive Trend ]]</f>
        <v>-0.8636000000000017</v>
      </c>
      <c r="F573" s="4">
        <f t="shared" si="40"/>
        <v>0.74580496000000296</v>
      </c>
      <c r="G573" s="4">
        <f>ABS(SMA1MSFT[[#This Row],[Erorr 1]])</f>
        <v>0.8636000000000017</v>
      </c>
      <c r="H573" s="27">
        <f>SMA1MSFT[[#This Row],[Abs Erorr 1]]/SMA1MSFT[[#This Row],[Adj Close]]</f>
        <v>3.6586399145922023E-2</v>
      </c>
      <c r="I573" s="25">
        <f t="shared" si="43"/>
        <v>25.796533333333333</v>
      </c>
      <c r="J573" s="28">
        <f>(SMA1MSFT[[#This Row],[Adj Close]]-SMA1MSFT[[#This Row],[3-MA]])</f>
        <v>-2.1921333333333344</v>
      </c>
      <c r="K573" s="29">
        <f t="shared" si="42"/>
        <v>4.805448551111116</v>
      </c>
      <c r="L573" s="29">
        <f>ABS(SMA1MSFT[[#This Row],[Erorr 2]])</f>
        <v>2.1921333333333344</v>
      </c>
      <c r="M573" s="27">
        <f>SMA1MSFT[[#This Row],[Abs Erorr 2]]/SMA1MSFT[[#This Row],[Adj Close]]</f>
        <v>9.2869690961572188E-2</v>
      </c>
      <c r="N573" s="25">
        <f t="shared" si="44"/>
        <v>25.218633333333333</v>
      </c>
      <c r="O573" s="30">
        <f>SMA1MSFT[[#This Row],[Adj Close]]-SMA1MSFT[[#This Row],[6-MA]]</f>
        <v>-1.6142333333333347</v>
      </c>
      <c r="P573" s="29">
        <f>(SMA1MSFT[[#This Row],[Adj Close]]-N573)^2</f>
        <v>2.6057492544444489</v>
      </c>
      <c r="Q573" s="29">
        <f>ABS(SMA1MSFT[[#This Row],[Erorr 3]])</f>
        <v>1.6142333333333347</v>
      </c>
      <c r="R573" s="31">
        <f>SMA1MSFT[[#This Row],[Abs Erorr 3]]/SMA1MSFT[[#This Row],[Adj Close]]</f>
        <v>6.838696740155796E-2</v>
      </c>
    </row>
    <row r="574" spans="2:18">
      <c r="B574" s="20">
        <v>44614.291666666664</v>
      </c>
      <c r="C574" s="4">
        <v>23.352799999999998</v>
      </c>
      <c r="D574" s="25">
        <f t="shared" si="41"/>
        <v>23.604399999999998</v>
      </c>
      <c r="E574" s="26">
        <f>SMA1MSFT[[#This Row],[Adj Close]]-SMA1MSFT[[#This Row],[Naive Trend ]]</f>
        <v>-0.25159999999999982</v>
      </c>
      <c r="F574" s="4">
        <f t="shared" si="40"/>
        <v>6.3302559999999911E-2</v>
      </c>
      <c r="G574" s="4">
        <f>ABS(SMA1MSFT[[#This Row],[Erorr 1]])</f>
        <v>0.25159999999999982</v>
      </c>
      <c r="H574" s="27">
        <f>SMA1MSFT[[#This Row],[Abs Erorr 1]]/SMA1MSFT[[#This Row],[Adj Close]]</f>
        <v>1.0773868658148052E-2</v>
      </c>
      <c r="I574" s="25">
        <f t="shared" si="43"/>
        <v>24.847066666666667</v>
      </c>
      <c r="J574" s="28">
        <f>(SMA1MSFT[[#This Row],[Adj Close]]-SMA1MSFT[[#This Row],[3-MA]])</f>
        <v>-1.4942666666666682</v>
      </c>
      <c r="K574" s="29">
        <f t="shared" si="42"/>
        <v>2.2328328711111158</v>
      </c>
      <c r="L574" s="29">
        <f>ABS(SMA1MSFT[[#This Row],[Erorr 2]])</f>
        <v>1.4942666666666682</v>
      </c>
      <c r="M574" s="27">
        <f>SMA1MSFT[[#This Row],[Abs Erorr 2]]/SMA1MSFT[[#This Row],[Adj Close]]</f>
        <v>6.3986616879631919E-2</v>
      </c>
      <c r="N574" s="25">
        <f t="shared" si="44"/>
        <v>24.855550000000004</v>
      </c>
      <c r="O574" s="30">
        <f>SMA1MSFT[[#This Row],[Adj Close]]-SMA1MSFT[[#This Row],[6-MA]]</f>
        <v>-1.502750000000006</v>
      </c>
      <c r="P574" s="29">
        <f>(SMA1MSFT[[#This Row],[Adj Close]]-N574)^2</f>
        <v>2.2582575625000181</v>
      </c>
      <c r="Q574" s="29">
        <f>ABS(SMA1MSFT[[#This Row],[Erorr 3]])</f>
        <v>1.502750000000006</v>
      </c>
      <c r="R574" s="31">
        <f>SMA1MSFT[[#This Row],[Abs Erorr 3]]/SMA1MSFT[[#This Row],[Adj Close]]</f>
        <v>6.4349885238601204E-2</v>
      </c>
    </row>
    <row r="575" spans="2:18">
      <c r="B575" s="20">
        <v>44615.291666666664</v>
      </c>
      <c r="C575" s="4">
        <v>22.351400000000002</v>
      </c>
      <c r="D575" s="25">
        <f t="shared" si="41"/>
        <v>23.352799999999998</v>
      </c>
      <c r="E575" s="26">
        <f>SMA1MSFT[[#This Row],[Adj Close]]-SMA1MSFT[[#This Row],[Naive Trend ]]</f>
        <v>-1.0013999999999967</v>
      </c>
      <c r="F575" s="4">
        <f t="shared" si="40"/>
        <v>1.0028019599999936</v>
      </c>
      <c r="G575" s="4">
        <f>ABS(SMA1MSFT[[#This Row],[Erorr 1]])</f>
        <v>1.0013999999999967</v>
      </c>
      <c r="H575" s="27">
        <f>SMA1MSFT[[#This Row],[Abs Erorr 1]]/SMA1MSFT[[#This Row],[Adj Close]]</f>
        <v>4.4802562703007268E-2</v>
      </c>
      <c r="I575" s="25">
        <f t="shared" si="43"/>
        <v>23.808400000000002</v>
      </c>
      <c r="J575" s="28">
        <f>(SMA1MSFT[[#This Row],[Adj Close]]-SMA1MSFT[[#This Row],[3-MA]])</f>
        <v>-1.4570000000000007</v>
      </c>
      <c r="K575" s="29">
        <f t="shared" si="42"/>
        <v>2.1228490000000022</v>
      </c>
      <c r="L575" s="29">
        <f>ABS(SMA1MSFT[[#This Row],[Erorr 2]])</f>
        <v>1.4570000000000007</v>
      </c>
      <c r="M575" s="27">
        <f>SMA1MSFT[[#This Row],[Abs Erorr 2]]/SMA1MSFT[[#This Row],[Adj Close]]</f>
        <v>6.5186073355584018E-2</v>
      </c>
      <c r="N575" s="25">
        <f t="shared" si="44"/>
        <v>24.762533333333334</v>
      </c>
      <c r="O575" s="30">
        <f>SMA1MSFT[[#This Row],[Adj Close]]-SMA1MSFT[[#This Row],[6-MA]]</f>
        <v>-2.411133333333332</v>
      </c>
      <c r="P575" s="29">
        <f>(SMA1MSFT[[#This Row],[Adj Close]]-N575)^2</f>
        <v>5.8135639511111048</v>
      </c>
      <c r="Q575" s="29">
        <f>ABS(SMA1MSFT[[#This Row],[Erorr 3]])</f>
        <v>2.411133333333332</v>
      </c>
      <c r="R575" s="31">
        <f>SMA1MSFT[[#This Row],[Abs Erorr 3]]/SMA1MSFT[[#This Row],[Adj Close]]</f>
        <v>0.10787392885158567</v>
      </c>
    </row>
    <row r="576" spans="2:18">
      <c r="B576" s="20">
        <v>44616.291666666664</v>
      </c>
      <c r="C576" s="4">
        <v>23.7102</v>
      </c>
      <c r="D576" s="25">
        <f t="shared" si="41"/>
        <v>22.351400000000002</v>
      </c>
      <c r="E576" s="26">
        <f>SMA1MSFT[[#This Row],[Adj Close]]-SMA1MSFT[[#This Row],[Naive Trend ]]</f>
        <v>1.3587999999999987</v>
      </c>
      <c r="F576" s="4">
        <f t="shared" si="40"/>
        <v>1.8463374399999963</v>
      </c>
      <c r="G576" s="4">
        <f>ABS(SMA1MSFT[[#This Row],[Erorr 1]])</f>
        <v>1.3587999999999987</v>
      </c>
      <c r="H576" s="27">
        <f>SMA1MSFT[[#This Row],[Abs Erorr 1]]/SMA1MSFT[[#This Row],[Adj Close]]</f>
        <v>5.7308668842945172E-2</v>
      </c>
      <c r="I576" s="25">
        <f t="shared" si="43"/>
        <v>23.102866666666667</v>
      </c>
      <c r="J576" s="28">
        <f>(SMA1MSFT[[#This Row],[Adj Close]]-SMA1MSFT[[#This Row],[3-MA]])</f>
        <v>0.60733333333333306</v>
      </c>
      <c r="K576" s="29">
        <f t="shared" si="42"/>
        <v>0.36885377777777745</v>
      </c>
      <c r="L576" s="29">
        <f>ABS(SMA1MSFT[[#This Row],[Erorr 2]])</f>
        <v>0.60733333333333306</v>
      </c>
      <c r="M576" s="27">
        <f>SMA1MSFT[[#This Row],[Abs Erorr 2]]/SMA1MSFT[[#This Row],[Adj Close]]</f>
        <v>2.5614854928821058E-2</v>
      </c>
      <c r="N576" s="25">
        <f t="shared" si="44"/>
        <v>24.449700000000004</v>
      </c>
      <c r="O576" s="30">
        <f>SMA1MSFT[[#This Row],[Adj Close]]-SMA1MSFT[[#This Row],[6-MA]]</f>
        <v>-0.73950000000000315</v>
      </c>
      <c r="P576" s="29">
        <f>(SMA1MSFT[[#This Row],[Adj Close]]-N576)^2</f>
        <v>0.54686025000000471</v>
      </c>
      <c r="Q576" s="29">
        <f>ABS(SMA1MSFT[[#This Row],[Erorr 3]])</f>
        <v>0.73950000000000315</v>
      </c>
      <c r="R576" s="31">
        <f>SMA1MSFT[[#This Row],[Abs Erorr 3]]/SMA1MSFT[[#This Row],[Adj Close]]</f>
        <v>3.1189108484955975E-2</v>
      </c>
    </row>
    <row r="577" spans="2:18">
      <c r="B577" s="20">
        <v>44617.291666666664</v>
      </c>
      <c r="C577" s="4">
        <v>24.118600000000001</v>
      </c>
      <c r="D577" s="25">
        <f t="shared" si="41"/>
        <v>23.7102</v>
      </c>
      <c r="E577" s="26">
        <f>SMA1MSFT[[#This Row],[Adj Close]]-SMA1MSFT[[#This Row],[Naive Trend ]]</f>
        <v>0.40840000000000032</v>
      </c>
      <c r="F577" s="4">
        <f t="shared" si="40"/>
        <v>0.16679056000000025</v>
      </c>
      <c r="G577" s="4">
        <f>ABS(SMA1MSFT[[#This Row],[Erorr 1]])</f>
        <v>0.40840000000000032</v>
      </c>
      <c r="H577" s="27">
        <f>SMA1MSFT[[#This Row],[Abs Erorr 1]]/SMA1MSFT[[#This Row],[Adj Close]]</f>
        <v>1.6932989477001167E-2</v>
      </c>
      <c r="I577" s="25">
        <f t="shared" si="43"/>
        <v>23.138133333333332</v>
      </c>
      <c r="J577" s="28">
        <f>(SMA1MSFT[[#This Row],[Adj Close]]-SMA1MSFT[[#This Row],[3-MA]])</f>
        <v>0.98046666666666837</v>
      </c>
      <c r="K577" s="29">
        <f t="shared" si="42"/>
        <v>0.96131488444444779</v>
      </c>
      <c r="L577" s="29">
        <f>ABS(SMA1MSFT[[#This Row],[Erorr 2]])</f>
        <v>0.98046666666666837</v>
      </c>
      <c r="M577" s="27">
        <f>SMA1MSFT[[#This Row],[Abs Erorr 2]]/SMA1MSFT[[#This Row],[Adj Close]]</f>
        <v>4.0651889689561932E-2</v>
      </c>
      <c r="N577" s="25">
        <f t="shared" si="44"/>
        <v>23.992599999999999</v>
      </c>
      <c r="O577" s="30">
        <f>SMA1MSFT[[#This Row],[Adj Close]]-SMA1MSFT[[#This Row],[6-MA]]</f>
        <v>0.12600000000000122</v>
      </c>
      <c r="P577" s="29">
        <f>(SMA1MSFT[[#This Row],[Adj Close]]-N577)^2</f>
        <v>1.5876000000000307E-2</v>
      </c>
      <c r="Q577" s="29">
        <f>ABS(SMA1MSFT[[#This Row],[Erorr 3]])</f>
        <v>0.12600000000000122</v>
      </c>
      <c r="R577" s="31">
        <f>SMA1MSFT[[#This Row],[Abs Erorr 3]]/SMA1MSFT[[#This Row],[Adj Close]]</f>
        <v>5.2241838249318462E-3</v>
      </c>
    </row>
    <row r="578" spans="2:18">
      <c r="B578" s="20">
        <v>44620.291666666664</v>
      </c>
      <c r="C578" s="4">
        <v>24.3462</v>
      </c>
      <c r="D578" s="25">
        <f t="shared" si="41"/>
        <v>24.118600000000001</v>
      </c>
      <c r="E578" s="26">
        <f>SMA1MSFT[[#This Row],[Adj Close]]-SMA1MSFT[[#This Row],[Naive Trend ]]</f>
        <v>0.22759999999999891</v>
      </c>
      <c r="F578" s="4">
        <f t="shared" si="40"/>
        <v>5.1801759999999503E-2</v>
      </c>
      <c r="G578" s="4">
        <f>ABS(SMA1MSFT[[#This Row],[Erorr 1]])</f>
        <v>0.22759999999999891</v>
      </c>
      <c r="H578" s="27">
        <f>SMA1MSFT[[#This Row],[Abs Erorr 1]]/SMA1MSFT[[#This Row],[Adj Close]]</f>
        <v>9.348481487870753E-3</v>
      </c>
      <c r="I578" s="25">
        <f t="shared" si="43"/>
        <v>23.3934</v>
      </c>
      <c r="J578" s="28">
        <f>(SMA1MSFT[[#This Row],[Adj Close]]-SMA1MSFT[[#This Row],[3-MA]])</f>
        <v>0.95279999999999987</v>
      </c>
      <c r="K578" s="29">
        <f t="shared" si="42"/>
        <v>0.90782783999999972</v>
      </c>
      <c r="L578" s="29">
        <f>ABS(SMA1MSFT[[#This Row],[Erorr 2]])</f>
        <v>0.95279999999999987</v>
      </c>
      <c r="M578" s="27">
        <f>SMA1MSFT[[#This Row],[Abs Erorr 2]]/SMA1MSFT[[#This Row],[Adj Close]]</f>
        <v>3.9135470833230643E-2</v>
      </c>
      <c r="N578" s="25">
        <f t="shared" si="44"/>
        <v>23.600899999999999</v>
      </c>
      <c r="O578" s="30">
        <f>SMA1MSFT[[#This Row],[Adj Close]]-SMA1MSFT[[#This Row],[6-MA]]</f>
        <v>0.7453000000000003</v>
      </c>
      <c r="P578" s="29">
        <f>(SMA1MSFT[[#This Row],[Adj Close]]-N578)^2</f>
        <v>0.55547209000000042</v>
      </c>
      <c r="Q578" s="29">
        <f>ABS(SMA1MSFT[[#This Row],[Erorr 3]])</f>
        <v>0.7453000000000003</v>
      </c>
      <c r="R578" s="31">
        <f>SMA1MSFT[[#This Row],[Abs Erorr 3]]/SMA1MSFT[[#This Row],[Adj Close]]</f>
        <v>3.0612580197320334E-2</v>
      </c>
    </row>
    <row r="579" spans="2:18">
      <c r="B579" s="20">
        <v>44621.291666666664</v>
      </c>
      <c r="C579" s="4">
        <v>23.439599999999999</v>
      </c>
      <c r="D579" s="25">
        <f t="shared" si="41"/>
        <v>24.3462</v>
      </c>
      <c r="E579" s="26">
        <f>SMA1MSFT[[#This Row],[Adj Close]]-SMA1MSFT[[#This Row],[Naive Trend ]]</f>
        <v>-0.90660000000000096</v>
      </c>
      <c r="F579" s="4">
        <f t="shared" si="40"/>
        <v>0.82192356000000177</v>
      </c>
      <c r="G579" s="4">
        <f>ABS(SMA1MSFT[[#This Row],[Erorr 1]])</f>
        <v>0.90660000000000096</v>
      </c>
      <c r="H579" s="27">
        <f>SMA1MSFT[[#This Row],[Abs Erorr 1]]/SMA1MSFT[[#This Row],[Adj Close]]</f>
        <v>3.8678134439154292E-2</v>
      </c>
      <c r="I579" s="25">
        <f t="shared" si="43"/>
        <v>24.058333333333334</v>
      </c>
      <c r="J579" s="28">
        <f>(SMA1MSFT[[#This Row],[Adj Close]]-SMA1MSFT[[#This Row],[3-MA]])</f>
        <v>-0.61873333333333491</v>
      </c>
      <c r="K579" s="29">
        <f t="shared" si="42"/>
        <v>0.38283093777777971</v>
      </c>
      <c r="L579" s="29">
        <f>ABS(SMA1MSFT[[#This Row],[Erorr 2]])</f>
        <v>0.61873333333333491</v>
      </c>
      <c r="M579" s="27">
        <f>SMA1MSFT[[#This Row],[Abs Erorr 2]]/SMA1MSFT[[#This Row],[Adj Close]]</f>
        <v>2.6396923724523239E-2</v>
      </c>
      <c r="N579" s="25">
        <f t="shared" si="44"/>
        <v>23.5806</v>
      </c>
      <c r="O579" s="30">
        <f>SMA1MSFT[[#This Row],[Adj Close]]-SMA1MSFT[[#This Row],[6-MA]]</f>
        <v>-0.14100000000000179</v>
      </c>
      <c r="P579" s="29">
        <f>(SMA1MSFT[[#This Row],[Adj Close]]-N579)^2</f>
        <v>1.9881000000000506E-2</v>
      </c>
      <c r="Q579" s="29">
        <f>ABS(SMA1MSFT[[#This Row],[Erorr 3]])</f>
        <v>0.14100000000000179</v>
      </c>
      <c r="R579" s="31">
        <f>SMA1MSFT[[#This Row],[Abs Erorr 3]]/SMA1MSFT[[#This Row],[Adj Close]]</f>
        <v>6.0154610146931605E-3</v>
      </c>
    </row>
    <row r="580" spans="2:18">
      <c r="B580" s="20">
        <v>44622.291666666664</v>
      </c>
      <c r="C580" s="4">
        <v>24.185600000000001</v>
      </c>
      <c r="D580" s="25">
        <f t="shared" si="41"/>
        <v>23.439599999999999</v>
      </c>
      <c r="E580" s="26">
        <f>SMA1MSFT[[#This Row],[Adj Close]]-SMA1MSFT[[#This Row],[Naive Trend ]]</f>
        <v>0.74600000000000222</v>
      </c>
      <c r="F580" s="4">
        <f t="shared" ref="F580:F643" si="45">(C580-D580)^2</f>
        <v>0.55651600000000334</v>
      </c>
      <c r="G580" s="4">
        <f>ABS(SMA1MSFT[[#This Row],[Erorr 1]])</f>
        <v>0.74600000000000222</v>
      </c>
      <c r="H580" s="27">
        <f>SMA1MSFT[[#This Row],[Abs Erorr 1]]/SMA1MSFT[[#This Row],[Adj Close]]</f>
        <v>3.0844800211696305E-2</v>
      </c>
      <c r="I580" s="25">
        <f t="shared" si="43"/>
        <v>23.968133333333331</v>
      </c>
      <c r="J580" s="28">
        <f>(SMA1MSFT[[#This Row],[Adj Close]]-SMA1MSFT[[#This Row],[3-MA]])</f>
        <v>0.21746666666667025</v>
      </c>
      <c r="K580" s="29">
        <f t="shared" si="42"/>
        <v>4.7291751111112668E-2</v>
      </c>
      <c r="L580" s="29">
        <f>ABS(SMA1MSFT[[#This Row],[Erorr 2]])</f>
        <v>0.21746666666667025</v>
      </c>
      <c r="M580" s="27">
        <f>SMA1MSFT[[#This Row],[Abs Erorr 2]]/SMA1MSFT[[#This Row],[Adj Close]]</f>
        <v>8.9915762547412605E-3</v>
      </c>
      <c r="N580" s="25">
        <f t="shared" si="44"/>
        <v>23.553133333333335</v>
      </c>
      <c r="O580" s="30">
        <f>SMA1MSFT[[#This Row],[Adj Close]]-SMA1MSFT[[#This Row],[6-MA]]</f>
        <v>0.63246666666666584</v>
      </c>
      <c r="P580" s="29">
        <f>(SMA1MSFT[[#This Row],[Adj Close]]-N580)^2</f>
        <v>0.40001408444444342</v>
      </c>
      <c r="Q580" s="29">
        <f>ABS(SMA1MSFT[[#This Row],[Erorr 3]])</f>
        <v>0.63246666666666584</v>
      </c>
      <c r="R580" s="31">
        <f>SMA1MSFT[[#This Row],[Abs Erorr 3]]/SMA1MSFT[[#This Row],[Adj Close]]</f>
        <v>2.6150546881891119E-2</v>
      </c>
    </row>
    <row r="581" spans="2:18">
      <c r="B581" s="20">
        <v>44623.291666666664</v>
      </c>
      <c r="C581" s="4">
        <v>23.680299999999999</v>
      </c>
      <c r="D581" s="25">
        <f t="shared" ref="D581:D644" si="46">C580</f>
        <v>24.185600000000001</v>
      </c>
      <c r="E581" s="26">
        <f>SMA1MSFT[[#This Row],[Adj Close]]-SMA1MSFT[[#This Row],[Naive Trend ]]</f>
        <v>-0.50530000000000186</v>
      </c>
      <c r="F581" s="4">
        <f t="shared" si="45"/>
        <v>0.25532809000000189</v>
      </c>
      <c r="G581" s="4">
        <f>ABS(SMA1MSFT[[#This Row],[Erorr 1]])</f>
        <v>0.50530000000000186</v>
      </c>
      <c r="H581" s="27">
        <f>SMA1MSFT[[#This Row],[Abs Erorr 1]]/SMA1MSFT[[#This Row],[Adj Close]]</f>
        <v>2.1338412097819785E-2</v>
      </c>
      <c r="I581" s="25">
        <f t="shared" si="43"/>
        <v>23.990466666666663</v>
      </c>
      <c r="J581" s="28">
        <f>(SMA1MSFT[[#This Row],[Adj Close]]-SMA1MSFT[[#This Row],[3-MA]])</f>
        <v>-0.31016666666666382</v>
      </c>
      <c r="K581" s="29">
        <f t="shared" si="42"/>
        <v>9.6203361111109345E-2</v>
      </c>
      <c r="L581" s="29">
        <f>ABS(SMA1MSFT[[#This Row],[Erorr 2]])</f>
        <v>0.31016666666666382</v>
      </c>
      <c r="M581" s="27">
        <f>SMA1MSFT[[#This Row],[Abs Erorr 2]]/SMA1MSFT[[#This Row],[Adj Close]]</f>
        <v>1.309808856588235E-2</v>
      </c>
      <c r="N581" s="25">
        <f t="shared" si="44"/>
        <v>23.691933333333335</v>
      </c>
      <c r="O581" s="30">
        <f>SMA1MSFT[[#This Row],[Adj Close]]-SMA1MSFT[[#This Row],[6-MA]]</f>
        <v>-1.1633333333335827E-2</v>
      </c>
      <c r="P581" s="29">
        <f>(SMA1MSFT[[#This Row],[Adj Close]]-N581)^2</f>
        <v>1.3533444444450247E-4</v>
      </c>
      <c r="Q581" s="29">
        <f>ABS(SMA1MSFT[[#This Row],[Erorr 3]])</f>
        <v>1.1633333333335827E-2</v>
      </c>
      <c r="R581" s="31">
        <f>SMA1MSFT[[#This Row],[Abs Erorr 3]]/SMA1MSFT[[#This Row],[Adj Close]]</f>
        <v>4.9126629870972186E-4</v>
      </c>
    </row>
    <row r="582" spans="2:18">
      <c r="B582" s="20">
        <v>44624.291666666664</v>
      </c>
      <c r="C582" s="4">
        <v>22.903400000000001</v>
      </c>
      <c r="D582" s="25">
        <f t="shared" si="46"/>
        <v>23.680299999999999</v>
      </c>
      <c r="E582" s="26">
        <f>SMA1MSFT[[#This Row],[Adj Close]]-SMA1MSFT[[#This Row],[Naive Trend ]]</f>
        <v>-0.7768999999999977</v>
      </c>
      <c r="F582" s="4">
        <f t="shared" si="45"/>
        <v>0.60357360999999643</v>
      </c>
      <c r="G582" s="4">
        <f>ABS(SMA1MSFT[[#This Row],[Erorr 1]])</f>
        <v>0.7768999999999977</v>
      </c>
      <c r="H582" s="27">
        <f>SMA1MSFT[[#This Row],[Abs Erorr 1]]/SMA1MSFT[[#This Row],[Adj Close]]</f>
        <v>3.3920727926857921E-2</v>
      </c>
      <c r="I582" s="25">
        <f t="shared" si="43"/>
        <v>23.7685</v>
      </c>
      <c r="J582" s="28">
        <f>(SMA1MSFT[[#This Row],[Adj Close]]-SMA1MSFT[[#This Row],[3-MA]])</f>
        <v>-0.8650999999999982</v>
      </c>
      <c r="K582" s="29">
        <f t="shared" ref="K582:K645" si="47">(C582-I582)^2</f>
        <v>0.74839800999999684</v>
      </c>
      <c r="L582" s="29">
        <f>ABS(SMA1MSFT[[#This Row],[Erorr 2]])</f>
        <v>0.8650999999999982</v>
      </c>
      <c r="M582" s="27">
        <f>SMA1MSFT[[#This Row],[Abs Erorr 2]]/SMA1MSFT[[#This Row],[Adj Close]]</f>
        <v>3.7771684553385004E-2</v>
      </c>
      <c r="N582" s="25">
        <f t="shared" si="44"/>
        <v>23.913416666666663</v>
      </c>
      <c r="O582" s="30">
        <f>SMA1MSFT[[#This Row],[Adj Close]]-SMA1MSFT[[#This Row],[6-MA]]</f>
        <v>-1.0100166666666617</v>
      </c>
      <c r="P582" s="29">
        <f>(SMA1MSFT[[#This Row],[Adj Close]]-N582)^2</f>
        <v>1.0201336669444343</v>
      </c>
      <c r="Q582" s="29">
        <f>ABS(SMA1MSFT[[#This Row],[Erorr 3]])</f>
        <v>1.0100166666666617</v>
      </c>
      <c r="R582" s="31">
        <f>SMA1MSFT[[#This Row],[Abs Erorr 3]]/SMA1MSFT[[#This Row],[Adj Close]]</f>
        <v>4.4098983848103845E-2</v>
      </c>
    </row>
    <row r="583" spans="2:18">
      <c r="B583" s="20">
        <v>44627.291666666664</v>
      </c>
      <c r="C583" s="4">
        <v>21.3216</v>
      </c>
      <c r="D583" s="25">
        <f t="shared" si="46"/>
        <v>22.903400000000001</v>
      </c>
      <c r="E583" s="26">
        <f>SMA1MSFT[[#This Row],[Adj Close]]-SMA1MSFT[[#This Row],[Naive Trend ]]</f>
        <v>-1.5818000000000012</v>
      </c>
      <c r="F583" s="4">
        <f t="shared" si="45"/>
        <v>2.5020912400000039</v>
      </c>
      <c r="G583" s="4">
        <f>ABS(SMA1MSFT[[#This Row],[Erorr 1]])</f>
        <v>1.5818000000000012</v>
      </c>
      <c r="H583" s="27">
        <f>SMA1MSFT[[#This Row],[Abs Erorr 1]]/SMA1MSFT[[#This Row],[Adj Close]]</f>
        <v>7.4187678223022718E-2</v>
      </c>
      <c r="I583" s="25">
        <f t="shared" ref="I583:I646" si="48">AVERAGE(C580:C582)</f>
        <v>23.589766666666666</v>
      </c>
      <c r="J583" s="28">
        <f>(SMA1MSFT[[#This Row],[Adj Close]]-SMA1MSFT[[#This Row],[3-MA]])</f>
        <v>-2.2681666666666658</v>
      </c>
      <c r="K583" s="29">
        <f t="shared" si="47"/>
        <v>5.1445800277777733</v>
      </c>
      <c r="L583" s="29">
        <f>ABS(SMA1MSFT[[#This Row],[Erorr 2]])</f>
        <v>2.2681666666666658</v>
      </c>
      <c r="M583" s="27">
        <f>SMA1MSFT[[#This Row],[Abs Erorr 2]]/SMA1MSFT[[#This Row],[Adj Close]]</f>
        <v>0.10637882085146827</v>
      </c>
      <c r="N583" s="25">
        <f t="shared" si="44"/>
        <v>23.778949999999998</v>
      </c>
      <c r="O583" s="30">
        <f>SMA1MSFT[[#This Row],[Adj Close]]-SMA1MSFT[[#This Row],[6-MA]]</f>
        <v>-2.4573499999999981</v>
      </c>
      <c r="P583" s="29">
        <f>(SMA1MSFT[[#This Row],[Adj Close]]-N583)^2</f>
        <v>6.0385690224999911</v>
      </c>
      <c r="Q583" s="29">
        <f>ABS(SMA1MSFT[[#This Row],[Erorr 3]])</f>
        <v>2.4573499999999981</v>
      </c>
      <c r="R583" s="31">
        <f>SMA1MSFT[[#This Row],[Abs Erorr 3]]/SMA1MSFT[[#This Row],[Adj Close]]</f>
        <v>0.11525166966831749</v>
      </c>
    </row>
    <row r="584" spans="2:18">
      <c r="B584" s="20">
        <v>44628.291666666664</v>
      </c>
      <c r="C584" s="4">
        <v>21.4834</v>
      </c>
      <c r="D584" s="25">
        <f t="shared" si="46"/>
        <v>21.3216</v>
      </c>
      <c r="E584" s="26">
        <f>SMA1MSFT[[#This Row],[Adj Close]]-SMA1MSFT[[#This Row],[Naive Trend ]]</f>
        <v>0.1617999999999995</v>
      </c>
      <c r="F584" s="4">
        <f t="shared" si="45"/>
        <v>2.617923999999984E-2</v>
      </c>
      <c r="G584" s="4">
        <f>ABS(SMA1MSFT[[#This Row],[Erorr 1]])</f>
        <v>0.1617999999999995</v>
      </c>
      <c r="H584" s="27">
        <f>SMA1MSFT[[#This Row],[Abs Erorr 1]]/SMA1MSFT[[#This Row],[Adj Close]]</f>
        <v>7.5313963339136035E-3</v>
      </c>
      <c r="I584" s="25">
        <f t="shared" si="48"/>
        <v>22.635099999999998</v>
      </c>
      <c r="J584" s="28">
        <f>(SMA1MSFT[[#This Row],[Adj Close]]-SMA1MSFT[[#This Row],[3-MA]])</f>
        <v>-1.1516999999999982</v>
      </c>
      <c r="K584" s="29">
        <f t="shared" si="47"/>
        <v>1.3264128899999958</v>
      </c>
      <c r="L584" s="29">
        <f>ABS(SMA1MSFT[[#This Row],[Erorr 2]])</f>
        <v>1.1516999999999982</v>
      </c>
      <c r="M584" s="27">
        <f>SMA1MSFT[[#This Row],[Abs Erorr 2]]/SMA1MSFT[[#This Row],[Adj Close]]</f>
        <v>5.3608832866305994E-2</v>
      </c>
      <c r="N584" s="25">
        <f t="shared" si="44"/>
        <v>23.312783333333332</v>
      </c>
      <c r="O584" s="30">
        <f>SMA1MSFT[[#This Row],[Adj Close]]-SMA1MSFT[[#This Row],[6-MA]]</f>
        <v>-1.8293833333333325</v>
      </c>
      <c r="P584" s="29">
        <f>(SMA1MSFT[[#This Row],[Adj Close]]-N584)^2</f>
        <v>3.3466433802777744</v>
      </c>
      <c r="Q584" s="29">
        <f>ABS(SMA1MSFT[[#This Row],[Erorr 3]])</f>
        <v>1.8293833333333325</v>
      </c>
      <c r="R584" s="31">
        <f>SMA1MSFT[[#This Row],[Abs Erorr 3]]/SMA1MSFT[[#This Row],[Adj Close]]</f>
        <v>8.5153343201417486E-2</v>
      </c>
    </row>
    <row r="585" spans="2:18">
      <c r="B585" s="20">
        <v>44629.291666666664</v>
      </c>
      <c r="C585" s="4">
        <v>22.981300000000001</v>
      </c>
      <c r="D585" s="25">
        <f t="shared" si="46"/>
        <v>21.4834</v>
      </c>
      <c r="E585" s="26">
        <f>SMA1MSFT[[#This Row],[Adj Close]]-SMA1MSFT[[#This Row],[Naive Trend ]]</f>
        <v>1.4979000000000013</v>
      </c>
      <c r="F585" s="4">
        <f t="shared" si="45"/>
        <v>2.2437044100000039</v>
      </c>
      <c r="G585" s="4">
        <f>ABS(SMA1MSFT[[#This Row],[Erorr 1]])</f>
        <v>1.4979000000000013</v>
      </c>
      <c r="H585" s="27">
        <f>SMA1MSFT[[#This Row],[Abs Erorr 1]]/SMA1MSFT[[#This Row],[Adj Close]]</f>
        <v>6.517908038274603E-2</v>
      </c>
      <c r="I585" s="25">
        <f t="shared" si="48"/>
        <v>21.902799999999999</v>
      </c>
      <c r="J585" s="28">
        <f>(SMA1MSFT[[#This Row],[Adj Close]]-SMA1MSFT[[#This Row],[3-MA]])</f>
        <v>1.0785000000000018</v>
      </c>
      <c r="K585" s="29">
        <f t="shared" si="47"/>
        <v>1.1631622500000038</v>
      </c>
      <c r="L585" s="29">
        <f>ABS(SMA1MSFT[[#This Row],[Erorr 2]])</f>
        <v>1.0785000000000018</v>
      </c>
      <c r="M585" s="27">
        <f>SMA1MSFT[[#This Row],[Abs Erorr 2]]/SMA1MSFT[[#This Row],[Adj Close]]</f>
        <v>4.6929460039249381E-2</v>
      </c>
      <c r="N585" s="25">
        <f t="shared" si="44"/>
        <v>22.835650000000001</v>
      </c>
      <c r="O585" s="30">
        <f>SMA1MSFT[[#This Row],[Adj Close]]-SMA1MSFT[[#This Row],[6-MA]]</f>
        <v>0.14564999999999984</v>
      </c>
      <c r="P585" s="29">
        <f>(SMA1MSFT[[#This Row],[Adj Close]]-N585)^2</f>
        <v>2.1213922499999951E-2</v>
      </c>
      <c r="Q585" s="29">
        <f>ABS(SMA1MSFT[[#This Row],[Erorr 3]])</f>
        <v>0.14564999999999984</v>
      </c>
      <c r="R585" s="31">
        <f>SMA1MSFT[[#This Row],[Abs Erorr 3]]/SMA1MSFT[[#This Row],[Adj Close]]</f>
        <v>6.3377615713645372E-3</v>
      </c>
    </row>
    <row r="586" spans="2:18">
      <c r="B586" s="20">
        <v>44630.291666666664</v>
      </c>
      <c r="C586" s="4">
        <v>22.625800000000002</v>
      </c>
      <c r="D586" s="25">
        <f t="shared" si="46"/>
        <v>22.981300000000001</v>
      </c>
      <c r="E586" s="26">
        <f>SMA1MSFT[[#This Row],[Adj Close]]-SMA1MSFT[[#This Row],[Naive Trend ]]</f>
        <v>-0.35549999999999926</v>
      </c>
      <c r="F586" s="4">
        <f t="shared" si="45"/>
        <v>0.12638024999999947</v>
      </c>
      <c r="G586" s="4">
        <f>ABS(SMA1MSFT[[#This Row],[Erorr 1]])</f>
        <v>0.35549999999999926</v>
      </c>
      <c r="H586" s="27">
        <f>SMA1MSFT[[#This Row],[Abs Erorr 1]]/SMA1MSFT[[#This Row],[Adj Close]]</f>
        <v>1.5712151614528512E-2</v>
      </c>
      <c r="I586" s="25">
        <f t="shared" si="48"/>
        <v>21.928766666666665</v>
      </c>
      <c r="J586" s="28">
        <f>(SMA1MSFT[[#This Row],[Adj Close]]-SMA1MSFT[[#This Row],[3-MA]])</f>
        <v>0.69703333333333717</v>
      </c>
      <c r="K586" s="29">
        <f t="shared" si="47"/>
        <v>0.4858554677777831</v>
      </c>
      <c r="L586" s="29">
        <f>ABS(SMA1MSFT[[#This Row],[Erorr 2]])</f>
        <v>0.69703333333333717</v>
      </c>
      <c r="M586" s="27">
        <f>SMA1MSFT[[#This Row],[Abs Erorr 2]]/SMA1MSFT[[#This Row],[Adj Close]]</f>
        <v>3.0807013821979205E-2</v>
      </c>
      <c r="N586" s="25">
        <f t="shared" ref="N586:N649" si="49">AVERAGE(C580:C585)</f>
        <v>22.759266666666665</v>
      </c>
      <c r="O586" s="30">
        <f>SMA1MSFT[[#This Row],[Adj Close]]-SMA1MSFT[[#This Row],[6-MA]]</f>
        <v>-0.13346666666666351</v>
      </c>
      <c r="P586" s="29">
        <f>(SMA1MSFT[[#This Row],[Adj Close]]-N586)^2</f>
        <v>1.7813351111110268E-2</v>
      </c>
      <c r="Q586" s="29">
        <f>ABS(SMA1MSFT[[#This Row],[Erorr 3]])</f>
        <v>0.13346666666666351</v>
      </c>
      <c r="R586" s="31">
        <f>SMA1MSFT[[#This Row],[Abs Erorr 3]]/SMA1MSFT[[#This Row],[Adj Close]]</f>
        <v>5.8988706108364566E-3</v>
      </c>
    </row>
    <row r="587" spans="2:18">
      <c r="B587" s="20">
        <v>44631.291666666664</v>
      </c>
      <c r="C587" s="4">
        <v>22.0686</v>
      </c>
      <c r="D587" s="25">
        <f t="shared" si="46"/>
        <v>22.625800000000002</v>
      </c>
      <c r="E587" s="26">
        <f>SMA1MSFT[[#This Row],[Adj Close]]-SMA1MSFT[[#This Row],[Naive Trend ]]</f>
        <v>-0.55720000000000169</v>
      </c>
      <c r="F587" s="4">
        <f t="shared" si="45"/>
        <v>0.31047184000000189</v>
      </c>
      <c r="G587" s="4">
        <f>ABS(SMA1MSFT[[#This Row],[Erorr 1]])</f>
        <v>0.55720000000000169</v>
      </c>
      <c r="H587" s="27">
        <f>SMA1MSFT[[#This Row],[Abs Erorr 1]]/SMA1MSFT[[#This Row],[Adj Close]]</f>
        <v>2.5248543178996479E-2</v>
      </c>
      <c r="I587" s="25">
        <f t="shared" si="48"/>
        <v>22.363500000000002</v>
      </c>
      <c r="J587" s="28">
        <f>(SMA1MSFT[[#This Row],[Adj Close]]-SMA1MSFT[[#This Row],[3-MA]])</f>
        <v>-0.29490000000000194</v>
      </c>
      <c r="K587" s="29">
        <f t="shared" si="47"/>
        <v>8.6966010000001148E-2</v>
      </c>
      <c r="L587" s="29">
        <f>ABS(SMA1MSFT[[#This Row],[Erorr 2]])</f>
        <v>0.29490000000000194</v>
      </c>
      <c r="M587" s="27">
        <f>SMA1MSFT[[#This Row],[Abs Erorr 2]]/SMA1MSFT[[#This Row],[Adj Close]]</f>
        <v>1.3362877572659885E-2</v>
      </c>
      <c r="N587" s="25">
        <f t="shared" si="49"/>
        <v>22.499300000000002</v>
      </c>
      <c r="O587" s="30">
        <f>SMA1MSFT[[#This Row],[Adj Close]]-SMA1MSFT[[#This Row],[6-MA]]</f>
        <v>-0.43070000000000164</v>
      </c>
      <c r="P587" s="29">
        <f>(SMA1MSFT[[#This Row],[Adj Close]]-N587)^2</f>
        <v>0.18550249000000141</v>
      </c>
      <c r="Q587" s="29">
        <f>ABS(SMA1MSFT[[#This Row],[Erorr 3]])</f>
        <v>0.43070000000000164</v>
      </c>
      <c r="R587" s="31">
        <f>SMA1MSFT[[#This Row],[Abs Erorr 3]]/SMA1MSFT[[#This Row],[Adj Close]]</f>
        <v>1.9516416990656482E-2</v>
      </c>
    </row>
    <row r="588" spans="2:18">
      <c r="B588" s="20">
        <v>44634.291666666664</v>
      </c>
      <c r="C588" s="4">
        <v>21.299700000000001</v>
      </c>
      <c r="D588" s="25">
        <f t="shared" si="46"/>
        <v>22.0686</v>
      </c>
      <c r="E588" s="26">
        <f>SMA1MSFT[[#This Row],[Adj Close]]-SMA1MSFT[[#This Row],[Naive Trend ]]</f>
        <v>-0.76889999999999858</v>
      </c>
      <c r="F588" s="4">
        <f t="shared" si="45"/>
        <v>0.59120720999999787</v>
      </c>
      <c r="G588" s="4">
        <f>ABS(SMA1MSFT[[#This Row],[Erorr 1]])</f>
        <v>0.76889999999999858</v>
      </c>
      <c r="H588" s="27">
        <f>SMA1MSFT[[#This Row],[Abs Erorr 1]]/SMA1MSFT[[#This Row],[Adj Close]]</f>
        <v>3.6099099987323698E-2</v>
      </c>
      <c r="I588" s="25">
        <f t="shared" si="48"/>
        <v>22.558566666666668</v>
      </c>
      <c r="J588" s="28">
        <f>(SMA1MSFT[[#This Row],[Adj Close]]-SMA1MSFT[[#This Row],[3-MA]])</f>
        <v>-1.2588666666666661</v>
      </c>
      <c r="K588" s="29">
        <f t="shared" si="47"/>
        <v>1.5847452844444432</v>
      </c>
      <c r="L588" s="29">
        <f>ABS(SMA1MSFT[[#This Row],[Erorr 2]])</f>
        <v>1.2588666666666661</v>
      </c>
      <c r="M588" s="27">
        <f>SMA1MSFT[[#This Row],[Abs Erorr 2]]/SMA1MSFT[[#This Row],[Adj Close]]</f>
        <v>5.9102553870085776E-2</v>
      </c>
      <c r="N588" s="25">
        <f t="shared" si="49"/>
        <v>22.230683333333332</v>
      </c>
      <c r="O588" s="30">
        <f>SMA1MSFT[[#This Row],[Adj Close]]-SMA1MSFT[[#This Row],[6-MA]]</f>
        <v>-0.93098333333333017</v>
      </c>
      <c r="P588" s="29">
        <f>(SMA1MSFT[[#This Row],[Adj Close]]-N588)^2</f>
        <v>0.86672996694443849</v>
      </c>
      <c r="Q588" s="29">
        <f>ABS(SMA1MSFT[[#This Row],[Erorr 3]])</f>
        <v>0.93098333333333017</v>
      </c>
      <c r="R588" s="31">
        <f>SMA1MSFT[[#This Row],[Abs Erorr 3]]/SMA1MSFT[[#This Row],[Adj Close]]</f>
        <v>4.3708753331423919E-2</v>
      </c>
    </row>
    <row r="589" spans="2:18">
      <c r="B589" s="20">
        <v>44635.291666666664</v>
      </c>
      <c r="C589" s="4">
        <v>22.940300000000001</v>
      </c>
      <c r="D589" s="25">
        <f t="shared" si="46"/>
        <v>21.299700000000001</v>
      </c>
      <c r="E589" s="26">
        <f>SMA1MSFT[[#This Row],[Adj Close]]-SMA1MSFT[[#This Row],[Naive Trend ]]</f>
        <v>1.6405999999999992</v>
      </c>
      <c r="F589" s="4">
        <f t="shared" si="45"/>
        <v>2.6915683599999971</v>
      </c>
      <c r="G589" s="4">
        <f>ABS(SMA1MSFT[[#This Row],[Erorr 1]])</f>
        <v>1.6405999999999992</v>
      </c>
      <c r="H589" s="27">
        <f>SMA1MSFT[[#This Row],[Abs Erorr 1]]/SMA1MSFT[[#This Row],[Adj Close]]</f>
        <v>7.1516065613788801E-2</v>
      </c>
      <c r="I589" s="25">
        <f t="shared" si="48"/>
        <v>21.998033333333336</v>
      </c>
      <c r="J589" s="28">
        <f>(SMA1MSFT[[#This Row],[Adj Close]]-SMA1MSFT[[#This Row],[3-MA]])</f>
        <v>0.94226666666666503</v>
      </c>
      <c r="K589" s="29">
        <f t="shared" si="47"/>
        <v>0.88786647111110806</v>
      </c>
      <c r="L589" s="29">
        <f>ABS(SMA1MSFT[[#This Row],[Erorr 2]])</f>
        <v>0.94226666666666503</v>
      </c>
      <c r="M589" s="27">
        <f>SMA1MSFT[[#This Row],[Abs Erorr 2]]/SMA1MSFT[[#This Row],[Adj Close]]</f>
        <v>4.1074731658551328E-2</v>
      </c>
      <c r="N589" s="25">
        <f t="shared" si="49"/>
        <v>21.963399999999996</v>
      </c>
      <c r="O589" s="30">
        <f>SMA1MSFT[[#This Row],[Adj Close]]-SMA1MSFT[[#This Row],[6-MA]]</f>
        <v>0.9769000000000041</v>
      </c>
      <c r="P589" s="29">
        <f>(SMA1MSFT[[#This Row],[Adj Close]]-N589)^2</f>
        <v>0.95433361000000805</v>
      </c>
      <c r="Q589" s="29">
        <f>ABS(SMA1MSFT[[#This Row],[Erorr 3]])</f>
        <v>0.9769000000000041</v>
      </c>
      <c r="R589" s="31">
        <f>SMA1MSFT[[#This Row],[Abs Erorr 3]]/SMA1MSFT[[#This Row],[Adj Close]]</f>
        <v>4.2584447457095331E-2</v>
      </c>
    </row>
    <row r="590" spans="2:18">
      <c r="B590" s="20">
        <v>44636.291666666664</v>
      </c>
      <c r="C590" s="4">
        <v>24.461200000000002</v>
      </c>
      <c r="D590" s="25">
        <f t="shared" si="46"/>
        <v>22.940300000000001</v>
      </c>
      <c r="E590" s="26">
        <f>SMA1MSFT[[#This Row],[Adj Close]]-SMA1MSFT[[#This Row],[Naive Trend ]]</f>
        <v>1.520900000000001</v>
      </c>
      <c r="F590" s="4">
        <f t="shared" si="45"/>
        <v>2.3131368100000032</v>
      </c>
      <c r="G590" s="4">
        <f>ABS(SMA1MSFT[[#This Row],[Erorr 1]])</f>
        <v>1.520900000000001</v>
      </c>
      <c r="H590" s="27">
        <f>SMA1MSFT[[#This Row],[Abs Erorr 1]]/SMA1MSFT[[#This Row],[Adj Close]]</f>
        <v>6.2176017529802334E-2</v>
      </c>
      <c r="I590" s="25">
        <f t="shared" si="48"/>
        <v>22.102866666666671</v>
      </c>
      <c r="J590" s="28">
        <f>(SMA1MSFT[[#This Row],[Adj Close]]-SMA1MSFT[[#This Row],[3-MA]])</f>
        <v>2.3583333333333307</v>
      </c>
      <c r="K590" s="29">
        <f t="shared" si="47"/>
        <v>5.5617361111110988</v>
      </c>
      <c r="L590" s="29">
        <f>ABS(SMA1MSFT[[#This Row],[Erorr 2]])</f>
        <v>2.3583333333333307</v>
      </c>
      <c r="M590" s="27">
        <f>SMA1MSFT[[#This Row],[Abs Erorr 2]]/SMA1MSFT[[#This Row],[Adj Close]]</f>
        <v>9.641118724074578E-2</v>
      </c>
      <c r="N590" s="25">
        <f t="shared" si="49"/>
        <v>22.233183333333333</v>
      </c>
      <c r="O590" s="30">
        <f>SMA1MSFT[[#This Row],[Adj Close]]-SMA1MSFT[[#This Row],[6-MA]]</f>
        <v>2.2280166666666688</v>
      </c>
      <c r="P590" s="29">
        <f>(SMA1MSFT[[#This Row],[Adj Close]]-N590)^2</f>
        <v>4.9640582669444537</v>
      </c>
      <c r="Q590" s="29">
        <f>ABS(SMA1MSFT[[#This Row],[Erorr 3]])</f>
        <v>2.2280166666666688</v>
      </c>
      <c r="R590" s="31">
        <f>SMA1MSFT[[#This Row],[Abs Erorr 3]]/SMA1MSFT[[#This Row],[Adj Close]]</f>
        <v>9.1083702625654864E-2</v>
      </c>
    </row>
    <row r="591" spans="2:18">
      <c r="B591" s="20">
        <v>44637.291666666664</v>
      </c>
      <c r="C591" s="4">
        <v>24.730799999999999</v>
      </c>
      <c r="D591" s="25">
        <f t="shared" si="46"/>
        <v>24.461200000000002</v>
      </c>
      <c r="E591" s="26">
        <f>SMA1MSFT[[#This Row],[Adj Close]]-SMA1MSFT[[#This Row],[Naive Trend ]]</f>
        <v>0.26959999999999695</v>
      </c>
      <c r="F591" s="4">
        <f t="shared" si="45"/>
        <v>7.268415999999836E-2</v>
      </c>
      <c r="G591" s="4">
        <f>ABS(SMA1MSFT[[#This Row],[Erorr 1]])</f>
        <v>0.26959999999999695</v>
      </c>
      <c r="H591" s="27">
        <f>SMA1MSFT[[#This Row],[Abs Erorr 1]]/SMA1MSFT[[#This Row],[Adj Close]]</f>
        <v>1.090138612580252E-2</v>
      </c>
      <c r="I591" s="25">
        <f t="shared" si="48"/>
        <v>22.900400000000001</v>
      </c>
      <c r="J591" s="28">
        <f>(SMA1MSFT[[#This Row],[Adj Close]]-SMA1MSFT[[#This Row],[3-MA]])</f>
        <v>1.8303999999999974</v>
      </c>
      <c r="K591" s="29">
        <f t="shared" si="47"/>
        <v>3.3503641599999905</v>
      </c>
      <c r="L591" s="29">
        <f>ABS(SMA1MSFT[[#This Row],[Erorr 2]])</f>
        <v>1.8303999999999974</v>
      </c>
      <c r="M591" s="27">
        <f>SMA1MSFT[[#This Row],[Abs Erorr 2]]/SMA1MSFT[[#This Row],[Adj Close]]</f>
        <v>7.4012971679039793E-2</v>
      </c>
      <c r="N591" s="25">
        <f t="shared" si="49"/>
        <v>22.729483333333334</v>
      </c>
      <c r="O591" s="30">
        <f>SMA1MSFT[[#This Row],[Adj Close]]-SMA1MSFT[[#This Row],[6-MA]]</f>
        <v>2.0013166666666642</v>
      </c>
      <c r="P591" s="29">
        <f>(SMA1MSFT[[#This Row],[Adj Close]]-N591)^2</f>
        <v>4.0052684002777674</v>
      </c>
      <c r="Q591" s="29">
        <f>ABS(SMA1MSFT[[#This Row],[Erorr 3]])</f>
        <v>2.0013166666666642</v>
      </c>
      <c r="R591" s="31">
        <f>SMA1MSFT[[#This Row],[Abs Erorr 3]]/SMA1MSFT[[#This Row],[Adj Close]]</f>
        <v>8.0924056911489489E-2</v>
      </c>
    </row>
    <row r="592" spans="2:18">
      <c r="B592" s="20">
        <v>44638.291666666664</v>
      </c>
      <c r="C592" s="4">
        <v>26.415400000000002</v>
      </c>
      <c r="D592" s="25">
        <f t="shared" si="46"/>
        <v>24.730799999999999</v>
      </c>
      <c r="E592" s="26">
        <f>SMA1MSFT[[#This Row],[Adj Close]]-SMA1MSFT[[#This Row],[Naive Trend ]]</f>
        <v>1.6846000000000032</v>
      </c>
      <c r="F592" s="4">
        <f t="shared" si="45"/>
        <v>2.8378771600000108</v>
      </c>
      <c r="G592" s="4">
        <f>ABS(SMA1MSFT[[#This Row],[Erorr 1]])</f>
        <v>1.6846000000000032</v>
      </c>
      <c r="H592" s="27">
        <f>SMA1MSFT[[#This Row],[Abs Erorr 1]]/SMA1MSFT[[#This Row],[Adj Close]]</f>
        <v>6.3773404907743331E-2</v>
      </c>
      <c r="I592" s="25">
        <f t="shared" si="48"/>
        <v>24.0441</v>
      </c>
      <c r="J592" s="28">
        <f>(SMA1MSFT[[#This Row],[Adj Close]]-SMA1MSFT[[#This Row],[3-MA]])</f>
        <v>2.3713000000000015</v>
      </c>
      <c r="K592" s="29">
        <f t="shared" si="47"/>
        <v>5.6230636900000075</v>
      </c>
      <c r="L592" s="29">
        <f>ABS(SMA1MSFT[[#This Row],[Erorr 2]])</f>
        <v>2.3713000000000015</v>
      </c>
      <c r="M592" s="27">
        <f>SMA1MSFT[[#This Row],[Abs Erorr 2]]/SMA1MSFT[[#This Row],[Adj Close]]</f>
        <v>8.9769604094581248E-2</v>
      </c>
      <c r="N592" s="25">
        <f t="shared" si="49"/>
        <v>23.02106666666667</v>
      </c>
      <c r="O592" s="30">
        <f>SMA1MSFT[[#This Row],[Adj Close]]-SMA1MSFT[[#This Row],[6-MA]]</f>
        <v>3.3943333333333321</v>
      </c>
      <c r="P592" s="29">
        <f>(SMA1MSFT[[#This Row],[Adj Close]]-N592)^2</f>
        <v>11.521498777777769</v>
      </c>
      <c r="Q592" s="29">
        <f>ABS(SMA1MSFT[[#This Row],[Erorr 3]])</f>
        <v>3.3943333333333321</v>
      </c>
      <c r="R592" s="31">
        <f>SMA1MSFT[[#This Row],[Abs Erorr 3]]/SMA1MSFT[[#This Row],[Adj Close]]</f>
        <v>0.12849827499615118</v>
      </c>
    </row>
    <row r="593" spans="2:18">
      <c r="B593" s="20">
        <v>44641.291666666664</v>
      </c>
      <c r="C593" s="4">
        <v>26.696000000000002</v>
      </c>
      <c r="D593" s="25">
        <f t="shared" si="46"/>
        <v>26.415400000000002</v>
      </c>
      <c r="E593" s="26">
        <f>SMA1MSFT[[#This Row],[Adj Close]]-SMA1MSFT[[#This Row],[Naive Trend ]]</f>
        <v>0.28059999999999974</v>
      </c>
      <c r="F593" s="4">
        <f t="shared" si="45"/>
        <v>7.8736359999999853E-2</v>
      </c>
      <c r="G593" s="4">
        <f>ABS(SMA1MSFT[[#This Row],[Erorr 1]])</f>
        <v>0.28059999999999974</v>
      </c>
      <c r="H593" s="27">
        <f>SMA1MSFT[[#This Row],[Abs Erorr 1]]/SMA1MSFT[[#This Row],[Adj Close]]</f>
        <v>1.0510937968234931E-2</v>
      </c>
      <c r="I593" s="25">
        <f t="shared" si="48"/>
        <v>25.202466666666666</v>
      </c>
      <c r="J593" s="28">
        <f>(SMA1MSFT[[#This Row],[Adj Close]]-SMA1MSFT[[#This Row],[3-MA]])</f>
        <v>1.4935333333333354</v>
      </c>
      <c r="K593" s="29">
        <f t="shared" si="47"/>
        <v>2.230641817777784</v>
      </c>
      <c r="L593" s="29">
        <f>ABS(SMA1MSFT[[#This Row],[Erorr 2]])</f>
        <v>1.4935333333333354</v>
      </c>
      <c r="M593" s="27">
        <f>SMA1MSFT[[#This Row],[Abs Erorr 2]]/SMA1MSFT[[#This Row],[Adj Close]]</f>
        <v>5.5945959444611004E-2</v>
      </c>
      <c r="N593" s="25">
        <f t="shared" si="49"/>
        <v>23.652666666666672</v>
      </c>
      <c r="O593" s="30">
        <f>SMA1MSFT[[#This Row],[Adj Close]]-SMA1MSFT[[#This Row],[6-MA]]</f>
        <v>3.0433333333333294</v>
      </c>
      <c r="P593" s="29">
        <f>(SMA1MSFT[[#This Row],[Adj Close]]-N593)^2</f>
        <v>9.2618777777777535</v>
      </c>
      <c r="Q593" s="29">
        <f>ABS(SMA1MSFT[[#This Row],[Erorr 3]])</f>
        <v>3.0433333333333294</v>
      </c>
      <c r="R593" s="31">
        <f>SMA1MSFT[[#This Row],[Abs Erorr 3]]/SMA1MSFT[[#This Row],[Adj Close]]</f>
        <v>0.11399960043951637</v>
      </c>
    </row>
    <row r="594" spans="2:18">
      <c r="B594" s="20">
        <v>44642.291666666664</v>
      </c>
      <c r="C594" s="4">
        <v>26.4863</v>
      </c>
      <c r="D594" s="25">
        <f t="shared" si="46"/>
        <v>26.696000000000002</v>
      </c>
      <c r="E594" s="26">
        <f>SMA1MSFT[[#This Row],[Adj Close]]-SMA1MSFT[[#This Row],[Naive Trend ]]</f>
        <v>-0.20970000000000155</v>
      </c>
      <c r="F594" s="4">
        <f t="shared" si="45"/>
        <v>4.3974090000000653E-2</v>
      </c>
      <c r="G594" s="4">
        <f>ABS(SMA1MSFT[[#This Row],[Erorr 1]])</f>
        <v>0.20970000000000155</v>
      </c>
      <c r="H594" s="27">
        <f>SMA1MSFT[[#This Row],[Abs Erorr 1]]/SMA1MSFT[[#This Row],[Adj Close]]</f>
        <v>7.9173006422188653E-3</v>
      </c>
      <c r="I594" s="25">
        <f t="shared" si="48"/>
        <v>25.947400000000002</v>
      </c>
      <c r="J594" s="28">
        <f>(SMA1MSFT[[#This Row],[Adj Close]]-SMA1MSFT[[#This Row],[3-MA]])</f>
        <v>0.53889999999999816</v>
      </c>
      <c r="K594" s="29">
        <f t="shared" si="47"/>
        <v>0.29041320999999803</v>
      </c>
      <c r="L594" s="29">
        <f>ABS(SMA1MSFT[[#This Row],[Erorr 2]])</f>
        <v>0.53889999999999816</v>
      </c>
      <c r="M594" s="27">
        <f>SMA1MSFT[[#This Row],[Abs Erorr 2]]/SMA1MSFT[[#This Row],[Adj Close]]</f>
        <v>2.0346367744834053E-2</v>
      </c>
      <c r="N594" s="25">
        <f t="shared" si="49"/>
        <v>24.423900000000003</v>
      </c>
      <c r="O594" s="30">
        <f>SMA1MSFT[[#This Row],[Adj Close]]-SMA1MSFT[[#This Row],[6-MA]]</f>
        <v>2.0623999999999967</v>
      </c>
      <c r="P594" s="29">
        <f>(SMA1MSFT[[#This Row],[Adj Close]]-N594)^2</f>
        <v>4.2534937599999862</v>
      </c>
      <c r="Q594" s="29">
        <f>ABS(SMA1MSFT[[#This Row],[Erorr 3]])</f>
        <v>2.0623999999999967</v>
      </c>
      <c r="R594" s="31">
        <f>SMA1MSFT[[#This Row],[Abs Erorr 3]]/SMA1MSFT[[#This Row],[Adj Close]]</f>
        <v>7.7866670693905779E-2</v>
      </c>
    </row>
    <row r="595" spans="2:18">
      <c r="B595" s="20">
        <v>44643.291666666664</v>
      </c>
      <c r="C595" s="4">
        <v>25.5976</v>
      </c>
      <c r="D595" s="25">
        <f t="shared" si="46"/>
        <v>26.4863</v>
      </c>
      <c r="E595" s="26">
        <f>SMA1MSFT[[#This Row],[Adj Close]]-SMA1MSFT[[#This Row],[Naive Trend ]]</f>
        <v>-0.88870000000000005</v>
      </c>
      <c r="F595" s="4">
        <f t="shared" si="45"/>
        <v>0.78978769000000004</v>
      </c>
      <c r="G595" s="4">
        <f>ABS(SMA1MSFT[[#This Row],[Erorr 1]])</f>
        <v>0.88870000000000005</v>
      </c>
      <c r="H595" s="27">
        <f>SMA1MSFT[[#This Row],[Abs Erorr 1]]/SMA1MSFT[[#This Row],[Adj Close]]</f>
        <v>3.4718098571741102E-2</v>
      </c>
      <c r="I595" s="25">
        <f t="shared" si="48"/>
        <v>26.532566666666668</v>
      </c>
      <c r="J595" s="28">
        <f>(SMA1MSFT[[#This Row],[Adj Close]]-SMA1MSFT[[#This Row],[3-MA]])</f>
        <v>-0.93496666666666783</v>
      </c>
      <c r="K595" s="29">
        <f t="shared" si="47"/>
        <v>0.87416266777777996</v>
      </c>
      <c r="L595" s="29">
        <f>ABS(SMA1MSFT[[#This Row],[Erorr 2]])</f>
        <v>0.93496666666666783</v>
      </c>
      <c r="M595" s="27">
        <f>SMA1MSFT[[#This Row],[Abs Erorr 2]]/SMA1MSFT[[#This Row],[Adj Close]]</f>
        <v>3.6525559687887454E-2</v>
      </c>
      <c r="N595" s="25">
        <f t="shared" si="49"/>
        <v>25.288333333333338</v>
      </c>
      <c r="O595" s="30">
        <f>SMA1MSFT[[#This Row],[Adj Close]]-SMA1MSFT[[#This Row],[6-MA]]</f>
        <v>0.30926666666666236</v>
      </c>
      <c r="P595" s="29">
        <f>(SMA1MSFT[[#This Row],[Adj Close]]-N595)^2</f>
        <v>9.5645871111108449E-2</v>
      </c>
      <c r="Q595" s="29">
        <f>ABS(SMA1MSFT[[#This Row],[Erorr 3]])</f>
        <v>0.30926666666666236</v>
      </c>
      <c r="R595" s="31">
        <f>SMA1MSFT[[#This Row],[Abs Erorr 3]]/SMA1MSFT[[#This Row],[Adj Close]]</f>
        <v>1.2081861841214112E-2</v>
      </c>
    </row>
    <row r="596" spans="2:18">
      <c r="B596" s="20">
        <v>44644.291666666664</v>
      </c>
      <c r="C596" s="4">
        <v>28.11</v>
      </c>
      <c r="D596" s="25">
        <f t="shared" si="46"/>
        <v>25.5976</v>
      </c>
      <c r="E596" s="26">
        <f>SMA1MSFT[[#This Row],[Adj Close]]-SMA1MSFT[[#This Row],[Naive Trend ]]</f>
        <v>2.5123999999999995</v>
      </c>
      <c r="F596" s="4">
        <f t="shared" si="45"/>
        <v>6.3121537599999975</v>
      </c>
      <c r="G596" s="4">
        <f>ABS(SMA1MSFT[[#This Row],[Erorr 1]])</f>
        <v>2.5123999999999995</v>
      </c>
      <c r="H596" s="27">
        <f>SMA1MSFT[[#This Row],[Abs Erorr 1]]/SMA1MSFT[[#This Row],[Adj Close]]</f>
        <v>8.9377445748843806E-2</v>
      </c>
      <c r="I596" s="25">
        <f t="shared" si="48"/>
        <v>26.259966666666667</v>
      </c>
      <c r="J596" s="28">
        <f>(SMA1MSFT[[#This Row],[Adj Close]]-SMA1MSFT[[#This Row],[3-MA]])</f>
        <v>1.8500333333333323</v>
      </c>
      <c r="K596" s="29">
        <f t="shared" si="47"/>
        <v>3.4226233344444408</v>
      </c>
      <c r="L596" s="29">
        <f>ABS(SMA1MSFT[[#This Row],[Erorr 2]])</f>
        <v>1.8500333333333323</v>
      </c>
      <c r="M596" s="27">
        <f>SMA1MSFT[[#This Row],[Abs Erorr 2]]/SMA1MSFT[[#This Row],[Adj Close]]</f>
        <v>6.5814063796987982E-2</v>
      </c>
      <c r="N596" s="25">
        <f t="shared" si="49"/>
        <v>25.731216666666665</v>
      </c>
      <c r="O596" s="30">
        <f>SMA1MSFT[[#This Row],[Adj Close]]-SMA1MSFT[[#This Row],[6-MA]]</f>
        <v>2.3787833333333346</v>
      </c>
      <c r="P596" s="29">
        <f>(SMA1MSFT[[#This Row],[Adj Close]]-N596)^2</f>
        <v>5.6586101469444507</v>
      </c>
      <c r="Q596" s="29">
        <f>ABS(SMA1MSFT[[#This Row],[Erorr 3]])</f>
        <v>2.3787833333333346</v>
      </c>
      <c r="R596" s="31">
        <f>SMA1MSFT[[#This Row],[Abs Erorr 3]]/SMA1MSFT[[#This Row],[Adj Close]]</f>
        <v>8.4624095814063841E-2</v>
      </c>
    </row>
    <row r="597" spans="2:18">
      <c r="B597" s="20">
        <v>44645.291666666664</v>
      </c>
      <c r="C597" s="4">
        <v>27.6526</v>
      </c>
      <c r="D597" s="25">
        <f t="shared" si="46"/>
        <v>28.11</v>
      </c>
      <c r="E597" s="26">
        <f>SMA1MSFT[[#This Row],[Adj Close]]-SMA1MSFT[[#This Row],[Naive Trend ]]</f>
        <v>-0.45739999999999981</v>
      </c>
      <c r="F597" s="4">
        <f t="shared" si="45"/>
        <v>0.20921475999999983</v>
      </c>
      <c r="G597" s="4">
        <f>ABS(SMA1MSFT[[#This Row],[Erorr 1]])</f>
        <v>0.45739999999999981</v>
      </c>
      <c r="H597" s="27">
        <f>SMA1MSFT[[#This Row],[Abs Erorr 1]]/SMA1MSFT[[#This Row],[Adj Close]]</f>
        <v>1.6540940092432531E-2</v>
      </c>
      <c r="I597" s="25">
        <f t="shared" si="48"/>
        <v>26.731300000000001</v>
      </c>
      <c r="J597" s="28">
        <f>(SMA1MSFT[[#This Row],[Adj Close]]-SMA1MSFT[[#This Row],[3-MA]])</f>
        <v>0.92129999999999868</v>
      </c>
      <c r="K597" s="29">
        <f t="shared" si="47"/>
        <v>0.8487936899999976</v>
      </c>
      <c r="L597" s="29">
        <f>ABS(SMA1MSFT[[#This Row],[Erorr 2]])</f>
        <v>0.92129999999999868</v>
      </c>
      <c r="M597" s="27">
        <f>SMA1MSFT[[#This Row],[Abs Erorr 2]]/SMA1MSFT[[#This Row],[Adj Close]]</f>
        <v>3.3316939455964312E-2</v>
      </c>
      <c r="N597" s="25">
        <f t="shared" si="49"/>
        <v>26.339350000000007</v>
      </c>
      <c r="O597" s="30">
        <f>SMA1MSFT[[#This Row],[Adj Close]]-SMA1MSFT[[#This Row],[6-MA]]</f>
        <v>1.3132499999999929</v>
      </c>
      <c r="P597" s="29">
        <f>(SMA1MSFT[[#This Row],[Adj Close]]-N597)^2</f>
        <v>1.7246255624999813</v>
      </c>
      <c r="Q597" s="29">
        <f>ABS(SMA1MSFT[[#This Row],[Erorr 3]])</f>
        <v>1.3132499999999929</v>
      </c>
      <c r="R597" s="31">
        <f>SMA1MSFT[[#This Row],[Abs Erorr 3]]/SMA1MSFT[[#This Row],[Adj Close]]</f>
        <v>4.7491013503250794E-2</v>
      </c>
    </row>
    <row r="598" spans="2:18">
      <c r="B598" s="20">
        <v>44648.291666666664</v>
      </c>
      <c r="C598" s="4">
        <v>28.178899999999999</v>
      </c>
      <c r="D598" s="25">
        <f t="shared" si="46"/>
        <v>27.6526</v>
      </c>
      <c r="E598" s="26">
        <f>SMA1MSFT[[#This Row],[Adj Close]]-SMA1MSFT[[#This Row],[Naive Trend ]]</f>
        <v>0.5262999999999991</v>
      </c>
      <c r="F598" s="4">
        <f t="shared" si="45"/>
        <v>0.27699168999999907</v>
      </c>
      <c r="G598" s="4">
        <f>ABS(SMA1MSFT[[#This Row],[Erorr 1]])</f>
        <v>0.5262999999999991</v>
      </c>
      <c r="H598" s="27">
        <f>SMA1MSFT[[#This Row],[Abs Erorr 1]]/SMA1MSFT[[#This Row],[Adj Close]]</f>
        <v>1.8677095273413765E-2</v>
      </c>
      <c r="I598" s="25">
        <f t="shared" si="48"/>
        <v>27.120066666666663</v>
      </c>
      <c r="J598" s="28">
        <f>(SMA1MSFT[[#This Row],[Adj Close]]-SMA1MSFT[[#This Row],[3-MA]])</f>
        <v>1.058833333333336</v>
      </c>
      <c r="K598" s="29">
        <f t="shared" si="47"/>
        <v>1.1211280277777833</v>
      </c>
      <c r="L598" s="29">
        <f>ABS(SMA1MSFT[[#This Row],[Erorr 2]])</f>
        <v>1.058833333333336</v>
      </c>
      <c r="M598" s="27">
        <f>SMA1MSFT[[#This Row],[Abs Erorr 2]]/SMA1MSFT[[#This Row],[Adj Close]]</f>
        <v>3.7575396248020185E-2</v>
      </c>
      <c r="N598" s="25">
        <f t="shared" si="49"/>
        <v>26.826316666666667</v>
      </c>
      <c r="O598" s="30">
        <f>SMA1MSFT[[#This Row],[Adj Close]]-SMA1MSFT[[#This Row],[6-MA]]</f>
        <v>1.3525833333333317</v>
      </c>
      <c r="P598" s="29">
        <f>(SMA1MSFT[[#This Row],[Adj Close]]-N598)^2</f>
        <v>1.8294816736111066</v>
      </c>
      <c r="Q598" s="29">
        <f>ABS(SMA1MSFT[[#This Row],[Erorr 3]])</f>
        <v>1.3525833333333317</v>
      </c>
      <c r="R598" s="31">
        <f>SMA1MSFT[[#This Row],[Abs Erorr 3]]/SMA1MSFT[[#This Row],[Adj Close]]</f>
        <v>4.7999862781490113E-2</v>
      </c>
    </row>
    <row r="599" spans="2:18">
      <c r="B599" s="20">
        <v>44649.291666666664</v>
      </c>
      <c r="C599" s="4">
        <v>28.615300000000001</v>
      </c>
      <c r="D599" s="25">
        <f t="shared" si="46"/>
        <v>28.178899999999999</v>
      </c>
      <c r="E599" s="26">
        <f>SMA1MSFT[[#This Row],[Adj Close]]-SMA1MSFT[[#This Row],[Naive Trend ]]</f>
        <v>0.43640000000000256</v>
      </c>
      <c r="F599" s="4">
        <f t="shared" si="45"/>
        <v>0.19044496000000224</v>
      </c>
      <c r="G599" s="4">
        <f>ABS(SMA1MSFT[[#This Row],[Erorr 1]])</f>
        <v>0.43640000000000256</v>
      </c>
      <c r="H599" s="27">
        <f>SMA1MSFT[[#This Row],[Abs Erorr 1]]/SMA1MSFT[[#This Row],[Adj Close]]</f>
        <v>1.525058273021784E-2</v>
      </c>
      <c r="I599" s="25">
        <f t="shared" si="48"/>
        <v>27.980499999999996</v>
      </c>
      <c r="J599" s="28">
        <f>(SMA1MSFT[[#This Row],[Adj Close]]-SMA1MSFT[[#This Row],[3-MA]])</f>
        <v>0.63480000000000558</v>
      </c>
      <c r="K599" s="29">
        <f t="shared" si="47"/>
        <v>0.40297104000000711</v>
      </c>
      <c r="L599" s="29">
        <f>ABS(SMA1MSFT[[#This Row],[Erorr 2]])</f>
        <v>0.63480000000000558</v>
      </c>
      <c r="M599" s="27">
        <f>SMA1MSFT[[#This Row],[Abs Erorr 2]]/SMA1MSFT[[#This Row],[Adj Close]]</f>
        <v>2.2183936565404017E-2</v>
      </c>
      <c r="N599" s="25">
        <f t="shared" si="49"/>
        <v>27.120233333333331</v>
      </c>
      <c r="O599" s="30">
        <f>SMA1MSFT[[#This Row],[Adj Close]]-SMA1MSFT[[#This Row],[6-MA]]</f>
        <v>1.4950666666666699</v>
      </c>
      <c r="P599" s="29">
        <f>(SMA1MSFT[[#This Row],[Adj Close]]-N599)^2</f>
        <v>2.2352243377777872</v>
      </c>
      <c r="Q599" s="29">
        <f>ABS(SMA1MSFT[[#This Row],[Erorr 3]])</f>
        <v>1.4950666666666699</v>
      </c>
      <c r="R599" s="31">
        <f>SMA1MSFT[[#This Row],[Abs Erorr 3]]/SMA1MSFT[[#This Row],[Adj Close]]</f>
        <v>5.2247107899154294E-2</v>
      </c>
    </row>
    <row r="600" spans="2:18">
      <c r="B600" s="20">
        <v>44650.291666666664</v>
      </c>
      <c r="C600" s="4">
        <v>27.650600000000001</v>
      </c>
      <c r="D600" s="25">
        <f t="shared" si="46"/>
        <v>28.615300000000001</v>
      </c>
      <c r="E600" s="26">
        <f>SMA1MSFT[[#This Row],[Adj Close]]-SMA1MSFT[[#This Row],[Naive Trend ]]</f>
        <v>-0.96470000000000056</v>
      </c>
      <c r="F600" s="4">
        <f t="shared" si="45"/>
        <v>0.93064609000000109</v>
      </c>
      <c r="G600" s="4">
        <f>ABS(SMA1MSFT[[#This Row],[Erorr 1]])</f>
        <v>0.96470000000000056</v>
      </c>
      <c r="H600" s="27">
        <f>SMA1MSFT[[#This Row],[Abs Erorr 1]]/SMA1MSFT[[#This Row],[Adj Close]]</f>
        <v>3.4888935502303764E-2</v>
      </c>
      <c r="I600" s="25">
        <f t="shared" si="48"/>
        <v>28.148933333333332</v>
      </c>
      <c r="J600" s="28">
        <f>(SMA1MSFT[[#This Row],[Adj Close]]-SMA1MSFT[[#This Row],[3-MA]])</f>
        <v>-0.4983333333333313</v>
      </c>
      <c r="K600" s="29">
        <f t="shared" si="47"/>
        <v>0.24833611111110909</v>
      </c>
      <c r="L600" s="29">
        <f>ABS(SMA1MSFT[[#This Row],[Erorr 2]])</f>
        <v>0.4983333333333313</v>
      </c>
      <c r="M600" s="27">
        <f>SMA1MSFT[[#This Row],[Abs Erorr 2]]/SMA1MSFT[[#This Row],[Adj Close]]</f>
        <v>1.8022514279376622E-2</v>
      </c>
      <c r="N600" s="25">
        <f t="shared" si="49"/>
        <v>27.440116666666665</v>
      </c>
      <c r="O600" s="30">
        <f>SMA1MSFT[[#This Row],[Adj Close]]-SMA1MSFT[[#This Row],[6-MA]]</f>
        <v>0.21048333333333602</v>
      </c>
      <c r="P600" s="29">
        <f>(SMA1MSFT[[#This Row],[Adj Close]]-N600)^2</f>
        <v>4.4303233611112242E-2</v>
      </c>
      <c r="Q600" s="29">
        <f>ABS(SMA1MSFT[[#This Row],[Erorr 3]])</f>
        <v>0.21048333333333602</v>
      </c>
      <c r="R600" s="31">
        <f>SMA1MSFT[[#This Row],[Abs Erorr 3]]/SMA1MSFT[[#This Row],[Adj Close]]</f>
        <v>7.6122519342558936E-3</v>
      </c>
    </row>
    <row r="601" spans="2:18">
      <c r="B601" s="20">
        <v>44651.291666666664</v>
      </c>
      <c r="C601" s="4">
        <v>27.247199999999999</v>
      </c>
      <c r="D601" s="25">
        <f t="shared" si="46"/>
        <v>27.650600000000001</v>
      </c>
      <c r="E601" s="26">
        <f>SMA1MSFT[[#This Row],[Adj Close]]-SMA1MSFT[[#This Row],[Naive Trend ]]</f>
        <v>-0.40340000000000131</v>
      </c>
      <c r="F601" s="4">
        <f t="shared" si="45"/>
        <v>0.16273156000000105</v>
      </c>
      <c r="G601" s="4">
        <f>ABS(SMA1MSFT[[#This Row],[Erorr 1]])</f>
        <v>0.40340000000000131</v>
      </c>
      <c r="H601" s="27">
        <f>SMA1MSFT[[#This Row],[Abs Erorr 1]]/SMA1MSFT[[#This Row],[Adj Close]]</f>
        <v>1.4805190992101988E-2</v>
      </c>
      <c r="I601" s="25">
        <f t="shared" si="48"/>
        <v>28.148266666666668</v>
      </c>
      <c r="J601" s="28">
        <f>(SMA1MSFT[[#This Row],[Adj Close]]-SMA1MSFT[[#This Row],[3-MA]])</f>
        <v>-0.90106666666666868</v>
      </c>
      <c r="K601" s="29">
        <f t="shared" si="47"/>
        <v>0.81192113777778141</v>
      </c>
      <c r="L601" s="29">
        <f>ABS(SMA1MSFT[[#This Row],[Erorr 2]])</f>
        <v>0.90106666666666868</v>
      </c>
      <c r="M601" s="27">
        <f>SMA1MSFT[[#This Row],[Abs Erorr 2]]/SMA1MSFT[[#This Row],[Adj Close]]</f>
        <v>3.3070064691662585E-2</v>
      </c>
      <c r="N601" s="25">
        <f t="shared" si="49"/>
        <v>27.634166666666662</v>
      </c>
      <c r="O601" s="30">
        <f>SMA1MSFT[[#This Row],[Adj Close]]-SMA1MSFT[[#This Row],[6-MA]]</f>
        <v>-0.38696666666666246</v>
      </c>
      <c r="P601" s="29">
        <f>(SMA1MSFT[[#This Row],[Adj Close]]-N601)^2</f>
        <v>0.14974320111110787</v>
      </c>
      <c r="Q601" s="29">
        <f>ABS(SMA1MSFT[[#This Row],[Erorr 3]])</f>
        <v>0.38696666666666246</v>
      </c>
      <c r="R601" s="31">
        <f>SMA1MSFT[[#This Row],[Abs Erorr 3]]/SMA1MSFT[[#This Row],[Adj Close]]</f>
        <v>1.4202070916155145E-2</v>
      </c>
    </row>
    <row r="602" spans="2:18">
      <c r="B602" s="20">
        <v>44652.291666666664</v>
      </c>
      <c r="C602" s="4">
        <v>26.673999999999999</v>
      </c>
      <c r="D602" s="25">
        <f t="shared" si="46"/>
        <v>27.247199999999999</v>
      </c>
      <c r="E602" s="26">
        <f>SMA1MSFT[[#This Row],[Adj Close]]-SMA1MSFT[[#This Row],[Naive Trend ]]</f>
        <v>-0.57319999999999993</v>
      </c>
      <c r="F602" s="4">
        <f t="shared" si="45"/>
        <v>0.32855823999999995</v>
      </c>
      <c r="G602" s="4">
        <f>ABS(SMA1MSFT[[#This Row],[Erorr 1]])</f>
        <v>0.57319999999999993</v>
      </c>
      <c r="H602" s="27">
        <f>SMA1MSFT[[#This Row],[Abs Erorr 1]]/SMA1MSFT[[#This Row],[Adj Close]]</f>
        <v>2.1489090500112468E-2</v>
      </c>
      <c r="I602" s="25">
        <f t="shared" si="48"/>
        <v>27.837700000000002</v>
      </c>
      <c r="J602" s="28">
        <f>(SMA1MSFT[[#This Row],[Adj Close]]-SMA1MSFT[[#This Row],[3-MA]])</f>
        <v>-1.1637000000000022</v>
      </c>
      <c r="K602" s="29">
        <f t="shared" si="47"/>
        <v>1.354197690000005</v>
      </c>
      <c r="L602" s="29">
        <f>ABS(SMA1MSFT[[#This Row],[Erorr 2]])</f>
        <v>1.1637000000000022</v>
      </c>
      <c r="M602" s="27">
        <f>SMA1MSFT[[#This Row],[Abs Erorr 2]]/SMA1MSFT[[#This Row],[Adj Close]]</f>
        <v>4.3626752643023251E-2</v>
      </c>
      <c r="N602" s="25">
        <f t="shared" si="49"/>
        <v>27.909099999999999</v>
      </c>
      <c r="O602" s="30">
        <f>SMA1MSFT[[#This Row],[Adj Close]]-SMA1MSFT[[#This Row],[6-MA]]</f>
        <v>-1.2350999999999992</v>
      </c>
      <c r="P602" s="29">
        <f>(SMA1MSFT[[#This Row],[Adj Close]]-N602)^2</f>
        <v>1.5254720099999981</v>
      </c>
      <c r="Q602" s="29">
        <f>ABS(SMA1MSFT[[#This Row],[Erorr 3]])</f>
        <v>1.2350999999999992</v>
      </c>
      <c r="R602" s="31">
        <f>SMA1MSFT[[#This Row],[Abs Erorr 3]]/SMA1MSFT[[#This Row],[Adj Close]]</f>
        <v>4.6303516532953407E-2</v>
      </c>
    </row>
    <row r="603" spans="2:18">
      <c r="B603" s="20">
        <v>44655.291666666664</v>
      </c>
      <c r="C603" s="4">
        <v>27.321100000000001</v>
      </c>
      <c r="D603" s="25">
        <f t="shared" si="46"/>
        <v>26.673999999999999</v>
      </c>
      <c r="E603" s="26">
        <f>SMA1MSFT[[#This Row],[Adj Close]]-SMA1MSFT[[#This Row],[Naive Trend ]]</f>
        <v>0.64710000000000178</v>
      </c>
      <c r="F603" s="4">
        <f t="shared" si="45"/>
        <v>0.41873841000000234</v>
      </c>
      <c r="G603" s="4">
        <f>ABS(SMA1MSFT[[#This Row],[Erorr 1]])</f>
        <v>0.64710000000000178</v>
      </c>
      <c r="H603" s="27">
        <f>SMA1MSFT[[#This Row],[Abs Erorr 1]]/SMA1MSFT[[#This Row],[Adj Close]]</f>
        <v>2.3684990721457105E-2</v>
      </c>
      <c r="I603" s="25">
        <f t="shared" si="48"/>
        <v>27.1906</v>
      </c>
      <c r="J603" s="28">
        <f>(SMA1MSFT[[#This Row],[Adj Close]]-SMA1MSFT[[#This Row],[3-MA]])</f>
        <v>0.13050000000000139</v>
      </c>
      <c r="K603" s="29">
        <f t="shared" si="47"/>
        <v>1.7030250000000365E-2</v>
      </c>
      <c r="L603" s="29">
        <f>ABS(SMA1MSFT[[#This Row],[Erorr 2]])</f>
        <v>0.13050000000000139</v>
      </c>
      <c r="M603" s="27">
        <f>SMA1MSFT[[#This Row],[Abs Erorr 2]]/SMA1MSFT[[#This Row],[Adj Close]]</f>
        <v>4.7765280314482723E-3</v>
      </c>
      <c r="N603" s="25">
        <f t="shared" si="49"/>
        <v>27.669766666666664</v>
      </c>
      <c r="O603" s="30">
        <f>SMA1MSFT[[#This Row],[Adj Close]]-SMA1MSFT[[#This Row],[6-MA]]</f>
        <v>-0.34866666666666291</v>
      </c>
      <c r="P603" s="29">
        <f>(SMA1MSFT[[#This Row],[Adj Close]]-N603)^2</f>
        <v>0.12156844444444183</v>
      </c>
      <c r="Q603" s="29">
        <f>ABS(SMA1MSFT[[#This Row],[Erorr 3]])</f>
        <v>0.34866666666666291</v>
      </c>
      <c r="R603" s="31">
        <f>SMA1MSFT[[#This Row],[Abs Erorr 3]]/SMA1MSFT[[#This Row],[Adj Close]]</f>
        <v>1.2761809248773398E-2</v>
      </c>
    </row>
    <row r="604" spans="2:18">
      <c r="B604" s="20">
        <v>44656.291666666664</v>
      </c>
      <c r="C604" s="4">
        <v>25.894100000000002</v>
      </c>
      <c r="D604" s="25">
        <f t="shared" si="46"/>
        <v>27.321100000000001</v>
      </c>
      <c r="E604" s="26">
        <f>SMA1MSFT[[#This Row],[Adj Close]]-SMA1MSFT[[#This Row],[Naive Trend ]]</f>
        <v>-1.4269999999999996</v>
      </c>
      <c r="F604" s="4">
        <f t="shared" si="45"/>
        <v>2.0363289999999989</v>
      </c>
      <c r="G604" s="4">
        <f>ABS(SMA1MSFT[[#This Row],[Erorr 1]])</f>
        <v>1.4269999999999996</v>
      </c>
      <c r="H604" s="27">
        <f>SMA1MSFT[[#This Row],[Abs Erorr 1]]/SMA1MSFT[[#This Row],[Adj Close]]</f>
        <v>5.5109078902143713E-2</v>
      </c>
      <c r="I604" s="25">
        <f t="shared" si="48"/>
        <v>27.080766666666666</v>
      </c>
      <c r="J604" s="28">
        <f>(SMA1MSFT[[#This Row],[Adj Close]]-SMA1MSFT[[#This Row],[3-MA]])</f>
        <v>-1.1866666666666639</v>
      </c>
      <c r="K604" s="29">
        <f t="shared" si="47"/>
        <v>1.4081777777777711</v>
      </c>
      <c r="L604" s="29">
        <f>ABS(SMA1MSFT[[#This Row],[Erorr 2]])</f>
        <v>1.1866666666666639</v>
      </c>
      <c r="M604" s="27">
        <f>SMA1MSFT[[#This Row],[Abs Erorr 2]]/SMA1MSFT[[#This Row],[Adj Close]]</f>
        <v>4.5827685328575382E-2</v>
      </c>
      <c r="N604" s="25">
        <f t="shared" si="49"/>
        <v>27.61451666666667</v>
      </c>
      <c r="O604" s="30">
        <f>SMA1MSFT[[#This Row],[Adj Close]]-SMA1MSFT[[#This Row],[6-MA]]</f>
        <v>-1.7204166666666687</v>
      </c>
      <c r="P604" s="29">
        <f>(SMA1MSFT[[#This Row],[Adj Close]]-N604)^2</f>
        <v>2.9598335069444515</v>
      </c>
      <c r="Q604" s="29">
        <f>ABS(SMA1MSFT[[#This Row],[Erorr 3]])</f>
        <v>1.7204166666666687</v>
      </c>
      <c r="R604" s="31">
        <f>SMA1MSFT[[#This Row],[Abs Erorr 3]]/SMA1MSFT[[#This Row],[Adj Close]]</f>
        <v>6.6440489017446772E-2</v>
      </c>
    </row>
    <row r="605" spans="2:18">
      <c r="B605" s="20">
        <v>44657.291666666664</v>
      </c>
      <c r="C605" s="4">
        <v>24.372299999999999</v>
      </c>
      <c r="D605" s="25">
        <f t="shared" si="46"/>
        <v>25.894100000000002</v>
      </c>
      <c r="E605" s="26">
        <f>SMA1MSFT[[#This Row],[Adj Close]]-SMA1MSFT[[#This Row],[Naive Trend ]]</f>
        <v>-1.5218000000000025</v>
      </c>
      <c r="F605" s="4">
        <f t="shared" si="45"/>
        <v>2.3158752400000076</v>
      </c>
      <c r="G605" s="4">
        <f>ABS(SMA1MSFT[[#This Row],[Erorr 1]])</f>
        <v>1.5218000000000025</v>
      </c>
      <c r="H605" s="27">
        <f>SMA1MSFT[[#This Row],[Abs Erorr 1]]/SMA1MSFT[[#This Row],[Adj Close]]</f>
        <v>6.2439736914448062E-2</v>
      </c>
      <c r="I605" s="25">
        <f t="shared" si="48"/>
        <v>26.629733333333334</v>
      </c>
      <c r="J605" s="28">
        <f>(SMA1MSFT[[#This Row],[Adj Close]]-SMA1MSFT[[#This Row],[3-MA]])</f>
        <v>-2.257433333333335</v>
      </c>
      <c r="K605" s="29">
        <f t="shared" si="47"/>
        <v>5.0960052544444521</v>
      </c>
      <c r="L605" s="29">
        <f>ABS(SMA1MSFT[[#This Row],[Erorr 2]])</f>
        <v>2.257433333333335</v>
      </c>
      <c r="M605" s="27">
        <f>SMA1MSFT[[#This Row],[Abs Erorr 2]]/SMA1MSFT[[#This Row],[Adj Close]]</f>
        <v>9.2622909341068954E-2</v>
      </c>
      <c r="N605" s="25">
        <f t="shared" si="49"/>
        <v>27.23371666666667</v>
      </c>
      <c r="O605" s="30">
        <f>SMA1MSFT[[#This Row],[Adj Close]]-SMA1MSFT[[#This Row],[6-MA]]</f>
        <v>-2.8614166666666705</v>
      </c>
      <c r="P605" s="29">
        <f>(SMA1MSFT[[#This Row],[Adj Close]]-N605)^2</f>
        <v>8.1877053402777999</v>
      </c>
      <c r="Q605" s="29">
        <f>ABS(SMA1MSFT[[#This Row],[Erorr 3]])</f>
        <v>2.8614166666666705</v>
      </c>
      <c r="R605" s="31">
        <f>SMA1MSFT[[#This Row],[Abs Erorr 3]]/SMA1MSFT[[#This Row],[Adj Close]]</f>
        <v>0.11740445779293175</v>
      </c>
    </row>
    <row r="606" spans="2:18">
      <c r="B606" s="20">
        <v>44658.291666666664</v>
      </c>
      <c r="C606" s="4">
        <v>24.1736</v>
      </c>
      <c r="D606" s="25">
        <f t="shared" si="46"/>
        <v>24.372299999999999</v>
      </c>
      <c r="E606" s="26">
        <f>SMA1MSFT[[#This Row],[Adj Close]]-SMA1MSFT[[#This Row],[Naive Trend ]]</f>
        <v>-0.19869999999999877</v>
      </c>
      <c r="F606" s="4">
        <f t="shared" si="45"/>
        <v>3.9481689999999507E-2</v>
      </c>
      <c r="G606" s="4">
        <f>ABS(SMA1MSFT[[#This Row],[Erorr 1]])</f>
        <v>0.19869999999999877</v>
      </c>
      <c r="H606" s="27">
        <f>SMA1MSFT[[#This Row],[Abs Erorr 1]]/SMA1MSFT[[#This Row],[Adj Close]]</f>
        <v>8.2197107588443084E-3</v>
      </c>
      <c r="I606" s="25">
        <f t="shared" si="48"/>
        <v>25.862500000000001</v>
      </c>
      <c r="J606" s="28">
        <f>(SMA1MSFT[[#This Row],[Adj Close]]-SMA1MSFT[[#This Row],[3-MA]])</f>
        <v>-1.6889000000000003</v>
      </c>
      <c r="K606" s="29">
        <f t="shared" si="47"/>
        <v>2.8523832100000011</v>
      </c>
      <c r="L606" s="29">
        <f>ABS(SMA1MSFT[[#This Row],[Erorr 2]])</f>
        <v>1.6889000000000003</v>
      </c>
      <c r="M606" s="27">
        <f>SMA1MSFT[[#This Row],[Abs Erorr 2]]/SMA1MSFT[[#This Row],[Adj Close]]</f>
        <v>6.9865473078068646E-2</v>
      </c>
      <c r="N606" s="25">
        <f t="shared" si="49"/>
        <v>26.52655</v>
      </c>
      <c r="O606" s="30">
        <f>SMA1MSFT[[#This Row],[Adj Close]]-SMA1MSFT[[#This Row],[6-MA]]</f>
        <v>-2.3529499999999999</v>
      </c>
      <c r="P606" s="29">
        <f>(SMA1MSFT[[#This Row],[Adj Close]]-N606)^2</f>
        <v>5.5363737024999997</v>
      </c>
      <c r="Q606" s="29">
        <f>ABS(SMA1MSFT[[#This Row],[Erorr 3]])</f>
        <v>2.3529499999999999</v>
      </c>
      <c r="R606" s="31">
        <f>SMA1MSFT[[#This Row],[Abs Erorr 3]]/SMA1MSFT[[#This Row],[Adj Close]]</f>
        <v>9.7335523049938769E-2</v>
      </c>
    </row>
    <row r="607" spans="2:18">
      <c r="B607" s="20">
        <v>44659.291666666664</v>
      </c>
      <c r="C607" s="4">
        <v>23.086099999999998</v>
      </c>
      <c r="D607" s="25">
        <f t="shared" si="46"/>
        <v>24.1736</v>
      </c>
      <c r="E607" s="26">
        <f>SMA1MSFT[[#This Row],[Adj Close]]-SMA1MSFT[[#This Row],[Naive Trend ]]</f>
        <v>-1.0875000000000021</v>
      </c>
      <c r="F607" s="4">
        <f t="shared" si="45"/>
        <v>1.1826562500000046</v>
      </c>
      <c r="G607" s="4">
        <f>ABS(SMA1MSFT[[#This Row],[Erorr 1]])</f>
        <v>1.0875000000000021</v>
      </c>
      <c r="H607" s="27">
        <f>SMA1MSFT[[#This Row],[Abs Erorr 1]]/SMA1MSFT[[#This Row],[Adj Close]]</f>
        <v>4.7106267407660982E-2</v>
      </c>
      <c r="I607" s="25">
        <f t="shared" si="48"/>
        <v>24.813333333333333</v>
      </c>
      <c r="J607" s="28">
        <f>(SMA1MSFT[[#This Row],[Adj Close]]-SMA1MSFT[[#This Row],[3-MA]])</f>
        <v>-1.7272333333333343</v>
      </c>
      <c r="K607" s="29">
        <f t="shared" si="47"/>
        <v>2.9833349877777811</v>
      </c>
      <c r="L607" s="29">
        <f>ABS(SMA1MSFT[[#This Row],[Erorr 2]])</f>
        <v>1.7272333333333343</v>
      </c>
      <c r="M607" s="27">
        <f>SMA1MSFT[[#This Row],[Abs Erorr 2]]/SMA1MSFT[[#This Row],[Adj Close]]</f>
        <v>7.4817025540621168E-2</v>
      </c>
      <c r="N607" s="25">
        <f t="shared" si="49"/>
        <v>25.947050000000001</v>
      </c>
      <c r="O607" s="30">
        <f>SMA1MSFT[[#This Row],[Adj Close]]-SMA1MSFT[[#This Row],[6-MA]]</f>
        <v>-2.8609500000000025</v>
      </c>
      <c r="P607" s="29">
        <f>(SMA1MSFT[[#This Row],[Adj Close]]-N607)^2</f>
        <v>8.1850349025000142</v>
      </c>
      <c r="Q607" s="29">
        <f>ABS(SMA1MSFT[[#This Row],[Erorr 3]])</f>
        <v>2.8609500000000025</v>
      </c>
      <c r="R607" s="31">
        <f>SMA1MSFT[[#This Row],[Abs Erorr 3]]/SMA1MSFT[[#This Row],[Adj Close]]</f>
        <v>0.12392521907121613</v>
      </c>
    </row>
    <row r="608" spans="2:18">
      <c r="B608" s="20">
        <v>44662.291666666664</v>
      </c>
      <c r="C608" s="4">
        <v>21.8858</v>
      </c>
      <c r="D608" s="25">
        <f t="shared" si="46"/>
        <v>23.086099999999998</v>
      </c>
      <c r="E608" s="26">
        <f>SMA1MSFT[[#This Row],[Adj Close]]-SMA1MSFT[[#This Row],[Naive Trend ]]</f>
        <v>-1.2002999999999986</v>
      </c>
      <c r="F608" s="4">
        <f t="shared" si="45"/>
        <v>1.4407200899999966</v>
      </c>
      <c r="G608" s="4">
        <f>ABS(SMA1MSFT[[#This Row],[Erorr 1]])</f>
        <v>1.2002999999999986</v>
      </c>
      <c r="H608" s="27">
        <f>SMA1MSFT[[#This Row],[Abs Erorr 1]]/SMA1MSFT[[#This Row],[Adj Close]]</f>
        <v>5.4843779985195816E-2</v>
      </c>
      <c r="I608" s="25">
        <f t="shared" si="48"/>
        <v>23.877333333333336</v>
      </c>
      <c r="J608" s="28">
        <f>(SMA1MSFT[[#This Row],[Adj Close]]-SMA1MSFT[[#This Row],[3-MA]])</f>
        <v>-1.9915333333333365</v>
      </c>
      <c r="K608" s="29">
        <f t="shared" si="47"/>
        <v>3.9662050177777903</v>
      </c>
      <c r="L608" s="29">
        <f>ABS(SMA1MSFT[[#This Row],[Erorr 2]])</f>
        <v>1.9915333333333365</v>
      </c>
      <c r="M608" s="27">
        <f>SMA1MSFT[[#This Row],[Abs Erorr 2]]/SMA1MSFT[[#This Row],[Adj Close]]</f>
        <v>9.0996597489392053E-2</v>
      </c>
      <c r="N608" s="25">
        <f t="shared" si="49"/>
        <v>25.253533333333333</v>
      </c>
      <c r="O608" s="30">
        <f>SMA1MSFT[[#This Row],[Adj Close]]-SMA1MSFT[[#This Row],[6-MA]]</f>
        <v>-3.3677333333333337</v>
      </c>
      <c r="P608" s="29">
        <f>(SMA1MSFT[[#This Row],[Adj Close]]-N608)^2</f>
        <v>11.341627804444446</v>
      </c>
      <c r="Q608" s="29">
        <f>ABS(SMA1MSFT[[#This Row],[Erorr 3]])</f>
        <v>3.3677333333333337</v>
      </c>
      <c r="R608" s="31">
        <f>SMA1MSFT[[#This Row],[Abs Erorr 3]]/SMA1MSFT[[#This Row],[Adj Close]]</f>
        <v>0.15387755226372049</v>
      </c>
    </row>
    <row r="609" spans="2:18">
      <c r="B609" s="20">
        <v>44663.291666666664</v>
      </c>
      <c r="C609" s="4">
        <v>21.473400000000002</v>
      </c>
      <c r="D609" s="25">
        <f t="shared" si="46"/>
        <v>21.8858</v>
      </c>
      <c r="E609" s="26">
        <f>SMA1MSFT[[#This Row],[Adj Close]]-SMA1MSFT[[#This Row],[Naive Trend ]]</f>
        <v>-0.4123999999999981</v>
      </c>
      <c r="F609" s="4">
        <f t="shared" si="45"/>
        <v>0.17007375999999844</v>
      </c>
      <c r="G609" s="4">
        <f>ABS(SMA1MSFT[[#This Row],[Erorr 1]])</f>
        <v>0.4123999999999981</v>
      </c>
      <c r="H609" s="27">
        <f>SMA1MSFT[[#This Row],[Abs Erorr 1]]/SMA1MSFT[[#This Row],[Adj Close]]</f>
        <v>1.9205156146674399E-2</v>
      </c>
      <c r="I609" s="25">
        <f t="shared" si="48"/>
        <v>23.048500000000001</v>
      </c>
      <c r="J609" s="28">
        <f>(SMA1MSFT[[#This Row],[Adj Close]]-SMA1MSFT[[#This Row],[3-MA]])</f>
        <v>-1.5750999999999991</v>
      </c>
      <c r="K609" s="29">
        <f t="shared" si="47"/>
        <v>2.4809400099999972</v>
      </c>
      <c r="L609" s="29">
        <f>ABS(SMA1MSFT[[#This Row],[Erorr 2]])</f>
        <v>1.5750999999999991</v>
      </c>
      <c r="M609" s="27">
        <f>SMA1MSFT[[#This Row],[Abs Erorr 2]]/SMA1MSFT[[#This Row],[Adj Close]]</f>
        <v>7.3351215922955793E-2</v>
      </c>
      <c r="N609" s="25">
        <f t="shared" si="49"/>
        <v>24.455500000000001</v>
      </c>
      <c r="O609" s="30">
        <f>SMA1MSFT[[#This Row],[Adj Close]]-SMA1MSFT[[#This Row],[6-MA]]</f>
        <v>-2.9820999999999991</v>
      </c>
      <c r="P609" s="29">
        <f>(SMA1MSFT[[#This Row],[Adj Close]]-N609)^2</f>
        <v>8.892920409999995</v>
      </c>
      <c r="Q609" s="29">
        <f>ABS(SMA1MSFT[[#This Row],[Erorr 3]])</f>
        <v>2.9820999999999991</v>
      </c>
      <c r="R609" s="31">
        <f>SMA1MSFT[[#This Row],[Abs Erorr 3]]/SMA1MSFT[[#This Row],[Adj Close]]</f>
        <v>0.13887414196168277</v>
      </c>
    </row>
    <row r="610" spans="2:18">
      <c r="B610" s="20">
        <v>44664.291666666664</v>
      </c>
      <c r="C610" s="4">
        <v>22.171399999999998</v>
      </c>
      <c r="D610" s="25">
        <f t="shared" si="46"/>
        <v>21.473400000000002</v>
      </c>
      <c r="E610" s="26">
        <f>SMA1MSFT[[#This Row],[Adj Close]]-SMA1MSFT[[#This Row],[Naive Trend ]]</f>
        <v>0.69799999999999685</v>
      </c>
      <c r="F610" s="4">
        <f t="shared" si="45"/>
        <v>0.48720399999999559</v>
      </c>
      <c r="G610" s="4">
        <f>ABS(SMA1MSFT[[#This Row],[Erorr 1]])</f>
        <v>0.69799999999999685</v>
      </c>
      <c r="H610" s="27">
        <f>SMA1MSFT[[#This Row],[Abs Erorr 1]]/SMA1MSFT[[#This Row],[Adj Close]]</f>
        <v>3.1481999332473226E-2</v>
      </c>
      <c r="I610" s="25">
        <f t="shared" si="48"/>
        <v>22.148433333333333</v>
      </c>
      <c r="J610" s="28">
        <f>(SMA1MSFT[[#This Row],[Adj Close]]-SMA1MSFT[[#This Row],[3-MA]])</f>
        <v>2.2966666666665247E-2</v>
      </c>
      <c r="K610" s="29">
        <f t="shared" si="47"/>
        <v>5.2746777777771257E-4</v>
      </c>
      <c r="L610" s="29">
        <f>ABS(SMA1MSFT[[#This Row],[Erorr 2]])</f>
        <v>2.2966666666665247E-2</v>
      </c>
      <c r="M610" s="27">
        <f>SMA1MSFT[[#This Row],[Abs Erorr 2]]/SMA1MSFT[[#This Row],[Adj Close]]</f>
        <v>1.0358690324772115E-3</v>
      </c>
      <c r="N610" s="25">
        <f t="shared" si="49"/>
        <v>23.480883333333335</v>
      </c>
      <c r="O610" s="30">
        <f>SMA1MSFT[[#This Row],[Adj Close]]-SMA1MSFT[[#This Row],[6-MA]]</f>
        <v>-1.3094833333333362</v>
      </c>
      <c r="P610" s="29">
        <f>(SMA1MSFT[[#This Row],[Adj Close]]-N610)^2</f>
        <v>1.7147466002777854</v>
      </c>
      <c r="Q610" s="29">
        <f>ABS(SMA1MSFT[[#This Row],[Erorr 3]])</f>
        <v>1.3094833333333362</v>
      </c>
      <c r="R610" s="31">
        <f>SMA1MSFT[[#This Row],[Abs Erorr 3]]/SMA1MSFT[[#This Row],[Adj Close]]</f>
        <v>5.9061824392385519E-2</v>
      </c>
    </row>
    <row r="611" spans="2:18">
      <c r="B611" s="20">
        <v>44665.291666666664</v>
      </c>
      <c r="C611" s="4">
        <v>21.227799999999998</v>
      </c>
      <c r="D611" s="25">
        <f t="shared" si="46"/>
        <v>22.171399999999998</v>
      </c>
      <c r="E611" s="26">
        <f>SMA1MSFT[[#This Row],[Adj Close]]-SMA1MSFT[[#This Row],[Naive Trend ]]</f>
        <v>-0.94359999999999999</v>
      </c>
      <c r="F611" s="4">
        <f t="shared" si="45"/>
        <v>0.89038096</v>
      </c>
      <c r="G611" s="4">
        <f>ABS(SMA1MSFT[[#This Row],[Erorr 1]])</f>
        <v>0.94359999999999999</v>
      </c>
      <c r="H611" s="27">
        <f>SMA1MSFT[[#This Row],[Abs Erorr 1]]/SMA1MSFT[[#This Row],[Adj Close]]</f>
        <v>4.4451144254232661E-2</v>
      </c>
      <c r="I611" s="25">
        <f t="shared" si="48"/>
        <v>21.84353333333333</v>
      </c>
      <c r="J611" s="28">
        <f>(SMA1MSFT[[#This Row],[Adj Close]]-SMA1MSFT[[#This Row],[3-MA]])</f>
        <v>-0.61573333333333125</v>
      </c>
      <c r="K611" s="29">
        <f t="shared" si="47"/>
        <v>0.37912753777777519</v>
      </c>
      <c r="L611" s="29">
        <f>ABS(SMA1MSFT[[#This Row],[Erorr 2]])</f>
        <v>0.61573333333333125</v>
      </c>
      <c r="M611" s="27">
        <f>SMA1MSFT[[#This Row],[Abs Erorr 2]]/SMA1MSFT[[#This Row],[Adj Close]]</f>
        <v>2.90059890018434E-2</v>
      </c>
      <c r="N611" s="25">
        <f t="shared" si="49"/>
        <v>22.860433333333333</v>
      </c>
      <c r="O611" s="30">
        <f>SMA1MSFT[[#This Row],[Adj Close]]-SMA1MSFT[[#This Row],[6-MA]]</f>
        <v>-1.6326333333333345</v>
      </c>
      <c r="P611" s="29">
        <f>(SMA1MSFT[[#This Row],[Adj Close]]-N611)^2</f>
        <v>2.6654916011111149</v>
      </c>
      <c r="Q611" s="29">
        <f>ABS(SMA1MSFT[[#This Row],[Erorr 3]])</f>
        <v>1.6326333333333345</v>
      </c>
      <c r="R611" s="31">
        <f>SMA1MSFT[[#This Row],[Abs Erorr 3]]/SMA1MSFT[[#This Row],[Adj Close]]</f>
        <v>7.6910152410204283E-2</v>
      </c>
    </row>
    <row r="612" spans="2:18">
      <c r="B612" s="20">
        <v>44669.291666666664</v>
      </c>
      <c r="C612" s="4">
        <v>21.751999999999999</v>
      </c>
      <c r="D612" s="25">
        <f t="shared" si="46"/>
        <v>21.227799999999998</v>
      </c>
      <c r="E612" s="26">
        <f>SMA1MSFT[[#This Row],[Adj Close]]-SMA1MSFT[[#This Row],[Naive Trend ]]</f>
        <v>0.52420000000000044</v>
      </c>
      <c r="F612" s="4">
        <f t="shared" si="45"/>
        <v>0.27478564000000044</v>
      </c>
      <c r="G612" s="4">
        <f>ABS(SMA1MSFT[[#This Row],[Erorr 1]])</f>
        <v>0.52420000000000044</v>
      </c>
      <c r="H612" s="27">
        <f>SMA1MSFT[[#This Row],[Abs Erorr 1]]/SMA1MSFT[[#This Row],[Adj Close]]</f>
        <v>2.4098933431408627E-2</v>
      </c>
      <c r="I612" s="25">
        <f t="shared" si="48"/>
        <v>21.624200000000002</v>
      </c>
      <c r="J612" s="28">
        <f>(SMA1MSFT[[#This Row],[Adj Close]]-SMA1MSFT[[#This Row],[3-MA]])</f>
        <v>0.12779999999999703</v>
      </c>
      <c r="K612" s="29">
        <f t="shared" si="47"/>
        <v>1.6332839999999241E-2</v>
      </c>
      <c r="L612" s="29">
        <f>ABS(SMA1MSFT[[#This Row],[Erorr 2]])</f>
        <v>0.12779999999999703</v>
      </c>
      <c r="M612" s="27">
        <f>SMA1MSFT[[#This Row],[Abs Erorr 2]]/SMA1MSFT[[#This Row],[Adj Close]]</f>
        <v>5.8753218094886464E-3</v>
      </c>
      <c r="N612" s="25">
        <f t="shared" si="49"/>
        <v>22.336349999999999</v>
      </c>
      <c r="O612" s="30">
        <f>SMA1MSFT[[#This Row],[Adj Close]]-SMA1MSFT[[#This Row],[6-MA]]</f>
        <v>-0.58435000000000059</v>
      </c>
      <c r="P612" s="29">
        <f>(SMA1MSFT[[#This Row],[Adj Close]]-N612)^2</f>
        <v>0.34146492250000071</v>
      </c>
      <c r="Q612" s="29">
        <f>ABS(SMA1MSFT[[#This Row],[Erorr 3]])</f>
        <v>0.58435000000000059</v>
      </c>
      <c r="R612" s="31">
        <f>SMA1MSFT[[#This Row],[Abs Erorr 3]]/SMA1MSFT[[#This Row],[Adj Close]]</f>
        <v>2.6864196395733755E-2</v>
      </c>
    </row>
    <row r="613" spans="2:18">
      <c r="B613" s="20">
        <v>44670.291666666664</v>
      </c>
      <c r="C613" s="4">
        <v>22.166399999999999</v>
      </c>
      <c r="D613" s="25">
        <f t="shared" si="46"/>
        <v>21.751999999999999</v>
      </c>
      <c r="E613" s="26">
        <f>SMA1MSFT[[#This Row],[Adj Close]]-SMA1MSFT[[#This Row],[Naive Trend ]]</f>
        <v>0.41440000000000055</v>
      </c>
      <c r="F613" s="4">
        <f t="shared" si="45"/>
        <v>0.17172736000000044</v>
      </c>
      <c r="G613" s="4">
        <f>ABS(SMA1MSFT[[#This Row],[Erorr 1]])</f>
        <v>0.41440000000000055</v>
      </c>
      <c r="H613" s="27">
        <f>SMA1MSFT[[#This Row],[Abs Erorr 1]]/SMA1MSFT[[#This Row],[Adj Close]]</f>
        <v>1.8694961743900704E-2</v>
      </c>
      <c r="I613" s="25">
        <f t="shared" si="48"/>
        <v>21.717066666666664</v>
      </c>
      <c r="J613" s="28">
        <f>(SMA1MSFT[[#This Row],[Adj Close]]-SMA1MSFT[[#This Row],[3-MA]])</f>
        <v>0.44933333333333536</v>
      </c>
      <c r="K613" s="29">
        <f t="shared" si="47"/>
        <v>0.20190044444444627</v>
      </c>
      <c r="L613" s="29">
        <f>ABS(SMA1MSFT[[#This Row],[Erorr 2]])</f>
        <v>0.44933333333333536</v>
      </c>
      <c r="M613" s="27">
        <f>SMA1MSFT[[#This Row],[Abs Erorr 2]]/SMA1MSFT[[#This Row],[Adj Close]]</f>
        <v>2.0270920552427789E-2</v>
      </c>
      <c r="N613" s="25">
        <f t="shared" si="49"/>
        <v>21.932750000000002</v>
      </c>
      <c r="O613" s="30">
        <f>SMA1MSFT[[#This Row],[Adj Close]]-SMA1MSFT[[#This Row],[6-MA]]</f>
        <v>0.23364999999999725</v>
      </c>
      <c r="P613" s="29">
        <f>(SMA1MSFT[[#This Row],[Adj Close]]-N613)^2</f>
        <v>5.4592322499998715E-2</v>
      </c>
      <c r="Q613" s="29">
        <f>ABS(SMA1MSFT[[#This Row],[Erorr 3]])</f>
        <v>0.23364999999999725</v>
      </c>
      <c r="R613" s="31">
        <f>SMA1MSFT[[#This Row],[Abs Erorr 3]]/SMA1MSFT[[#This Row],[Adj Close]]</f>
        <v>1.0540728309513374E-2</v>
      </c>
    </row>
    <row r="614" spans="2:18">
      <c r="B614" s="20">
        <v>44671.291666666664</v>
      </c>
      <c r="C614" s="4">
        <v>21.451499999999999</v>
      </c>
      <c r="D614" s="25">
        <f t="shared" si="46"/>
        <v>22.166399999999999</v>
      </c>
      <c r="E614" s="26">
        <f>SMA1MSFT[[#This Row],[Adj Close]]-SMA1MSFT[[#This Row],[Naive Trend ]]</f>
        <v>-0.71490000000000009</v>
      </c>
      <c r="F614" s="4">
        <f t="shared" si="45"/>
        <v>0.51108201000000009</v>
      </c>
      <c r="G614" s="4">
        <f>ABS(SMA1MSFT[[#This Row],[Erorr 1]])</f>
        <v>0.71490000000000009</v>
      </c>
      <c r="H614" s="27">
        <f>SMA1MSFT[[#This Row],[Abs Erorr 1]]/SMA1MSFT[[#This Row],[Adj Close]]</f>
        <v>3.3326340815327607E-2</v>
      </c>
      <c r="I614" s="25">
        <f t="shared" si="48"/>
        <v>21.715399999999999</v>
      </c>
      <c r="J614" s="28">
        <f>(SMA1MSFT[[#This Row],[Adj Close]]-SMA1MSFT[[#This Row],[3-MA]])</f>
        <v>-0.26389999999999958</v>
      </c>
      <c r="K614" s="29">
        <f t="shared" si="47"/>
        <v>6.9643209999999775E-2</v>
      </c>
      <c r="L614" s="29">
        <f>ABS(SMA1MSFT[[#This Row],[Erorr 2]])</f>
        <v>0.26389999999999958</v>
      </c>
      <c r="M614" s="27">
        <f>SMA1MSFT[[#This Row],[Abs Erorr 2]]/SMA1MSFT[[#This Row],[Adj Close]]</f>
        <v>1.2302170011421093E-2</v>
      </c>
      <c r="N614" s="25">
        <f t="shared" si="49"/>
        <v>21.779466666666664</v>
      </c>
      <c r="O614" s="30">
        <f>SMA1MSFT[[#This Row],[Adj Close]]-SMA1MSFT[[#This Row],[6-MA]]</f>
        <v>-0.32796666666666496</v>
      </c>
      <c r="P614" s="29">
        <f>(SMA1MSFT[[#This Row],[Adj Close]]-N614)^2</f>
        <v>0.10756213444444333</v>
      </c>
      <c r="Q614" s="29">
        <f>ABS(SMA1MSFT[[#This Row],[Erorr 3]])</f>
        <v>0.32796666666666496</v>
      </c>
      <c r="R614" s="31">
        <f>SMA1MSFT[[#This Row],[Abs Erorr 3]]/SMA1MSFT[[#This Row],[Adj Close]]</f>
        <v>1.5288752146314475E-2</v>
      </c>
    </row>
    <row r="615" spans="2:18">
      <c r="B615" s="20">
        <v>44672.291666666664</v>
      </c>
      <c r="C615" s="4">
        <v>20.154299999999999</v>
      </c>
      <c r="D615" s="25">
        <f t="shared" si="46"/>
        <v>21.451499999999999</v>
      </c>
      <c r="E615" s="26">
        <f>SMA1MSFT[[#This Row],[Adj Close]]-SMA1MSFT[[#This Row],[Naive Trend ]]</f>
        <v>-1.2972000000000001</v>
      </c>
      <c r="F615" s="4">
        <f t="shared" si="45"/>
        <v>1.6827278400000003</v>
      </c>
      <c r="G615" s="4">
        <f>ABS(SMA1MSFT[[#This Row],[Erorr 1]])</f>
        <v>1.2972000000000001</v>
      </c>
      <c r="H615" s="27">
        <f>SMA1MSFT[[#This Row],[Abs Erorr 1]]/SMA1MSFT[[#This Row],[Adj Close]]</f>
        <v>6.4363436090561332E-2</v>
      </c>
      <c r="I615" s="25">
        <f t="shared" si="48"/>
        <v>21.789966666666668</v>
      </c>
      <c r="J615" s="28">
        <f>(SMA1MSFT[[#This Row],[Adj Close]]-SMA1MSFT[[#This Row],[3-MA]])</f>
        <v>-1.635666666666669</v>
      </c>
      <c r="K615" s="29">
        <f t="shared" si="47"/>
        <v>2.6754054444444524</v>
      </c>
      <c r="L615" s="29">
        <f>ABS(SMA1MSFT[[#This Row],[Erorr 2]])</f>
        <v>1.635666666666669</v>
      </c>
      <c r="M615" s="27">
        <f>SMA1MSFT[[#This Row],[Abs Erorr 2]]/SMA1MSFT[[#This Row],[Adj Close]]</f>
        <v>8.1157205492955312E-2</v>
      </c>
      <c r="N615" s="25">
        <f t="shared" si="49"/>
        <v>21.707083333333333</v>
      </c>
      <c r="O615" s="30">
        <f>SMA1MSFT[[#This Row],[Adj Close]]-SMA1MSFT[[#This Row],[6-MA]]</f>
        <v>-1.5527833333333341</v>
      </c>
      <c r="P615" s="29">
        <f>(SMA1MSFT[[#This Row],[Adj Close]]-N615)^2</f>
        <v>2.4111360802777799</v>
      </c>
      <c r="Q615" s="29">
        <f>ABS(SMA1MSFT[[#This Row],[Erorr 3]])</f>
        <v>1.5527833333333341</v>
      </c>
      <c r="R615" s="31">
        <f>SMA1MSFT[[#This Row],[Abs Erorr 3]]/SMA1MSFT[[#This Row],[Adj Close]]</f>
        <v>7.7044766294703068E-2</v>
      </c>
    </row>
    <row r="616" spans="2:18">
      <c r="B616" s="20">
        <v>44673.291666666664</v>
      </c>
      <c r="C616" s="4">
        <v>19.487300000000001</v>
      </c>
      <c r="D616" s="25">
        <f t="shared" si="46"/>
        <v>20.154299999999999</v>
      </c>
      <c r="E616" s="26">
        <f>SMA1MSFT[[#This Row],[Adj Close]]-SMA1MSFT[[#This Row],[Naive Trend ]]</f>
        <v>-0.66699999999999804</v>
      </c>
      <c r="F616" s="4">
        <f t="shared" si="45"/>
        <v>0.44488899999999737</v>
      </c>
      <c r="G616" s="4">
        <f>ABS(SMA1MSFT[[#This Row],[Erorr 1]])</f>
        <v>0.66699999999999804</v>
      </c>
      <c r="H616" s="27">
        <f>SMA1MSFT[[#This Row],[Abs Erorr 1]]/SMA1MSFT[[#This Row],[Adj Close]]</f>
        <v>3.422741990937677E-2</v>
      </c>
      <c r="I616" s="25">
        <f t="shared" si="48"/>
        <v>21.257400000000001</v>
      </c>
      <c r="J616" s="28">
        <f>(SMA1MSFT[[#This Row],[Adj Close]]-SMA1MSFT[[#This Row],[3-MA]])</f>
        <v>-1.7700999999999993</v>
      </c>
      <c r="K616" s="29">
        <f t="shared" si="47"/>
        <v>3.1332540099999977</v>
      </c>
      <c r="L616" s="29">
        <f>ABS(SMA1MSFT[[#This Row],[Erorr 2]])</f>
        <v>1.7700999999999993</v>
      </c>
      <c r="M616" s="27">
        <f>SMA1MSFT[[#This Row],[Abs Erorr 2]]/SMA1MSFT[[#This Row],[Adj Close]]</f>
        <v>9.0833517213775083E-2</v>
      </c>
      <c r="N616" s="25">
        <f t="shared" si="49"/>
        <v>21.487233333333332</v>
      </c>
      <c r="O616" s="30">
        <f>SMA1MSFT[[#This Row],[Adj Close]]-SMA1MSFT[[#This Row],[6-MA]]</f>
        <v>-1.9999333333333311</v>
      </c>
      <c r="P616" s="29">
        <f>(SMA1MSFT[[#This Row],[Adj Close]]-N616)^2</f>
        <v>3.9997333377777688</v>
      </c>
      <c r="Q616" s="29">
        <f>ABS(SMA1MSFT[[#This Row],[Erorr 3]])</f>
        <v>1.9999333333333311</v>
      </c>
      <c r="R616" s="31">
        <f>SMA1MSFT[[#This Row],[Abs Erorr 3]]/SMA1MSFT[[#This Row],[Adj Close]]</f>
        <v>0.10262752322452731</v>
      </c>
    </row>
    <row r="617" spans="2:18">
      <c r="B617" s="20">
        <v>44676.291666666664</v>
      </c>
      <c r="C617" s="4">
        <v>19.873699999999999</v>
      </c>
      <c r="D617" s="25">
        <f t="shared" si="46"/>
        <v>19.487300000000001</v>
      </c>
      <c r="E617" s="26">
        <f>SMA1MSFT[[#This Row],[Adj Close]]-SMA1MSFT[[#This Row],[Naive Trend ]]</f>
        <v>0.3863999999999983</v>
      </c>
      <c r="F617" s="4">
        <f t="shared" si="45"/>
        <v>0.14930495999999868</v>
      </c>
      <c r="G617" s="4">
        <f>ABS(SMA1MSFT[[#This Row],[Erorr 1]])</f>
        <v>0.3863999999999983</v>
      </c>
      <c r="H617" s="27">
        <f>SMA1MSFT[[#This Row],[Abs Erorr 1]]/SMA1MSFT[[#This Row],[Adj Close]]</f>
        <v>1.9442781163044542E-2</v>
      </c>
      <c r="I617" s="25">
        <f t="shared" si="48"/>
        <v>20.364366666666669</v>
      </c>
      <c r="J617" s="28">
        <f>(SMA1MSFT[[#This Row],[Adj Close]]-SMA1MSFT[[#This Row],[3-MA]])</f>
        <v>-0.49066666666666947</v>
      </c>
      <c r="K617" s="29">
        <f t="shared" si="47"/>
        <v>0.24075377777778054</v>
      </c>
      <c r="L617" s="29">
        <f>ABS(SMA1MSFT[[#This Row],[Erorr 2]])</f>
        <v>0.49066666666666947</v>
      </c>
      <c r="M617" s="27">
        <f>SMA1MSFT[[#This Row],[Abs Erorr 2]]/SMA1MSFT[[#This Row],[Adj Close]]</f>
        <v>2.4689245921326652E-2</v>
      </c>
      <c r="N617" s="25">
        <f t="shared" si="49"/>
        <v>21.039883333333332</v>
      </c>
      <c r="O617" s="30">
        <f>SMA1MSFT[[#This Row],[Adj Close]]-SMA1MSFT[[#This Row],[6-MA]]</f>
        <v>-1.1661833333333327</v>
      </c>
      <c r="P617" s="29">
        <f>(SMA1MSFT[[#This Row],[Adj Close]]-N617)^2</f>
        <v>1.3599835669444429</v>
      </c>
      <c r="Q617" s="29">
        <f>ABS(SMA1MSFT[[#This Row],[Erorr 3]])</f>
        <v>1.1661833333333327</v>
      </c>
      <c r="R617" s="31">
        <f>SMA1MSFT[[#This Row],[Abs Erorr 3]]/SMA1MSFT[[#This Row],[Adj Close]]</f>
        <v>5.86797291562886E-2</v>
      </c>
    </row>
    <row r="618" spans="2:18">
      <c r="B618" s="20">
        <v>44677.291666666664</v>
      </c>
      <c r="C618" s="4">
        <v>18.761299999999999</v>
      </c>
      <c r="D618" s="25">
        <f t="shared" si="46"/>
        <v>19.873699999999999</v>
      </c>
      <c r="E618" s="26">
        <f>SMA1MSFT[[#This Row],[Adj Close]]-SMA1MSFT[[#This Row],[Naive Trend ]]</f>
        <v>-1.1124000000000009</v>
      </c>
      <c r="F618" s="4">
        <f t="shared" si="45"/>
        <v>1.237433760000002</v>
      </c>
      <c r="G618" s="4">
        <f>ABS(SMA1MSFT[[#This Row],[Erorr 1]])</f>
        <v>1.1124000000000009</v>
      </c>
      <c r="H618" s="27">
        <f>SMA1MSFT[[#This Row],[Abs Erorr 1]]/SMA1MSFT[[#This Row],[Adj Close]]</f>
        <v>5.9292266527372892E-2</v>
      </c>
      <c r="I618" s="25">
        <f t="shared" si="48"/>
        <v>19.838433333333331</v>
      </c>
      <c r="J618" s="28">
        <f>(SMA1MSFT[[#This Row],[Adj Close]]-SMA1MSFT[[#This Row],[3-MA]])</f>
        <v>-1.0771333333333324</v>
      </c>
      <c r="K618" s="29">
        <f t="shared" si="47"/>
        <v>1.1602162177777757</v>
      </c>
      <c r="L618" s="29">
        <f>ABS(SMA1MSFT[[#This Row],[Erorr 2]])</f>
        <v>1.0771333333333324</v>
      </c>
      <c r="M618" s="27">
        <f>SMA1MSFT[[#This Row],[Abs Erorr 2]]/SMA1MSFT[[#This Row],[Adj Close]]</f>
        <v>5.7412510504780183E-2</v>
      </c>
      <c r="N618" s="25">
        <f t="shared" si="49"/>
        <v>20.814200000000003</v>
      </c>
      <c r="O618" s="30">
        <f>SMA1MSFT[[#This Row],[Adj Close]]-SMA1MSFT[[#This Row],[6-MA]]</f>
        <v>-2.0529000000000046</v>
      </c>
      <c r="P618" s="29">
        <f>(SMA1MSFT[[#This Row],[Adj Close]]-N618)^2</f>
        <v>4.2143984100000189</v>
      </c>
      <c r="Q618" s="29">
        <f>ABS(SMA1MSFT[[#This Row],[Erorr 3]])</f>
        <v>2.0529000000000046</v>
      </c>
      <c r="R618" s="31">
        <f>SMA1MSFT[[#This Row],[Abs Erorr 3]]/SMA1MSFT[[#This Row],[Adj Close]]</f>
        <v>0.10942205497486873</v>
      </c>
    </row>
    <row r="619" spans="2:18">
      <c r="B619" s="20">
        <v>44678.291666666664</v>
      </c>
      <c r="C619" s="4">
        <v>18.3888</v>
      </c>
      <c r="D619" s="25">
        <f t="shared" si="46"/>
        <v>18.761299999999999</v>
      </c>
      <c r="E619" s="26">
        <f>SMA1MSFT[[#This Row],[Adj Close]]-SMA1MSFT[[#This Row],[Naive Trend ]]</f>
        <v>-0.37249999999999872</v>
      </c>
      <c r="F619" s="4">
        <f t="shared" si="45"/>
        <v>0.13875624999999905</v>
      </c>
      <c r="G619" s="4">
        <f>ABS(SMA1MSFT[[#This Row],[Erorr 1]])</f>
        <v>0.37249999999999872</v>
      </c>
      <c r="H619" s="27">
        <f>SMA1MSFT[[#This Row],[Abs Erorr 1]]/SMA1MSFT[[#This Row],[Adj Close]]</f>
        <v>2.0256895501609605E-2</v>
      </c>
      <c r="I619" s="25">
        <f t="shared" si="48"/>
        <v>19.374100000000002</v>
      </c>
      <c r="J619" s="28">
        <f>(SMA1MSFT[[#This Row],[Adj Close]]-SMA1MSFT[[#This Row],[3-MA]])</f>
        <v>-0.98530000000000229</v>
      </c>
      <c r="K619" s="29">
        <f t="shared" si="47"/>
        <v>0.97081609000000446</v>
      </c>
      <c r="L619" s="29">
        <f>ABS(SMA1MSFT[[#This Row],[Erorr 2]])</f>
        <v>0.98530000000000229</v>
      </c>
      <c r="M619" s="27">
        <f>SMA1MSFT[[#This Row],[Abs Erorr 2]]/SMA1MSFT[[#This Row],[Adj Close]]</f>
        <v>5.3581527886539755E-2</v>
      </c>
      <c r="N619" s="25">
        <f t="shared" si="49"/>
        <v>20.315749999999998</v>
      </c>
      <c r="O619" s="30">
        <f>SMA1MSFT[[#This Row],[Adj Close]]-SMA1MSFT[[#This Row],[6-MA]]</f>
        <v>-1.9269499999999979</v>
      </c>
      <c r="P619" s="29">
        <f>(SMA1MSFT[[#This Row],[Adj Close]]-N619)^2</f>
        <v>3.7131363024999922</v>
      </c>
      <c r="Q619" s="29">
        <f>ABS(SMA1MSFT[[#This Row],[Erorr 3]])</f>
        <v>1.9269499999999979</v>
      </c>
      <c r="R619" s="31">
        <f>SMA1MSFT[[#This Row],[Abs Erorr 3]]/SMA1MSFT[[#This Row],[Adj Close]]</f>
        <v>0.10478932828678315</v>
      </c>
    </row>
    <row r="620" spans="2:18">
      <c r="B620" s="20">
        <v>44679.291666666664</v>
      </c>
      <c r="C620" s="4">
        <v>19.753900000000002</v>
      </c>
      <c r="D620" s="25">
        <f t="shared" si="46"/>
        <v>18.3888</v>
      </c>
      <c r="E620" s="26">
        <f>SMA1MSFT[[#This Row],[Adj Close]]-SMA1MSFT[[#This Row],[Naive Trend ]]</f>
        <v>1.3651000000000018</v>
      </c>
      <c r="F620" s="4">
        <f t="shared" si="45"/>
        <v>1.8634980100000047</v>
      </c>
      <c r="G620" s="4">
        <f>ABS(SMA1MSFT[[#This Row],[Erorr 1]])</f>
        <v>1.3651000000000018</v>
      </c>
      <c r="H620" s="27">
        <f>SMA1MSFT[[#This Row],[Abs Erorr 1]]/SMA1MSFT[[#This Row],[Adj Close]]</f>
        <v>6.9105341223758429E-2</v>
      </c>
      <c r="I620" s="25">
        <f t="shared" si="48"/>
        <v>19.00793333333333</v>
      </c>
      <c r="J620" s="28">
        <f>(SMA1MSFT[[#This Row],[Adj Close]]-SMA1MSFT[[#This Row],[3-MA]])</f>
        <v>0.74596666666667133</v>
      </c>
      <c r="K620" s="29">
        <f t="shared" si="47"/>
        <v>0.55646626777778474</v>
      </c>
      <c r="L620" s="29">
        <f>ABS(SMA1MSFT[[#This Row],[Erorr 2]])</f>
        <v>0.74596666666667133</v>
      </c>
      <c r="M620" s="27">
        <f>SMA1MSFT[[#This Row],[Abs Erorr 2]]/SMA1MSFT[[#This Row],[Adj Close]]</f>
        <v>3.7763007136143813E-2</v>
      </c>
      <c r="N620" s="25">
        <f t="shared" si="49"/>
        <v>19.686150000000001</v>
      </c>
      <c r="O620" s="30">
        <f>SMA1MSFT[[#This Row],[Adj Close]]-SMA1MSFT[[#This Row],[6-MA]]</f>
        <v>6.7750000000000199E-2</v>
      </c>
      <c r="P620" s="29">
        <f>(SMA1MSFT[[#This Row],[Adj Close]]-N620)^2</f>
        <v>4.5900625000000273E-3</v>
      </c>
      <c r="Q620" s="29">
        <f>ABS(SMA1MSFT[[#This Row],[Erorr 3]])</f>
        <v>6.7750000000000199E-2</v>
      </c>
      <c r="R620" s="31">
        <f>SMA1MSFT[[#This Row],[Abs Erorr 3]]/SMA1MSFT[[#This Row],[Adj Close]]</f>
        <v>3.429702489128739E-3</v>
      </c>
    </row>
    <row r="621" spans="2:18">
      <c r="B621" s="20">
        <v>44680.291666666664</v>
      </c>
      <c r="C621" s="4">
        <v>18.520600000000002</v>
      </c>
      <c r="D621" s="25">
        <f t="shared" si="46"/>
        <v>19.753900000000002</v>
      </c>
      <c r="E621" s="26">
        <f>SMA1MSFT[[#This Row],[Adj Close]]-SMA1MSFT[[#This Row],[Naive Trend ]]</f>
        <v>-1.2332999999999998</v>
      </c>
      <c r="F621" s="4">
        <f t="shared" si="45"/>
        <v>1.5210288899999995</v>
      </c>
      <c r="G621" s="4">
        <f>ABS(SMA1MSFT[[#This Row],[Erorr 1]])</f>
        <v>1.2332999999999998</v>
      </c>
      <c r="H621" s="27">
        <f>SMA1MSFT[[#This Row],[Abs Erorr 1]]/SMA1MSFT[[#This Row],[Adj Close]]</f>
        <v>6.6590715203611095E-2</v>
      </c>
      <c r="I621" s="25">
        <f t="shared" si="48"/>
        <v>18.968</v>
      </c>
      <c r="J621" s="28">
        <f>(SMA1MSFT[[#This Row],[Adj Close]]-SMA1MSFT[[#This Row],[3-MA]])</f>
        <v>-0.44739999999999824</v>
      </c>
      <c r="K621" s="29">
        <f t="shared" si="47"/>
        <v>0.20016675999999842</v>
      </c>
      <c r="L621" s="29">
        <f>ABS(SMA1MSFT[[#This Row],[Erorr 2]])</f>
        <v>0.44739999999999824</v>
      </c>
      <c r="M621" s="27">
        <f>SMA1MSFT[[#This Row],[Abs Erorr 2]]/SMA1MSFT[[#This Row],[Adj Close]]</f>
        <v>2.4156884766152187E-2</v>
      </c>
      <c r="N621" s="25">
        <f t="shared" si="49"/>
        <v>19.403216666666669</v>
      </c>
      <c r="O621" s="30">
        <f>SMA1MSFT[[#This Row],[Adj Close]]-SMA1MSFT[[#This Row],[6-MA]]</f>
        <v>-0.88261666666666727</v>
      </c>
      <c r="P621" s="29">
        <f>(SMA1MSFT[[#This Row],[Adj Close]]-N621)^2</f>
        <v>0.77901218027777885</v>
      </c>
      <c r="Q621" s="29">
        <f>ABS(SMA1MSFT[[#This Row],[Erorr 3]])</f>
        <v>0.88261666666666727</v>
      </c>
      <c r="R621" s="31">
        <f>SMA1MSFT[[#This Row],[Abs Erorr 3]]/SMA1MSFT[[#This Row],[Adj Close]]</f>
        <v>4.7655943471953781E-2</v>
      </c>
    </row>
    <row r="622" spans="2:18">
      <c r="B622" s="20">
        <v>44683.291666666664</v>
      </c>
      <c r="C622" s="4">
        <v>19.505199999999999</v>
      </c>
      <c r="D622" s="25">
        <f t="shared" si="46"/>
        <v>18.520600000000002</v>
      </c>
      <c r="E622" s="26">
        <f>SMA1MSFT[[#This Row],[Adj Close]]-SMA1MSFT[[#This Row],[Naive Trend ]]</f>
        <v>0.98459999999999681</v>
      </c>
      <c r="F622" s="4">
        <f t="shared" si="45"/>
        <v>0.96943715999999369</v>
      </c>
      <c r="G622" s="4">
        <f>ABS(SMA1MSFT[[#This Row],[Erorr 1]])</f>
        <v>0.98459999999999681</v>
      </c>
      <c r="H622" s="27">
        <f>SMA1MSFT[[#This Row],[Abs Erorr 1]]/SMA1MSFT[[#This Row],[Adj Close]]</f>
        <v>5.0478846666529791E-2</v>
      </c>
      <c r="I622" s="25">
        <f t="shared" si="48"/>
        <v>18.887766666666668</v>
      </c>
      <c r="J622" s="28">
        <f>(SMA1MSFT[[#This Row],[Adj Close]]-SMA1MSFT[[#This Row],[3-MA]])</f>
        <v>0.61743333333333084</v>
      </c>
      <c r="K622" s="29">
        <f t="shared" si="47"/>
        <v>0.38122392111110803</v>
      </c>
      <c r="L622" s="29">
        <f>ABS(SMA1MSFT[[#This Row],[Erorr 2]])</f>
        <v>0.61743333333333084</v>
      </c>
      <c r="M622" s="27">
        <f>SMA1MSFT[[#This Row],[Abs Erorr 2]]/SMA1MSFT[[#This Row],[Adj Close]]</f>
        <v>3.1654806581492674E-2</v>
      </c>
      <c r="N622" s="25">
        <f t="shared" si="49"/>
        <v>19.130933333333335</v>
      </c>
      <c r="O622" s="30">
        <f>SMA1MSFT[[#This Row],[Adj Close]]-SMA1MSFT[[#This Row],[6-MA]]</f>
        <v>0.37426666666666364</v>
      </c>
      <c r="P622" s="29">
        <f>(SMA1MSFT[[#This Row],[Adj Close]]-N622)^2</f>
        <v>0.14007553777777551</v>
      </c>
      <c r="Q622" s="29">
        <f>ABS(SMA1MSFT[[#This Row],[Erorr 3]])</f>
        <v>0.37426666666666364</v>
      </c>
      <c r="R622" s="31">
        <f>SMA1MSFT[[#This Row],[Abs Erorr 3]]/SMA1MSFT[[#This Row],[Adj Close]]</f>
        <v>1.9188045581007306E-2</v>
      </c>
    </row>
    <row r="623" spans="2:18">
      <c r="B623" s="20">
        <v>44684.291666666664</v>
      </c>
      <c r="C623" s="4">
        <v>19.574100000000001</v>
      </c>
      <c r="D623" s="25">
        <f t="shared" si="46"/>
        <v>19.505199999999999</v>
      </c>
      <c r="E623" s="26">
        <f>SMA1MSFT[[#This Row],[Adj Close]]-SMA1MSFT[[#This Row],[Naive Trend ]]</f>
        <v>6.8900000000002848E-2</v>
      </c>
      <c r="F623" s="4">
        <f t="shared" si="45"/>
        <v>4.747210000000392E-3</v>
      </c>
      <c r="G623" s="4">
        <f>ABS(SMA1MSFT[[#This Row],[Erorr 1]])</f>
        <v>6.8900000000002848E-2</v>
      </c>
      <c r="H623" s="27">
        <f>SMA1MSFT[[#This Row],[Abs Erorr 1]]/SMA1MSFT[[#This Row],[Adj Close]]</f>
        <v>3.5199574948530377E-3</v>
      </c>
      <c r="I623" s="25">
        <f t="shared" si="48"/>
        <v>19.259900000000002</v>
      </c>
      <c r="J623" s="28">
        <f>(SMA1MSFT[[#This Row],[Adj Close]]-SMA1MSFT[[#This Row],[3-MA]])</f>
        <v>0.31419999999999959</v>
      </c>
      <c r="K623" s="29">
        <f t="shared" si="47"/>
        <v>9.872163999999975E-2</v>
      </c>
      <c r="L623" s="29">
        <f>ABS(SMA1MSFT[[#This Row],[Erorr 2]])</f>
        <v>0.31419999999999959</v>
      </c>
      <c r="M623" s="27">
        <f>SMA1MSFT[[#This Row],[Abs Erorr 2]]/SMA1MSFT[[#This Row],[Adj Close]]</f>
        <v>1.6051823583204314E-2</v>
      </c>
      <c r="N623" s="25">
        <f t="shared" si="49"/>
        <v>19.133916666666668</v>
      </c>
      <c r="O623" s="30">
        <f>SMA1MSFT[[#This Row],[Adj Close]]-SMA1MSFT[[#This Row],[6-MA]]</f>
        <v>0.44018333333333359</v>
      </c>
      <c r="P623" s="29">
        <f>(SMA1MSFT[[#This Row],[Adj Close]]-N623)^2</f>
        <v>0.19376136694444468</v>
      </c>
      <c r="Q623" s="29">
        <f>ABS(SMA1MSFT[[#This Row],[Erorr 3]])</f>
        <v>0.44018333333333359</v>
      </c>
      <c r="R623" s="31">
        <f>SMA1MSFT[[#This Row],[Abs Erorr 3]]/SMA1MSFT[[#This Row],[Adj Close]]</f>
        <v>2.2488049684702416E-2</v>
      </c>
    </row>
    <row r="624" spans="2:18">
      <c r="B624" s="20">
        <v>44685.291666666664</v>
      </c>
      <c r="C624" s="4">
        <v>20.305099999999999</v>
      </c>
      <c r="D624" s="25">
        <f t="shared" si="46"/>
        <v>19.574100000000001</v>
      </c>
      <c r="E624" s="26">
        <f>SMA1MSFT[[#This Row],[Adj Close]]-SMA1MSFT[[#This Row],[Naive Trend ]]</f>
        <v>0.7309999999999981</v>
      </c>
      <c r="F624" s="4">
        <f t="shared" si="45"/>
        <v>0.5343609999999972</v>
      </c>
      <c r="G624" s="4">
        <f>ABS(SMA1MSFT[[#This Row],[Erorr 1]])</f>
        <v>0.7309999999999981</v>
      </c>
      <c r="H624" s="27">
        <f>SMA1MSFT[[#This Row],[Abs Erorr 1]]/SMA1MSFT[[#This Row],[Adj Close]]</f>
        <v>3.6000807678858916E-2</v>
      </c>
      <c r="I624" s="25">
        <f t="shared" si="48"/>
        <v>19.199966666666668</v>
      </c>
      <c r="J624" s="28">
        <f>(SMA1MSFT[[#This Row],[Adj Close]]-SMA1MSFT[[#This Row],[3-MA]])</f>
        <v>1.1051333333333311</v>
      </c>
      <c r="K624" s="29">
        <f t="shared" si="47"/>
        <v>1.2213196844444394</v>
      </c>
      <c r="L624" s="29">
        <f>ABS(SMA1MSFT[[#This Row],[Erorr 2]])</f>
        <v>1.1051333333333311</v>
      </c>
      <c r="M624" s="27">
        <f>SMA1MSFT[[#This Row],[Abs Erorr 2]]/SMA1MSFT[[#This Row],[Adj Close]]</f>
        <v>5.4426392055854492E-2</v>
      </c>
      <c r="N624" s="25">
        <f t="shared" si="49"/>
        <v>19.083983333333332</v>
      </c>
      <c r="O624" s="30">
        <f>SMA1MSFT[[#This Row],[Adj Close]]-SMA1MSFT[[#This Row],[6-MA]]</f>
        <v>1.2211166666666671</v>
      </c>
      <c r="P624" s="29">
        <f>(SMA1MSFT[[#This Row],[Adj Close]]-N624)^2</f>
        <v>1.4911259136111121</v>
      </c>
      <c r="Q624" s="29">
        <f>ABS(SMA1MSFT[[#This Row],[Erorr 3]])</f>
        <v>1.2211166666666671</v>
      </c>
      <c r="R624" s="31">
        <f>SMA1MSFT[[#This Row],[Abs Erorr 3]]/SMA1MSFT[[#This Row],[Adj Close]]</f>
        <v>6.0138421710145093E-2</v>
      </c>
    </row>
    <row r="625" spans="2:18">
      <c r="B625" s="20">
        <v>44686.291666666664</v>
      </c>
      <c r="C625" s="4">
        <v>18.8172</v>
      </c>
      <c r="D625" s="25">
        <f t="shared" si="46"/>
        <v>20.305099999999999</v>
      </c>
      <c r="E625" s="26">
        <f>SMA1MSFT[[#This Row],[Adj Close]]-SMA1MSFT[[#This Row],[Naive Trend ]]</f>
        <v>-1.4878999999999998</v>
      </c>
      <c r="F625" s="4">
        <f t="shared" si="45"/>
        <v>2.2138464099999995</v>
      </c>
      <c r="G625" s="4">
        <f>ABS(SMA1MSFT[[#This Row],[Erorr 1]])</f>
        <v>1.4878999999999998</v>
      </c>
      <c r="H625" s="27">
        <f>SMA1MSFT[[#This Row],[Abs Erorr 1]]/SMA1MSFT[[#This Row],[Adj Close]]</f>
        <v>7.9071275216291467E-2</v>
      </c>
      <c r="I625" s="25">
        <f t="shared" si="48"/>
        <v>19.794799999999999</v>
      </c>
      <c r="J625" s="28">
        <f>(SMA1MSFT[[#This Row],[Adj Close]]-SMA1MSFT[[#This Row],[3-MA]])</f>
        <v>-0.97759999999999891</v>
      </c>
      <c r="K625" s="29">
        <f t="shared" si="47"/>
        <v>0.95570175999999785</v>
      </c>
      <c r="L625" s="29">
        <f>ABS(SMA1MSFT[[#This Row],[Erorr 2]])</f>
        <v>0.97759999999999891</v>
      </c>
      <c r="M625" s="27">
        <f>SMA1MSFT[[#This Row],[Abs Erorr 2]]/SMA1MSFT[[#This Row],[Adj Close]]</f>
        <v>5.1952469017707149E-2</v>
      </c>
      <c r="N625" s="25">
        <f t="shared" si="49"/>
        <v>19.341283333333333</v>
      </c>
      <c r="O625" s="30">
        <f>SMA1MSFT[[#This Row],[Adj Close]]-SMA1MSFT[[#This Row],[6-MA]]</f>
        <v>-0.52408333333333346</v>
      </c>
      <c r="P625" s="29">
        <f>(SMA1MSFT[[#This Row],[Adj Close]]-N625)^2</f>
        <v>0.27466334027777789</v>
      </c>
      <c r="Q625" s="29">
        <f>ABS(SMA1MSFT[[#This Row],[Erorr 3]])</f>
        <v>0.52408333333333346</v>
      </c>
      <c r="R625" s="31">
        <f>SMA1MSFT[[#This Row],[Abs Erorr 3]]/SMA1MSFT[[#This Row],[Adj Close]]</f>
        <v>2.785129208029534E-2</v>
      </c>
    </row>
    <row r="626" spans="2:18">
      <c r="B626" s="20">
        <v>44687.291666666664</v>
      </c>
      <c r="C626" s="4">
        <v>18.648499999999999</v>
      </c>
      <c r="D626" s="25">
        <f t="shared" si="46"/>
        <v>18.8172</v>
      </c>
      <c r="E626" s="26">
        <f>SMA1MSFT[[#This Row],[Adj Close]]-SMA1MSFT[[#This Row],[Naive Trend ]]</f>
        <v>-0.16870000000000118</v>
      </c>
      <c r="F626" s="4">
        <f t="shared" si="45"/>
        <v>2.8459690000000398E-2</v>
      </c>
      <c r="G626" s="4">
        <f>ABS(SMA1MSFT[[#This Row],[Erorr 1]])</f>
        <v>0.16870000000000118</v>
      </c>
      <c r="H626" s="27">
        <f>SMA1MSFT[[#This Row],[Abs Erorr 1]]/SMA1MSFT[[#This Row],[Adj Close]]</f>
        <v>9.0463039922782634E-3</v>
      </c>
      <c r="I626" s="25">
        <f t="shared" si="48"/>
        <v>19.565466666666666</v>
      </c>
      <c r="J626" s="28">
        <f>(SMA1MSFT[[#This Row],[Adj Close]]-SMA1MSFT[[#This Row],[3-MA]])</f>
        <v>-0.91696666666666715</v>
      </c>
      <c r="K626" s="29">
        <f t="shared" si="47"/>
        <v>0.84082786777777863</v>
      </c>
      <c r="L626" s="29">
        <f>ABS(SMA1MSFT[[#This Row],[Erorr 2]])</f>
        <v>0.91696666666666715</v>
      </c>
      <c r="M626" s="27">
        <f>SMA1MSFT[[#This Row],[Abs Erorr 2]]/SMA1MSFT[[#This Row],[Adj Close]]</f>
        <v>4.9171068271800261E-2</v>
      </c>
      <c r="N626" s="25">
        <f t="shared" si="49"/>
        <v>19.412683333333334</v>
      </c>
      <c r="O626" s="30">
        <f>SMA1MSFT[[#This Row],[Adj Close]]-SMA1MSFT[[#This Row],[6-MA]]</f>
        <v>-0.76418333333333521</v>
      </c>
      <c r="P626" s="29">
        <f>(SMA1MSFT[[#This Row],[Adj Close]]-N626)^2</f>
        <v>0.58397616694444732</v>
      </c>
      <c r="Q626" s="29">
        <f>ABS(SMA1MSFT[[#This Row],[Erorr 3]])</f>
        <v>0.76418333333333521</v>
      </c>
      <c r="R626" s="31">
        <f>SMA1MSFT[[#This Row],[Abs Erorr 3]]/SMA1MSFT[[#This Row],[Adj Close]]</f>
        <v>4.0978273498315426E-2</v>
      </c>
    </row>
    <row r="627" spans="2:18">
      <c r="B627" s="20">
        <v>44690.291666666664</v>
      </c>
      <c r="C627" s="4">
        <v>16.925899999999999</v>
      </c>
      <c r="D627" s="25">
        <f t="shared" si="46"/>
        <v>18.648499999999999</v>
      </c>
      <c r="E627" s="26">
        <f>SMA1MSFT[[#This Row],[Adj Close]]-SMA1MSFT[[#This Row],[Naive Trend ]]</f>
        <v>-1.7225999999999999</v>
      </c>
      <c r="F627" s="4">
        <f t="shared" si="45"/>
        <v>2.9673507599999995</v>
      </c>
      <c r="G627" s="4">
        <f>ABS(SMA1MSFT[[#This Row],[Erorr 1]])</f>
        <v>1.7225999999999999</v>
      </c>
      <c r="H627" s="27">
        <f>SMA1MSFT[[#This Row],[Abs Erorr 1]]/SMA1MSFT[[#This Row],[Adj Close]]</f>
        <v>0.10177302240944353</v>
      </c>
      <c r="I627" s="25">
        <f t="shared" si="48"/>
        <v>19.256933333333333</v>
      </c>
      <c r="J627" s="28">
        <f>(SMA1MSFT[[#This Row],[Adj Close]]-SMA1MSFT[[#This Row],[3-MA]])</f>
        <v>-2.331033333333334</v>
      </c>
      <c r="K627" s="29">
        <f t="shared" si="47"/>
        <v>5.4337164011111136</v>
      </c>
      <c r="L627" s="29">
        <f>ABS(SMA1MSFT[[#This Row],[Erorr 2]])</f>
        <v>2.331033333333334</v>
      </c>
      <c r="M627" s="27">
        <f>SMA1MSFT[[#This Row],[Abs Erorr 2]]/SMA1MSFT[[#This Row],[Adj Close]]</f>
        <v>0.13771990460379266</v>
      </c>
      <c r="N627" s="25">
        <f t="shared" si="49"/>
        <v>19.228449999999999</v>
      </c>
      <c r="O627" s="30">
        <f>SMA1MSFT[[#This Row],[Adj Close]]-SMA1MSFT[[#This Row],[6-MA]]</f>
        <v>-2.3025500000000001</v>
      </c>
      <c r="P627" s="29">
        <f>(SMA1MSFT[[#This Row],[Adj Close]]-N627)^2</f>
        <v>5.3017365025000007</v>
      </c>
      <c r="Q627" s="29">
        <f>ABS(SMA1MSFT[[#This Row],[Erorr 3]])</f>
        <v>2.3025500000000001</v>
      </c>
      <c r="R627" s="31">
        <f>SMA1MSFT[[#This Row],[Abs Erorr 3]]/SMA1MSFT[[#This Row],[Adj Close]]</f>
        <v>0.13603707926904923</v>
      </c>
    </row>
    <row r="628" spans="2:18">
      <c r="B628" s="20">
        <v>44691.291666666664</v>
      </c>
      <c r="C628" s="4">
        <v>17.57</v>
      </c>
      <c r="D628" s="25">
        <f t="shared" si="46"/>
        <v>16.925899999999999</v>
      </c>
      <c r="E628" s="26">
        <f>SMA1MSFT[[#This Row],[Adj Close]]-SMA1MSFT[[#This Row],[Naive Trend ]]</f>
        <v>0.64410000000000167</v>
      </c>
      <c r="F628" s="4">
        <f t="shared" si="45"/>
        <v>0.41486481000000214</v>
      </c>
      <c r="G628" s="4">
        <f>ABS(SMA1MSFT[[#This Row],[Erorr 1]])</f>
        <v>0.64410000000000167</v>
      </c>
      <c r="H628" s="27">
        <f>SMA1MSFT[[#This Row],[Abs Erorr 1]]/SMA1MSFT[[#This Row],[Adj Close]]</f>
        <v>3.6659077973819107E-2</v>
      </c>
      <c r="I628" s="25">
        <f t="shared" si="48"/>
        <v>18.130533333333332</v>
      </c>
      <c r="J628" s="28">
        <f>(SMA1MSFT[[#This Row],[Adj Close]]-SMA1MSFT[[#This Row],[3-MA]])</f>
        <v>-0.560533333333332</v>
      </c>
      <c r="K628" s="29">
        <f t="shared" si="47"/>
        <v>0.31419761777777627</v>
      </c>
      <c r="L628" s="29">
        <f>ABS(SMA1MSFT[[#This Row],[Erorr 2]])</f>
        <v>0.560533333333332</v>
      </c>
      <c r="M628" s="27">
        <f>SMA1MSFT[[#This Row],[Abs Erorr 2]]/SMA1MSFT[[#This Row],[Adj Close]]</f>
        <v>3.1902864731549914E-2</v>
      </c>
      <c r="N628" s="25">
        <f t="shared" si="49"/>
        <v>18.962666666666667</v>
      </c>
      <c r="O628" s="30">
        <f>SMA1MSFT[[#This Row],[Adj Close]]-SMA1MSFT[[#This Row],[6-MA]]</f>
        <v>-1.3926666666666669</v>
      </c>
      <c r="P628" s="29">
        <f>(SMA1MSFT[[#This Row],[Adj Close]]-N628)^2</f>
        <v>1.9395204444444452</v>
      </c>
      <c r="Q628" s="29">
        <f>ABS(SMA1MSFT[[#This Row],[Erorr 3]])</f>
        <v>1.3926666666666669</v>
      </c>
      <c r="R628" s="31">
        <f>SMA1MSFT[[#This Row],[Abs Erorr 3]]/SMA1MSFT[[#This Row],[Adj Close]]</f>
        <v>7.926389679377728E-2</v>
      </c>
    </row>
    <row r="629" spans="2:18">
      <c r="B629" s="20">
        <v>44692.291666666664</v>
      </c>
      <c r="C629" s="4">
        <v>16.606400000000001</v>
      </c>
      <c r="D629" s="25">
        <f t="shared" si="46"/>
        <v>17.57</v>
      </c>
      <c r="E629" s="26">
        <f>SMA1MSFT[[#This Row],[Adj Close]]-SMA1MSFT[[#This Row],[Naive Trend ]]</f>
        <v>-0.96359999999999957</v>
      </c>
      <c r="F629" s="4">
        <f t="shared" si="45"/>
        <v>0.92852495999999918</v>
      </c>
      <c r="G629" s="4">
        <f>ABS(SMA1MSFT[[#This Row],[Erorr 1]])</f>
        <v>0.96359999999999957</v>
      </c>
      <c r="H629" s="27">
        <f>SMA1MSFT[[#This Row],[Abs Erorr 1]]/SMA1MSFT[[#This Row],[Adj Close]]</f>
        <v>5.8025821370074157E-2</v>
      </c>
      <c r="I629" s="25">
        <f t="shared" si="48"/>
        <v>17.7148</v>
      </c>
      <c r="J629" s="28">
        <f>(SMA1MSFT[[#This Row],[Adj Close]]-SMA1MSFT[[#This Row],[3-MA]])</f>
        <v>-1.1083999999999996</v>
      </c>
      <c r="K629" s="29">
        <f t="shared" si="47"/>
        <v>1.2285505599999991</v>
      </c>
      <c r="L629" s="29">
        <f>ABS(SMA1MSFT[[#This Row],[Erorr 2]])</f>
        <v>1.1083999999999996</v>
      </c>
      <c r="M629" s="27">
        <f>SMA1MSFT[[#This Row],[Abs Erorr 2]]/SMA1MSFT[[#This Row],[Adj Close]]</f>
        <v>6.6745351189902657E-2</v>
      </c>
      <c r="N629" s="25">
        <f t="shared" si="49"/>
        <v>18.640133333333335</v>
      </c>
      <c r="O629" s="30">
        <f>SMA1MSFT[[#This Row],[Adj Close]]-SMA1MSFT[[#This Row],[6-MA]]</f>
        <v>-2.0337333333333341</v>
      </c>
      <c r="P629" s="29">
        <f>(SMA1MSFT[[#This Row],[Adj Close]]-N629)^2</f>
        <v>4.1360712711111143</v>
      </c>
      <c r="Q629" s="29">
        <f>ABS(SMA1MSFT[[#This Row],[Erorr 3]])</f>
        <v>2.0337333333333341</v>
      </c>
      <c r="R629" s="31">
        <f>SMA1MSFT[[#This Row],[Abs Erorr 3]]/SMA1MSFT[[#This Row],[Adj Close]]</f>
        <v>0.12246684009377914</v>
      </c>
    </row>
    <row r="630" spans="2:18">
      <c r="B630" s="20">
        <v>44693.291666666664</v>
      </c>
      <c r="C630" s="4">
        <v>16.152000000000001</v>
      </c>
      <c r="D630" s="25">
        <f t="shared" si="46"/>
        <v>16.606400000000001</v>
      </c>
      <c r="E630" s="26">
        <f>SMA1MSFT[[#This Row],[Adj Close]]-SMA1MSFT[[#This Row],[Naive Trend ]]</f>
        <v>-0.45439999999999969</v>
      </c>
      <c r="F630" s="4">
        <f t="shared" si="45"/>
        <v>0.20647935999999972</v>
      </c>
      <c r="G630" s="4">
        <f>ABS(SMA1MSFT[[#This Row],[Erorr 1]])</f>
        <v>0.45439999999999969</v>
      </c>
      <c r="H630" s="27">
        <f>SMA1MSFT[[#This Row],[Abs Erorr 1]]/SMA1MSFT[[#This Row],[Adj Close]]</f>
        <v>2.8132738979692897E-2</v>
      </c>
      <c r="I630" s="25">
        <f t="shared" si="48"/>
        <v>17.034099999999999</v>
      </c>
      <c r="J630" s="28">
        <f>(SMA1MSFT[[#This Row],[Adj Close]]-SMA1MSFT[[#This Row],[3-MA]])</f>
        <v>-0.88209999999999766</v>
      </c>
      <c r="K630" s="29">
        <f t="shared" si="47"/>
        <v>0.77810040999999586</v>
      </c>
      <c r="L630" s="29">
        <f>ABS(SMA1MSFT[[#This Row],[Erorr 2]])</f>
        <v>0.88209999999999766</v>
      </c>
      <c r="M630" s="27">
        <f>SMA1MSFT[[#This Row],[Abs Erorr 2]]/SMA1MSFT[[#This Row],[Adj Close]]</f>
        <v>5.4612431896978557E-2</v>
      </c>
      <c r="N630" s="25">
        <f t="shared" si="49"/>
        <v>18.145516666666666</v>
      </c>
      <c r="O630" s="30">
        <f>SMA1MSFT[[#This Row],[Adj Close]]-SMA1MSFT[[#This Row],[6-MA]]</f>
        <v>-1.9935166666666646</v>
      </c>
      <c r="P630" s="29">
        <f>(SMA1MSFT[[#This Row],[Adj Close]]-N630)^2</f>
        <v>3.9741087002777697</v>
      </c>
      <c r="Q630" s="29">
        <f>ABS(SMA1MSFT[[#This Row],[Erorr 3]])</f>
        <v>1.9935166666666646</v>
      </c>
      <c r="R630" s="31">
        <f>SMA1MSFT[[#This Row],[Abs Erorr 3]]/SMA1MSFT[[#This Row],[Adj Close]]</f>
        <v>0.1234222800066038</v>
      </c>
    </row>
    <row r="631" spans="2:18">
      <c r="B631" s="20">
        <v>44694.291666666664</v>
      </c>
      <c r="C631" s="4">
        <v>17.680800000000001</v>
      </c>
      <c r="D631" s="25">
        <f t="shared" si="46"/>
        <v>16.152000000000001</v>
      </c>
      <c r="E631" s="26">
        <f>SMA1MSFT[[#This Row],[Adj Close]]-SMA1MSFT[[#This Row],[Naive Trend ]]</f>
        <v>1.5288000000000004</v>
      </c>
      <c r="F631" s="4">
        <f t="shared" si="45"/>
        <v>2.3372294400000011</v>
      </c>
      <c r="G631" s="4">
        <f>ABS(SMA1MSFT[[#This Row],[Erorr 1]])</f>
        <v>1.5288000000000004</v>
      </c>
      <c r="H631" s="27">
        <f>SMA1MSFT[[#This Row],[Abs Erorr 1]]/SMA1MSFT[[#This Row],[Adj Close]]</f>
        <v>8.6466675716030963E-2</v>
      </c>
      <c r="I631" s="25">
        <f t="shared" si="48"/>
        <v>16.776133333333334</v>
      </c>
      <c r="J631" s="28">
        <f>(SMA1MSFT[[#This Row],[Adj Close]]-SMA1MSFT[[#This Row],[3-MA]])</f>
        <v>0.9046666666666674</v>
      </c>
      <c r="K631" s="29">
        <f t="shared" si="47"/>
        <v>0.81842177777777914</v>
      </c>
      <c r="L631" s="29">
        <f>ABS(SMA1MSFT[[#This Row],[Erorr 2]])</f>
        <v>0.9046666666666674</v>
      </c>
      <c r="M631" s="27">
        <f>SMA1MSFT[[#This Row],[Abs Erorr 2]]/SMA1MSFT[[#This Row],[Adj Close]]</f>
        <v>5.116661387870839E-2</v>
      </c>
      <c r="N631" s="25">
        <f t="shared" si="49"/>
        <v>17.453333333333337</v>
      </c>
      <c r="O631" s="30">
        <f>SMA1MSFT[[#This Row],[Adj Close]]-SMA1MSFT[[#This Row],[6-MA]]</f>
        <v>0.22746666666666471</v>
      </c>
      <c r="P631" s="29">
        <f>(SMA1MSFT[[#This Row],[Adj Close]]-N631)^2</f>
        <v>5.1741084444443551E-2</v>
      </c>
      <c r="Q631" s="29">
        <f>ABS(SMA1MSFT[[#This Row],[Erorr 3]])</f>
        <v>0.22746666666666471</v>
      </c>
      <c r="R631" s="31">
        <f>SMA1MSFT[[#This Row],[Abs Erorr 3]]/SMA1MSFT[[#This Row],[Adj Close]]</f>
        <v>1.286517955446952E-2</v>
      </c>
    </row>
    <row r="632" spans="2:18">
      <c r="B632" s="20">
        <v>44697.291666666664</v>
      </c>
      <c r="C632" s="4">
        <v>17.2395</v>
      </c>
      <c r="D632" s="25">
        <f t="shared" si="46"/>
        <v>17.680800000000001</v>
      </c>
      <c r="E632" s="26">
        <f>SMA1MSFT[[#This Row],[Adj Close]]-SMA1MSFT[[#This Row],[Naive Trend ]]</f>
        <v>-0.4413000000000018</v>
      </c>
      <c r="F632" s="4">
        <f t="shared" si="45"/>
        <v>0.19474569000000158</v>
      </c>
      <c r="G632" s="4">
        <f>ABS(SMA1MSFT[[#This Row],[Erorr 1]])</f>
        <v>0.4413000000000018</v>
      </c>
      <c r="H632" s="27">
        <f>SMA1MSFT[[#This Row],[Abs Erorr 1]]/SMA1MSFT[[#This Row],[Adj Close]]</f>
        <v>2.5598190202732202E-2</v>
      </c>
      <c r="I632" s="25">
        <f t="shared" si="48"/>
        <v>16.813066666666668</v>
      </c>
      <c r="J632" s="28">
        <f>(SMA1MSFT[[#This Row],[Adj Close]]-SMA1MSFT[[#This Row],[3-MA]])</f>
        <v>0.42643333333333189</v>
      </c>
      <c r="K632" s="29">
        <f t="shared" si="47"/>
        <v>0.18184538777777653</v>
      </c>
      <c r="L632" s="29">
        <f>ABS(SMA1MSFT[[#This Row],[Erorr 2]])</f>
        <v>0.42643333333333189</v>
      </c>
      <c r="M632" s="27">
        <f>SMA1MSFT[[#This Row],[Abs Erorr 2]]/SMA1MSFT[[#This Row],[Adj Close]]</f>
        <v>2.4735829538752974E-2</v>
      </c>
      <c r="N632" s="25">
        <f t="shared" si="49"/>
        <v>17.263933333333334</v>
      </c>
      <c r="O632" s="30">
        <f>SMA1MSFT[[#This Row],[Adj Close]]-SMA1MSFT[[#This Row],[6-MA]]</f>
        <v>-2.4433333333334417E-2</v>
      </c>
      <c r="P632" s="29">
        <f>(SMA1MSFT[[#This Row],[Adj Close]]-N632)^2</f>
        <v>5.9698777777783074E-4</v>
      </c>
      <c r="Q632" s="29">
        <f>ABS(SMA1MSFT[[#This Row],[Erorr 3]])</f>
        <v>2.4433333333334417E-2</v>
      </c>
      <c r="R632" s="31">
        <f>SMA1MSFT[[#This Row],[Abs Erorr 3]]/SMA1MSFT[[#This Row],[Adj Close]]</f>
        <v>1.4172878177055261E-3</v>
      </c>
    </row>
    <row r="633" spans="2:18">
      <c r="B633" s="20">
        <v>44698.291666666664</v>
      </c>
      <c r="C633" s="4">
        <v>18.151199999999999</v>
      </c>
      <c r="D633" s="25">
        <f t="shared" si="46"/>
        <v>17.2395</v>
      </c>
      <c r="E633" s="26">
        <f>SMA1MSFT[[#This Row],[Adj Close]]-SMA1MSFT[[#This Row],[Naive Trend ]]</f>
        <v>0.91169999999999973</v>
      </c>
      <c r="F633" s="4">
        <f t="shared" si="45"/>
        <v>0.83119688999999952</v>
      </c>
      <c r="G633" s="4">
        <f>ABS(SMA1MSFT[[#This Row],[Erorr 1]])</f>
        <v>0.91169999999999973</v>
      </c>
      <c r="H633" s="27">
        <f>SMA1MSFT[[#This Row],[Abs Erorr 1]]/SMA1MSFT[[#This Row],[Adj Close]]</f>
        <v>5.022808409361363E-2</v>
      </c>
      <c r="I633" s="25">
        <f t="shared" si="48"/>
        <v>17.024100000000001</v>
      </c>
      <c r="J633" s="28">
        <f>(SMA1MSFT[[#This Row],[Adj Close]]-SMA1MSFT[[#This Row],[3-MA]])</f>
        <v>1.1270999999999987</v>
      </c>
      <c r="K633" s="29">
        <f t="shared" si="47"/>
        <v>1.270354409999997</v>
      </c>
      <c r="L633" s="29">
        <f>ABS(SMA1MSFT[[#This Row],[Erorr 2]])</f>
        <v>1.1270999999999987</v>
      </c>
      <c r="M633" s="27">
        <f>SMA1MSFT[[#This Row],[Abs Erorr 2]]/SMA1MSFT[[#This Row],[Adj Close]]</f>
        <v>6.2095068094671357E-2</v>
      </c>
      <c r="N633" s="25">
        <f t="shared" si="49"/>
        <v>17.0291</v>
      </c>
      <c r="O633" s="30">
        <f>SMA1MSFT[[#This Row],[Adj Close]]-SMA1MSFT[[#This Row],[6-MA]]</f>
        <v>1.1220999999999997</v>
      </c>
      <c r="P633" s="29">
        <f>(SMA1MSFT[[#This Row],[Adj Close]]-N633)^2</f>
        <v>1.2591084099999992</v>
      </c>
      <c r="Q633" s="29">
        <f>ABS(SMA1MSFT[[#This Row],[Erorr 3]])</f>
        <v>1.1220999999999997</v>
      </c>
      <c r="R633" s="31">
        <f>SMA1MSFT[[#This Row],[Abs Erorr 3]]/SMA1MSFT[[#This Row],[Adj Close]]</f>
        <v>6.1819604213495506E-2</v>
      </c>
    </row>
    <row r="634" spans="2:18">
      <c r="B634" s="20">
        <v>44699.291666666664</v>
      </c>
      <c r="C634" s="4">
        <v>16.913900000000002</v>
      </c>
      <c r="D634" s="25">
        <f t="shared" si="46"/>
        <v>18.151199999999999</v>
      </c>
      <c r="E634" s="26">
        <f>SMA1MSFT[[#This Row],[Adj Close]]-SMA1MSFT[[#This Row],[Naive Trend ]]</f>
        <v>-1.2372999999999976</v>
      </c>
      <c r="F634" s="4">
        <f t="shared" si="45"/>
        <v>1.5309112899999942</v>
      </c>
      <c r="G634" s="4">
        <f>ABS(SMA1MSFT[[#This Row],[Erorr 1]])</f>
        <v>1.2372999999999976</v>
      </c>
      <c r="H634" s="27">
        <f>SMA1MSFT[[#This Row],[Abs Erorr 1]]/SMA1MSFT[[#This Row],[Adj Close]]</f>
        <v>7.315285061399189E-2</v>
      </c>
      <c r="I634" s="25">
        <f t="shared" si="48"/>
        <v>17.6905</v>
      </c>
      <c r="J634" s="28">
        <f>(SMA1MSFT[[#This Row],[Adj Close]]-SMA1MSFT[[#This Row],[3-MA]])</f>
        <v>-0.7765999999999984</v>
      </c>
      <c r="K634" s="29">
        <f t="shared" si="47"/>
        <v>0.60310755999999754</v>
      </c>
      <c r="L634" s="29">
        <f>ABS(SMA1MSFT[[#This Row],[Erorr 2]])</f>
        <v>0.7765999999999984</v>
      </c>
      <c r="M634" s="27">
        <f>SMA1MSFT[[#This Row],[Abs Erorr 2]]/SMA1MSFT[[#This Row],[Adj Close]]</f>
        <v>4.591489839717619E-2</v>
      </c>
      <c r="N634" s="25">
        <f t="shared" si="49"/>
        <v>17.233316666666671</v>
      </c>
      <c r="O634" s="30">
        <f>SMA1MSFT[[#This Row],[Adj Close]]-SMA1MSFT[[#This Row],[6-MA]]</f>
        <v>-0.3194166666666689</v>
      </c>
      <c r="P634" s="29">
        <f>(SMA1MSFT[[#This Row],[Adj Close]]-N634)^2</f>
        <v>0.10202700694444587</v>
      </c>
      <c r="Q634" s="29">
        <f>ABS(SMA1MSFT[[#This Row],[Erorr 3]])</f>
        <v>0.3194166666666689</v>
      </c>
      <c r="R634" s="31">
        <f>SMA1MSFT[[#This Row],[Abs Erorr 3]]/SMA1MSFT[[#This Row],[Adj Close]]</f>
        <v>1.8884861957719323E-2</v>
      </c>
    </row>
    <row r="635" spans="2:18">
      <c r="B635" s="20">
        <v>44700.291666666664</v>
      </c>
      <c r="C635" s="4">
        <v>17.099699999999999</v>
      </c>
      <c r="D635" s="25">
        <f t="shared" si="46"/>
        <v>16.913900000000002</v>
      </c>
      <c r="E635" s="26">
        <f>SMA1MSFT[[#This Row],[Adj Close]]-SMA1MSFT[[#This Row],[Naive Trend ]]</f>
        <v>0.18579999999999686</v>
      </c>
      <c r="F635" s="4">
        <f t="shared" si="45"/>
        <v>3.4521639999998834E-2</v>
      </c>
      <c r="G635" s="4">
        <f>ABS(SMA1MSFT[[#This Row],[Erorr 1]])</f>
        <v>0.18579999999999686</v>
      </c>
      <c r="H635" s="27">
        <f>SMA1MSFT[[#This Row],[Abs Erorr 1]]/SMA1MSFT[[#This Row],[Adj Close]]</f>
        <v>1.0865687702123246E-2</v>
      </c>
      <c r="I635" s="25">
        <f t="shared" si="48"/>
        <v>17.434866666666665</v>
      </c>
      <c r="J635" s="28">
        <f>(SMA1MSFT[[#This Row],[Adj Close]]-SMA1MSFT[[#This Row],[3-MA]])</f>
        <v>-0.33516666666666595</v>
      </c>
      <c r="K635" s="29">
        <f t="shared" si="47"/>
        <v>0.11233669444444397</v>
      </c>
      <c r="L635" s="29">
        <f>ABS(SMA1MSFT[[#This Row],[Erorr 2]])</f>
        <v>0.33516666666666595</v>
      </c>
      <c r="M635" s="27">
        <f>SMA1MSFT[[#This Row],[Abs Erorr 2]]/SMA1MSFT[[#This Row],[Adj Close]]</f>
        <v>1.9600733736069402E-2</v>
      </c>
      <c r="N635" s="25">
        <f t="shared" si="49"/>
        <v>17.123966666666664</v>
      </c>
      <c r="O635" s="30">
        <f>SMA1MSFT[[#This Row],[Adj Close]]-SMA1MSFT[[#This Row],[6-MA]]</f>
        <v>-2.426666666666577E-2</v>
      </c>
      <c r="P635" s="29">
        <f>(SMA1MSFT[[#This Row],[Adj Close]]-N635)^2</f>
        <v>5.8887111111106765E-4</v>
      </c>
      <c r="Q635" s="29">
        <f>ABS(SMA1MSFT[[#This Row],[Erorr 3]])</f>
        <v>2.426666666666577E-2</v>
      </c>
      <c r="R635" s="31">
        <f>SMA1MSFT[[#This Row],[Abs Erorr 3]]/SMA1MSFT[[#This Row],[Adj Close]]</f>
        <v>1.4191282108262585E-3</v>
      </c>
    </row>
    <row r="636" spans="2:18">
      <c r="B636" s="20">
        <v>44701.291666666664</v>
      </c>
      <c r="C636" s="4">
        <v>16.670300000000001</v>
      </c>
      <c r="D636" s="25">
        <f t="shared" si="46"/>
        <v>17.099699999999999</v>
      </c>
      <c r="E636" s="26">
        <f>SMA1MSFT[[#This Row],[Adj Close]]-SMA1MSFT[[#This Row],[Naive Trend ]]</f>
        <v>-0.42939999999999756</v>
      </c>
      <c r="F636" s="4">
        <f t="shared" si="45"/>
        <v>0.18438435999999792</v>
      </c>
      <c r="G636" s="4">
        <f>ABS(SMA1MSFT[[#This Row],[Erorr 1]])</f>
        <v>0.42939999999999756</v>
      </c>
      <c r="H636" s="27">
        <f>SMA1MSFT[[#This Row],[Abs Erorr 1]]/SMA1MSFT[[#This Row],[Adj Close]]</f>
        <v>2.5758384672141324E-2</v>
      </c>
      <c r="I636" s="25">
        <f t="shared" si="48"/>
        <v>17.388266666666667</v>
      </c>
      <c r="J636" s="28">
        <f>(SMA1MSFT[[#This Row],[Adj Close]]-SMA1MSFT[[#This Row],[3-MA]])</f>
        <v>-0.71796666666666553</v>
      </c>
      <c r="K636" s="29">
        <f t="shared" si="47"/>
        <v>0.51547613444444285</v>
      </c>
      <c r="L636" s="29">
        <f>ABS(SMA1MSFT[[#This Row],[Erorr 2]])</f>
        <v>0.71796666666666553</v>
      </c>
      <c r="M636" s="27">
        <f>SMA1MSFT[[#This Row],[Abs Erorr 2]]/SMA1MSFT[[#This Row],[Adj Close]]</f>
        <v>4.3068611042792602E-2</v>
      </c>
      <c r="N636" s="25">
        <f t="shared" si="49"/>
        <v>17.206183333333332</v>
      </c>
      <c r="O636" s="30">
        <f>SMA1MSFT[[#This Row],[Adj Close]]-SMA1MSFT[[#This Row],[6-MA]]</f>
        <v>-0.53588333333333082</v>
      </c>
      <c r="P636" s="29">
        <f>(SMA1MSFT[[#This Row],[Adj Close]]-N636)^2</f>
        <v>0.28717094694444173</v>
      </c>
      <c r="Q636" s="29">
        <f>ABS(SMA1MSFT[[#This Row],[Erorr 3]])</f>
        <v>0.53588333333333082</v>
      </c>
      <c r="R636" s="31">
        <f>SMA1MSFT[[#This Row],[Abs Erorr 3]]/SMA1MSFT[[#This Row],[Adj Close]]</f>
        <v>3.2145992173705978E-2</v>
      </c>
    </row>
    <row r="637" spans="2:18">
      <c r="B637" s="20">
        <v>44704.291666666664</v>
      </c>
      <c r="C637" s="4">
        <v>16.873999999999999</v>
      </c>
      <c r="D637" s="25">
        <f t="shared" si="46"/>
        <v>16.670300000000001</v>
      </c>
      <c r="E637" s="26">
        <f>SMA1MSFT[[#This Row],[Adj Close]]-SMA1MSFT[[#This Row],[Naive Trend ]]</f>
        <v>0.20369999999999777</v>
      </c>
      <c r="F637" s="4">
        <f t="shared" si="45"/>
        <v>4.1493689999999091E-2</v>
      </c>
      <c r="G637" s="4">
        <f>ABS(SMA1MSFT[[#This Row],[Erorr 1]])</f>
        <v>0.20369999999999777</v>
      </c>
      <c r="H637" s="27">
        <f>SMA1MSFT[[#This Row],[Abs Erorr 1]]/SMA1MSFT[[#This Row],[Adj Close]]</f>
        <v>1.2071826478606008E-2</v>
      </c>
      <c r="I637" s="25">
        <f t="shared" si="48"/>
        <v>16.894633333333331</v>
      </c>
      <c r="J637" s="28">
        <f>(SMA1MSFT[[#This Row],[Adj Close]]-SMA1MSFT[[#This Row],[3-MA]])</f>
        <v>-2.0633333333332615E-2</v>
      </c>
      <c r="K637" s="29">
        <f t="shared" si="47"/>
        <v>4.257344444444148E-4</v>
      </c>
      <c r="L637" s="29">
        <f>ABS(SMA1MSFT[[#This Row],[Erorr 2]])</f>
        <v>2.0633333333332615E-2</v>
      </c>
      <c r="M637" s="27">
        <f>SMA1MSFT[[#This Row],[Abs Erorr 2]]/SMA1MSFT[[#This Row],[Adj Close]]</f>
        <v>1.2227885109240618E-3</v>
      </c>
      <c r="N637" s="25">
        <f t="shared" si="49"/>
        <v>17.292566666666666</v>
      </c>
      <c r="O637" s="30">
        <f>SMA1MSFT[[#This Row],[Adj Close]]-SMA1MSFT[[#This Row],[6-MA]]</f>
        <v>-0.41856666666666698</v>
      </c>
      <c r="P637" s="29">
        <f>(SMA1MSFT[[#This Row],[Adj Close]]-N637)^2</f>
        <v>0.1751980544444447</v>
      </c>
      <c r="Q637" s="29">
        <f>ABS(SMA1MSFT[[#This Row],[Erorr 3]])</f>
        <v>0.41856666666666698</v>
      </c>
      <c r="R637" s="31">
        <f>SMA1MSFT[[#This Row],[Abs Erorr 3]]/SMA1MSFT[[#This Row],[Adj Close]]</f>
        <v>2.4805420568132452E-2</v>
      </c>
    </row>
    <row r="638" spans="2:18">
      <c r="B638" s="20">
        <v>44705.291666666664</v>
      </c>
      <c r="C638" s="4">
        <v>16.131</v>
      </c>
      <c r="D638" s="25">
        <f t="shared" si="46"/>
        <v>16.873999999999999</v>
      </c>
      <c r="E638" s="26">
        <f>SMA1MSFT[[#This Row],[Adj Close]]-SMA1MSFT[[#This Row],[Naive Trend ]]</f>
        <v>-0.74299999999999855</v>
      </c>
      <c r="F638" s="4">
        <f t="shared" si="45"/>
        <v>0.55204899999999779</v>
      </c>
      <c r="G638" s="4">
        <f>ABS(SMA1MSFT[[#This Row],[Erorr 1]])</f>
        <v>0.74299999999999855</v>
      </c>
      <c r="H638" s="27">
        <f>SMA1MSFT[[#This Row],[Abs Erorr 1]]/SMA1MSFT[[#This Row],[Adj Close]]</f>
        <v>4.6060380633562617E-2</v>
      </c>
      <c r="I638" s="25">
        <f t="shared" si="48"/>
        <v>16.88133333333333</v>
      </c>
      <c r="J638" s="28">
        <f>(SMA1MSFT[[#This Row],[Adj Close]]-SMA1MSFT[[#This Row],[3-MA]])</f>
        <v>-0.75033333333333019</v>
      </c>
      <c r="K638" s="29">
        <f t="shared" si="47"/>
        <v>0.56300011111110637</v>
      </c>
      <c r="L638" s="29">
        <f>ABS(SMA1MSFT[[#This Row],[Erorr 2]])</f>
        <v>0.75033333333333019</v>
      </c>
      <c r="M638" s="27">
        <f>SMA1MSFT[[#This Row],[Abs Erorr 2]]/SMA1MSFT[[#This Row],[Adj Close]]</f>
        <v>4.6514991837662278E-2</v>
      </c>
      <c r="N638" s="25">
        <f t="shared" si="49"/>
        <v>17.158099999999997</v>
      </c>
      <c r="O638" s="30">
        <f>SMA1MSFT[[#This Row],[Adj Close]]-SMA1MSFT[[#This Row],[6-MA]]</f>
        <v>-1.0270999999999972</v>
      </c>
      <c r="P638" s="29">
        <f>(SMA1MSFT[[#This Row],[Adj Close]]-N638)^2</f>
        <v>1.0549344099999942</v>
      </c>
      <c r="Q638" s="29">
        <f>ABS(SMA1MSFT[[#This Row],[Erorr 3]])</f>
        <v>1.0270999999999972</v>
      </c>
      <c r="R638" s="31">
        <f>SMA1MSFT[[#This Row],[Abs Erorr 3]]/SMA1MSFT[[#This Row],[Adj Close]]</f>
        <v>6.3672431963300302E-2</v>
      </c>
    </row>
    <row r="639" spans="2:18">
      <c r="B639" s="20">
        <v>44706.291666666664</v>
      </c>
      <c r="C639" s="4">
        <v>16.950900000000001</v>
      </c>
      <c r="D639" s="25">
        <f t="shared" si="46"/>
        <v>16.131</v>
      </c>
      <c r="E639" s="26">
        <f>SMA1MSFT[[#This Row],[Adj Close]]-SMA1MSFT[[#This Row],[Naive Trend ]]</f>
        <v>0.81990000000000052</v>
      </c>
      <c r="F639" s="4">
        <f t="shared" si="45"/>
        <v>0.67223601000000088</v>
      </c>
      <c r="G639" s="4">
        <f>ABS(SMA1MSFT[[#This Row],[Erorr 1]])</f>
        <v>0.81990000000000052</v>
      </c>
      <c r="H639" s="27">
        <f>SMA1MSFT[[#This Row],[Abs Erorr 1]]/SMA1MSFT[[#This Row],[Adj Close]]</f>
        <v>4.8369113144434837E-2</v>
      </c>
      <c r="I639" s="25">
        <f t="shared" si="48"/>
        <v>16.558433333333333</v>
      </c>
      <c r="J639" s="28">
        <f>(SMA1MSFT[[#This Row],[Adj Close]]-SMA1MSFT[[#This Row],[3-MA]])</f>
        <v>0.39246666666666741</v>
      </c>
      <c r="K639" s="29">
        <f t="shared" si="47"/>
        <v>0.15403008444444502</v>
      </c>
      <c r="L639" s="29">
        <f>ABS(SMA1MSFT[[#This Row],[Erorr 2]])</f>
        <v>0.39246666666666741</v>
      </c>
      <c r="M639" s="27">
        <f>SMA1MSFT[[#This Row],[Abs Erorr 2]]/SMA1MSFT[[#This Row],[Adj Close]]</f>
        <v>2.3153146243955623E-2</v>
      </c>
      <c r="N639" s="25">
        <f t="shared" si="49"/>
        <v>16.97335</v>
      </c>
      <c r="O639" s="30">
        <f>SMA1MSFT[[#This Row],[Adj Close]]-SMA1MSFT[[#This Row],[6-MA]]</f>
        <v>-2.2449999999999193E-2</v>
      </c>
      <c r="P639" s="29">
        <f>(SMA1MSFT[[#This Row],[Adj Close]]-N639)^2</f>
        <v>5.0400249999996377E-4</v>
      </c>
      <c r="Q639" s="29">
        <f>ABS(SMA1MSFT[[#This Row],[Erorr 3]])</f>
        <v>2.2449999999999193E-2</v>
      </c>
      <c r="R639" s="31">
        <f>SMA1MSFT[[#This Row],[Abs Erorr 3]]/SMA1MSFT[[#This Row],[Adj Close]]</f>
        <v>1.3244134529729508E-3</v>
      </c>
    </row>
    <row r="640" spans="2:18">
      <c r="B640" s="20">
        <v>44707.291666666664</v>
      </c>
      <c r="C640" s="4">
        <v>17.825600000000001</v>
      </c>
      <c r="D640" s="25">
        <f t="shared" si="46"/>
        <v>16.950900000000001</v>
      </c>
      <c r="E640" s="26">
        <f>SMA1MSFT[[#This Row],[Adj Close]]-SMA1MSFT[[#This Row],[Naive Trend ]]</f>
        <v>0.8747000000000007</v>
      </c>
      <c r="F640" s="4">
        <f t="shared" si="45"/>
        <v>0.76510009000000123</v>
      </c>
      <c r="G640" s="4">
        <f>ABS(SMA1MSFT[[#This Row],[Erorr 1]])</f>
        <v>0.8747000000000007</v>
      </c>
      <c r="H640" s="27">
        <f>SMA1MSFT[[#This Row],[Abs Erorr 1]]/SMA1MSFT[[#This Row],[Adj Close]]</f>
        <v>4.9069877030787218E-2</v>
      </c>
      <c r="I640" s="25">
        <f t="shared" si="48"/>
        <v>16.651966666666667</v>
      </c>
      <c r="J640" s="28">
        <f>(SMA1MSFT[[#This Row],[Adj Close]]-SMA1MSFT[[#This Row],[3-MA]])</f>
        <v>1.1736333333333349</v>
      </c>
      <c r="K640" s="29">
        <f t="shared" si="47"/>
        <v>1.3774152011111147</v>
      </c>
      <c r="L640" s="29">
        <f>ABS(SMA1MSFT[[#This Row],[Erorr 2]])</f>
        <v>1.1736333333333349</v>
      </c>
      <c r="M640" s="27">
        <f>SMA1MSFT[[#This Row],[Abs Erorr 2]]/SMA1MSFT[[#This Row],[Adj Close]]</f>
        <v>6.5839766029381047E-2</v>
      </c>
      <c r="N640" s="25">
        <f t="shared" si="49"/>
        <v>16.773299999999999</v>
      </c>
      <c r="O640" s="30">
        <f>SMA1MSFT[[#This Row],[Adj Close]]-SMA1MSFT[[#This Row],[6-MA]]</f>
        <v>1.0523000000000025</v>
      </c>
      <c r="P640" s="29">
        <f>(SMA1MSFT[[#This Row],[Adj Close]]-N640)^2</f>
        <v>1.1073352900000051</v>
      </c>
      <c r="Q640" s="29">
        <f>ABS(SMA1MSFT[[#This Row],[Erorr 3]])</f>
        <v>1.0523000000000025</v>
      </c>
      <c r="R640" s="31">
        <f>SMA1MSFT[[#This Row],[Abs Erorr 3]]/SMA1MSFT[[#This Row],[Adj Close]]</f>
        <v>5.9033076025491564E-2</v>
      </c>
    </row>
    <row r="641" spans="2:18">
      <c r="B641" s="20">
        <v>44708.291666666664</v>
      </c>
      <c r="C641" s="4">
        <v>18.784300000000002</v>
      </c>
      <c r="D641" s="25">
        <f t="shared" si="46"/>
        <v>17.825600000000001</v>
      </c>
      <c r="E641" s="26">
        <f>SMA1MSFT[[#This Row],[Adj Close]]-SMA1MSFT[[#This Row],[Naive Trend ]]</f>
        <v>0.95870000000000033</v>
      </c>
      <c r="F641" s="4">
        <f t="shared" si="45"/>
        <v>0.91910569000000064</v>
      </c>
      <c r="G641" s="4">
        <f>ABS(SMA1MSFT[[#This Row],[Erorr 1]])</f>
        <v>0.95870000000000033</v>
      </c>
      <c r="H641" s="27">
        <f>SMA1MSFT[[#This Row],[Abs Erorr 1]]/SMA1MSFT[[#This Row],[Adj Close]]</f>
        <v>5.1037302428091555E-2</v>
      </c>
      <c r="I641" s="25">
        <f t="shared" si="48"/>
        <v>16.96916666666667</v>
      </c>
      <c r="J641" s="28">
        <f>(SMA1MSFT[[#This Row],[Adj Close]]-SMA1MSFT[[#This Row],[3-MA]])</f>
        <v>1.8151333333333319</v>
      </c>
      <c r="K641" s="29">
        <f t="shared" si="47"/>
        <v>3.2947090177777727</v>
      </c>
      <c r="L641" s="29">
        <f>ABS(SMA1MSFT[[#This Row],[Erorr 2]])</f>
        <v>1.8151333333333319</v>
      </c>
      <c r="M641" s="27">
        <f>SMA1MSFT[[#This Row],[Abs Erorr 2]]/SMA1MSFT[[#This Row],[Adj Close]]</f>
        <v>9.6630342005469022E-2</v>
      </c>
      <c r="N641" s="25">
        <f t="shared" si="49"/>
        <v>16.925250000000002</v>
      </c>
      <c r="O641" s="30">
        <f>SMA1MSFT[[#This Row],[Adj Close]]-SMA1MSFT[[#This Row],[6-MA]]</f>
        <v>1.8590499999999999</v>
      </c>
      <c r="P641" s="29">
        <f>(SMA1MSFT[[#This Row],[Adj Close]]-N641)^2</f>
        <v>3.4560669024999995</v>
      </c>
      <c r="Q641" s="29">
        <f>ABS(SMA1MSFT[[#This Row],[Erorr 3]])</f>
        <v>1.8590499999999999</v>
      </c>
      <c r="R641" s="31">
        <f>SMA1MSFT[[#This Row],[Abs Erorr 3]]/SMA1MSFT[[#This Row],[Adj Close]]</f>
        <v>9.896828734634773E-2</v>
      </c>
    </row>
    <row r="642" spans="2:18">
      <c r="B642" s="20">
        <v>44712.291666666664</v>
      </c>
      <c r="C642" s="4">
        <v>18.645499999999998</v>
      </c>
      <c r="D642" s="25">
        <f t="shared" si="46"/>
        <v>18.784300000000002</v>
      </c>
      <c r="E642" s="26">
        <f>SMA1MSFT[[#This Row],[Adj Close]]-SMA1MSFT[[#This Row],[Naive Trend ]]</f>
        <v>-0.13880000000000337</v>
      </c>
      <c r="F642" s="4">
        <f t="shared" si="45"/>
        <v>1.9265440000000935E-2</v>
      </c>
      <c r="G642" s="4">
        <f>ABS(SMA1MSFT[[#This Row],[Erorr 1]])</f>
        <v>0.13880000000000337</v>
      </c>
      <c r="H642" s="27">
        <f>SMA1MSFT[[#This Row],[Abs Erorr 1]]/SMA1MSFT[[#This Row],[Adj Close]]</f>
        <v>7.4441554262424381E-3</v>
      </c>
      <c r="I642" s="25">
        <f t="shared" si="48"/>
        <v>17.8536</v>
      </c>
      <c r="J642" s="28">
        <f>(SMA1MSFT[[#This Row],[Adj Close]]-SMA1MSFT[[#This Row],[3-MA]])</f>
        <v>0.79189999999999827</v>
      </c>
      <c r="K642" s="29">
        <f t="shared" si="47"/>
        <v>0.62710560999999732</v>
      </c>
      <c r="L642" s="29">
        <f>ABS(SMA1MSFT[[#This Row],[Erorr 2]])</f>
        <v>0.79189999999999827</v>
      </c>
      <c r="M642" s="27">
        <f>SMA1MSFT[[#This Row],[Abs Erorr 2]]/SMA1MSFT[[#This Row],[Adj Close]]</f>
        <v>4.2471373789922412E-2</v>
      </c>
      <c r="N642" s="25">
        <f t="shared" si="49"/>
        <v>17.206016666666667</v>
      </c>
      <c r="O642" s="30">
        <f>SMA1MSFT[[#This Row],[Adj Close]]-SMA1MSFT[[#This Row],[6-MA]]</f>
        <v>1.4394833333333317</v>
      </c>
      <c r="P642" s="29">
        <f>(SMA1MSFT[[#This Row],[Adj Close]]-N642)^2</f>
        <v>2.0721122669444396</v>
      </c>
      <c r="Q642" s="29">
        <f>ABS(SMA1MSFT[[#This Row],[Erorr 3]])</f>
        <v>1.4394833333333317</v>
      </c>
      <c r="R642" s="31">
        <f>SMA1MSFT[[#This Row],[Abs Erorr 3]]/SMA1MSFT[[#This Row],[Adj Close]]</f>
        <v>7.7202720942497208E-2</v>
      </c>
    </row>
    <row r="643" spans="2:18">
      <c r="B643" s="20">
        <v>44713.291666666664</v>
      </c>
      <c r="C643" s="4">
        <v>18.294</v>
      </c>
      <c r="D643" s="25">
        <f t="shared" si="46"/>
        <v>18.645499999999998</v>
      </c>
      <c r="E643" s="26">
        <f>SMA1MSFT[[#This Row],[Adj Close]]-SMA1MSFT[[#This Row],[Naive Trend ]]</f>
        <v>-0.35149999999999793</v>
      </c>
      <c r="F643" s="4">
        <f t="shared" si="45"/>
        <v>0.12355224999999855</v>
      </c>
      <c r="G643" s="4">
        <f>ABS(SMA1MSFT[[#This Row],[Erorr 1]])</f>
        <v>0.35149999999999793</v>
      </c>
      <c r="H643" s="27">
        <f>SMA1MSFT[[#This Row],[Abs Erorr 1]]/SMA1MSFT[[#This Row],[Adj Close]]</f>
        <v>1.9213949928938337E-2</v>
      </c>
      <c r="I643" s="25">
        <f t="shared" si="48"/>
        <v>18.418466666666667</v>
      </c>
      <c r="J643" s="28">
        <f>(SMA1MSFT[[#This Row],[Adj Close]]-SMA1MSFT[[#This Row],[3-MA]])</f>
        <v>-0.12446666666666673</v>
      </c>
      <c r="K643" s="29">
        <f t="shared" si="47"/>
        <v>1.5491951111111126E-2</v>
      </c>
      <c r="L643" s="29">
        <f>ABS(SMA1MSFT[[#This Row],[Erorr 2]])</f>
        <v>0.12446666666666673</v>
      </c>
      <c r="M643" s="27">
        <f>SMA1MSFT[[#This Row],[Abs Erorr 2]]/SMA1MSFT[[#This Row],[Adj Close]]</f>
        <v>6.8036879122480992E-3</v>
      </c>
      <c r="N643" s="25">
        <f t="shared" si="49"/>
        <v>17.535216666666667</v>
      </c>
      <c r="O643" s="30">
        <f>SMA1MSFT[[#This Row],[Adj Close]]-SMA1MSFT[[#This Row],[6-MA]]</f>
        <v>0.75878333333333359</v>
      </c>
      <c r="P643" s="29">
        <f>(SMA1MSFT[[#This Row],[Adj Close]]-N643)^2</f>
        <v>0.57575214694444488</v>
      </c>
      <c r="Q643" s="29">
        <f>ABS(SMA1MSFT[[#This Row],[Erorr 3]])</f>
        <v>0.75878333333333359</v>
      </c>
      <c r="R643" s="31">
        <f>SMA1MSFT[[#This Row],[Abs Erorr 3]]/SMA1MSFT[[#This Row],[Adj Close]]</f>
        <v>4.1477169199373214E-2</v>
      </c>
    </row>
    <row r="644" spans="2:18">
      <c r="B644" s="20">
        <v>44714.291666666664</v>
      </c>
      <c r="C644" s="4">
        <v>19.5641</v>
      </c>
      <c r="D644" s="25">
        <f t="shared" si="46"/>
        <v>18.294</v>
      </c>
      <c r="E644" s="26">
        <f>SMA1MSFT[[#This Row],[Adj Close]]-SMA1MSFT[[#This Row],[Naive Trend ]]</f>
        <v>1.2700999999999993</v>
      </c>
      <c r="F644" s="4">
        <f t="shared" ref="F644:F707" si="50">(C644-D644)^2</f>
        <v>1.6131540099999984</v>
      </c>
      <c r="G644" s="4">
        <f>ABS(SMA1MSFT[[#This Row],[Erorr 1]])</f>
        <v>1.2700999999999993</v>
      </c>
      <c r="H644" s="27">
        <f>SMA1MSFT[[#This Row],[Abs Erorr 1]]/SMA1MSFT[[#This Row],[Adj Close]]</f>
        <v>6.4919929871550403E-2</v>
      </c>
      <c r="I644" s="25">
        <f t="shared" si="48"/>
        <v>18.5746</v>
      </c>
      <c r="J644" s="28">
        <f>(SMA1MSFT[[#This Row],[Adj Close]]-SMA1MSFT[[#This Row],[3-MA]])</f>
        <v>0.9894999999999996</v>
      </c>
      <c r="K644" s="29">
        <f t="shared" si="47"/>
        <v>0.97911024999999918</v>
      </c>
      <c r="L644" s="29">
        <f>ABS(SMA1MSFT[[#This Row],[Erorr 2]])</f>
        <v>0.9894999999999996</v>
      </c>
      <c r="M644" s="27">
        <f>SMA1MSFT[[#This Row],[Abs Erorr 2]]/SMA1MSFT[[#This Row],[Adj Close]]</f>
        <v>5.0577332972127499E-2</v>
      </c>
      <c r="N644" s="25">
        <f t="shared" si="49"/>
        <v>17.771883333333331</v>
      </c>
      <c r="O644" s="30">
        <f>SMA1MSFT[[#This Row],[Adj Close]]-SMA1MSFT[[#This Row],[6-MA]]</f>
        <v>1.7922166666666683</v>
      </c>
      <c r="P644" s="29">
        <f>(SMA1MSFT[[#This Row],[Adj Close]]-N644)^2</f>
        <v>3.2120405802777836</v>
      </c>
      <c r="Q644" s="29">
        <f>ABS(SMA1MSFT[[#This Row],[Erorr 3]])</f>
        <v>1.7922166666666683</v>
      </c>
      <c r="R644" s="31">
        <f>SMA1MSFT[[#This Row],[Abs Erorr 3]]/SMA1MSFT[[#This Row],[Adj Close]]</f>
        <v>9.160741698655539E-2</v>
      </c>
    </row>
    <row r="645" spans="2:18">
      <c r="B645" s="20">
        <v>44715.291666666664</v>
      </c>
      <c r="C645" s="4">
        <v>18.6934</v>
      </c>
      <c r="D645" s="25">
        <f t="shared" ref="D645:D708" si="51">C644</f>
        <v>19.5641</v>
      </c>
      <c r="E645" s="26">
        <f>SMA1MSFT[[#This Row],[Adj Close]]-SMA1MSFT[[#This Row],[Naive Trend ]]</f>
        <v>-0.87069999999999936</v>
      </c>
      <c r="F645" s="4">
        <f t="shared" si="50"/>
        <v>0.75811848999999887</v>
      </c>
      <c r="G645" s="4">
        <f>ABS(SMA1MSFT[[#This Row],[Erorr 1]])</f>
        <v>0.87069999999999936</v>
      </c>
      <c r="H645" s="27">
        <f>SMA1MSFT[[#This Row],[Abs Erorr 1]]/SMA1MSFT[[#This Row],[Adj Close]]</f>
        <v>4.6577936597943626E-2</v>
      </c>
      <c r="I645" s="25">
        <f t="shared" si="48"/>
        <v>18.834533333333329</v>
      </c>
      <c r="J645" s="28">
        <f>(SMA1MSFT[[#This Row],[Adj Close]]-SMA1MSFT[[#This Row],[3-MA]])</f>
        <v>-0.14113333333332889</v>
      </c>
      <c r="K645" s="29">
        <f t="shared" si="47"/>
        <v>1.9918617777776523E-2</v>
      </c>
      <c r="L645" s="29">
        <f>ABS(SMA1MSFT[[#This Row],[Erorr 2]])</f>
        <v>0.14113333333332889</v>
      </c>
      <c r="M645" s="27">
        <f>SMA1MSFT[[#This Row],[Abs Erorr 2]]/SMA1MSFT[[#This Row],[Adj Close]]</f>
        <v>7.5499017478537281E-3</v>
      </c>
      <c r="N645" s="25">
        <f t="shared" si="49"/>
        <v>18.344066666666667</v>
      </c>
      <c r="O645" s="30">
        <f>SMA1MSFT[[#This Row],[Adj Close]]-SMA1MSFT[[#This Row],[6-MA]]</f>
        <v>0.34933333333333394</v>
      </c>
      <c r="P645" s="29">
        <f>(SMA1MSFT[[#This Row],[Adj Close]]-N645)^2</f>
        <v>0.1220337777777782</v>
      </c>
      <c r="Q645" s="29">
        <f>ABS(SMA1MSFT[[#This Row],[Erorr 3]])</f>
        <v>0.34933333333333394</v>
      </c>
      <c r="R645" s="31">
        <f>SMA1MSFT[[#This Row],[Abs Erorr 3]]/SMA1MSFT[[#This Row],[Adj Close]]</f>
        <v>1.8687522512401914E-2</v>
      </c>
    </row>
    <row r="646" spans="2:18">
      <c r="B646" s="20">
        <v>44718.291666666664</v>
      </c>
      <c r="C646" s="4">
        <v>18.7593</v>
      </c>
      <c r="D646" s="25">
        <f t="shared" si="51"/>
        <v>18.6934</v>
      </c>
      <c r="E646" s="26">
        <f>SMA1MSFT[[#This Row],[Adj Close]]-SMA1MSFT[[#This Row],[Naive Trend ]]</f>
        <v>6.5899999999999181E-2</v>
      </c>
      <c r="F646" s="4">
        <f t="shared" si="50"/>
        <v>4.3428099999998923E-3</v>
      </c>
      <c r="G646" s="4">
        <f>ABS(SMA1MSFT[[#This Row],[Erorr 1]])</f>
        <v>6.5899999999999181E-2</v>
      </c>
      <c r="H646" s="27">
        <f>SMA1MSFT[[#This Row],[Abs Erorr 1]]/SMA1MSFT[[#This Row],[Adj Close]]</f>
        <v>3.5129242562355304E-3</v>
      </c>
      <c r="I646" s="25">
        <f t="shared" si="48"/>
        <v>18.8505</v>
      </c>
      <c r="J646" s="28">
        <f>(SMA1MSFT[[#This Row],[Adj Close]]-SMA1MSFT[[#This Row],[3-MA]])</f>
        <v>-9.1200000000000614E-2</v>
      </c>
      <c r="K646" s="29">
        <f t="shared" ref="K646:K709" si="52">(C646-I646)^2</f>
        <v>8.3174400000001116E-3</v>
      </c>
      <c r="L646" s="29">
        <f>ABS(SMA1MSFT[[#This Row],[Erorr 2]])</f>
        <v>9.1200000000000614E-2</v>
      </c>
      <c r="M646" s="27">
        <f>SMA1MSFT[[#This Row],[Abs Erorr 2]]/SMA1MSFT[[#This Row],[Adj Close]]</f>
        <v>4.8615886520286264E-3</v>
      </c>
      <c r="N646" s="25">
        <f t="shared" si="49"/>
        <v>18.634483333333332</v>
      </c>
      <c r="O646" s="30">
        <f>SMA1MSFT[[#This Row],[Adj Close]]-SMA1MSFT[[#This Row],[6-MA]]</f>
        <v>0.12481666666666769</v>
      </c>
      <c r="P646" s="29">
        <f>(SMA1MSFT[[#This Row],[Adj Close]]-N646)^2</f>
        <v>1.5579200277778033E-2</v>
      </c>
      <c r="Q646" s="29">
        <f>ABS(SMA1MSFT[[#This Row],[Erorr 3]])</f>
        <v>0.12481666666666769</v>
      </c>
      <c r="R646" s="31">
        <f>SMA1MSFT[[#This Row],[Abs Erorr 3]]/SMA1MSFT[[#This Row],[Adj Close]]</f>
        <v>6.6535887088893346E-3</v>
      </c>
    </row>
    <row r="647" spans="2:18">
      <c r="B647" s="20">
        <v>44719.291666666664</v>
      </c>
      <c r="C647" s="4">
        <v>18.899100000000001</v>
      </c>
      <c r="D647" s="25">
        <f t="shared" si="51"/>
        <v>18.7593</v>
      </c>
      <c r="E647" s="26">
        <f>SMA1MSFT[[#This Row],[Adj Close]]-SMA1MSFT[[#This Row],[Naive Trend ]]</f>
        <v>0.13980000000000103</v>
      </c>
      <c r="F647" s="4">
        <f t="shared" si="50"/>
        <v>1.954404000000029E-2</v>
      </c>
      <c r="G647" s="4">
        <f>ABS(SMA1MSFT[[#This Row],[Erorr 1]])</f>
        <v>0.13980000000000103</v>
      </c>
      <c r="H647" s="27">
        <f>SMA1MSFT[[#This Row],[Abs Erorr 1]]/SMA1MSFT[[#This Row],[Adj Close]]</f>
        <v>7.3971776433798975E-3</v>
      </c>
      <c r="I647" s="25">
        <f t="shared" ref="I647:I710" si="53">AVERAGE(C644:C646)</f>
        <v>19.005600000000001</v>
      </c>
      <c r="J647" s="28">
        <f>(SMA1MSFT[[#This Row],[Adj Close]]-SMA1MSFT[[#This Row],[3-MA]])</f>
        <v>-0.10650000000000048</v>
      </c>
      <c r="K647" s="29">
        <f t="shared" si="52"/>
        <v>1.1342250000000102E-2</v>
      </c>
      <c r="L647" s="29">
        <f>ABS(SMA1MSFT[[#This Row],[Erorr 2]])</f>
        <v>0.10650000000000048</v>
      </c>
      <c r="M647" s="27">
        <f>SMA1MSFT[[#This Row],[Abs Erorr 2]]/SMA1MSFT[[#This Row],[Adj Close]]</f>
        <v>5.6351889772529107E-3</v>
      </c>
      <c r="N647" s="25">
        <f t="shared" si="49"/>
        <v>18.790099999999999</v>
      </c>
      <c r="O647" s="30">
        <f>SMA1MSFT[[#This Row],[Adj Close]]-SMA1MSFT[[#This Row],[6-MA]]</f>
        <v>0.10900000000000176</v>
      </c>
      <c r="P647" s="29">
        <f>(SMA1MSFT[[#This Row],[Adj Close]]-N647)^2</f>
        <v>1.1881000000000384E-2</v>
      </c>
      <c r="Q647" s="29">
        <f>ABS(SMA1MSFT[[#This Row],[Erorr 3]])</f>
        <v>0.10900000000000176</v>
      </c>
      <c r="R647" s="31">
        <f>SMA1MSFT[[#This Row],[Abs Erorr 3]]/SMA1MSFT[[#This Row],[Adj Close]]</f>
        <v>5.7674704086438907E-3</v>
      </c>
    </row>
    <row r="648" spans="2:18">
      <c r="B648" s="20">
        <v>44720.291666666664</v>
      </c>
      <c r="C648" s="4">
        <v>18.625399999999999</v>
      </c>
      <c r="D648" s="25">
        <f t="shared" si="51"/>
        <v>18.899100000000001</v>
      </c>
      <c r="E648" s="26">
        <f>SMA1MSFT[[#This Row],[Adj Close]]-SMA1MSFT[[#This Row],[Naive Trend ]]</f>
        <v>-0.27370000000000161</v>
      </c>
      <c r="F648" s="4">
        <f t="shared" si="50"/>
        <v>7.4911690000000877E-2</v>
      </c>
      <c r="G648" s="4">
        <f>ABS(SMA1MSFT[[#This Row],[Erorr 1]])</f>
        <v>0.27370000000000161</v>
      </c>
      <c r="H648" s="27">
        <f>SMA1MSFT[[#This Row],[Abs Erorr 1]]/SMA1MSFT[[#This Row],[Adj Close]]</f>
        <v>1.4694986416399198E-2</v>
      </c>
      <c r="I648" s="25">
        <f t="shared" si="53"/>
        <v>18.783933333333334</v>
      </c>
      <c r="J648" s="28">
        <f>(SMA1MSFT[[#This Row],[Adj Close]]-SMA1MSFT[[#This Row],[3-MA]])</f>
        <v>-0.15853333333333453</v>
      </c>
      <c r="K648" s="29">
        <f t="shared" si="52"/>
        <v>2.5132817777778156E-2</v>
      </c>
      <c r="L648" s="29">
        <f>ABS(SMA1MSFT[[#This Row],[Erorr 2]])</f>
        <v>0.15853333333333453</v>
      </c>
      <c r="M648" s="27">
        <f>SMA1MSFT[[#This Row],[Abs Erorr 2]]/SMA1MSFT[[#This Row],[Adj Close]]</f>
        <v>8.5116740222134571E-3</v>
      </c>
      <c r="N648" s="25">
        <f t="shared" si="49"/>
        <v>18.809233333333331</v>
      </c>
      <c r="O648" s="30">
        <f>SMA1MSFT[[#This Row],[Adj Close]]-SMA1MSFT[[#This Row],[6-MA]]</f>
        <v>-0.1838333333333324</v>
      </c>
      <c r="P648" s="29">
        <f>(SMA1MSFT[[#This Row],[Adj Close]]-N648)^2</f>
        <v>3.37946944444441E-2</v>
      </c>
      <c r="Q648" s="29">
        <f>ABS(SMA1MSFT[[#This Row],[Erorr 3]])</f>
        <v>0.1838333333333324</v>
      </c>
      <c r="R648" s="31">
        <f>SMA1MSFT[[#This Row],[Abs Erorr 3]]/SMA1MSFT[[#This Row],[Adj Close]]</f>
        <v>9.870034111124186E-3</v>
      </c>
    </row>
    <row r="649" spans="2:18">
      <c r="B649" s="20">
        <v>44721.291666666664</v>
      </c>
      <c r="C649" s="4">
        <v>18.026199999999999</v>
      </c>
      <c r="D649" s="25">
        <f t="shared" si="51"/>
        <v>18.625399999999999</v>
      </c>
      <c r="E649" s="26">
        <f>SMA1MSFT[[#This Row],[Adj Close]]-SMA1MSFT[[#This Row],[Naive Trend ]]</f>
        <v>-0.59919999999999973</v>
      </c>
      <c r="F649" s="4">
        <f t="shared" si="50"/>
        <v>0.35904063999999969</v>
      </c>
      <c r="G649" s="4">
        <f>ABS(SMA1MSFT[[#This Row],[Erorr 1]])</f>
        <v>0.59919999999999973</v>
      </c>
      <c r="H649" s="27">
        <f>SMA1MSFT[[#This Row],[Abs Erorr 1]]/SMA1MSFT[[#This Row],[Adj Close]]</f>
        <v>3.3240505486458585E-2</v>
      </c>
      <c r="I649" s="25">
        <f t="shared" si="53"/>
        <v>18.761266666666668</v>
      </c>
      <c r="J649" s="28">
        <f>(SMA1MSFT[[#This Row],[Adj Close]]-SMA1MSFT[[#This Row],[3-MA]])</f>
        <v>-0.73506666666666831</v>
      </c>
      <c r="K649" s="29">
        <f t="shared" si="52"/>
        <v>0.54032300444444681</v>
      </c>
      <c r="L649" s="29">
        <f>ABS(SMA1MSFT[[#This Row],[Erorr 2]])</f>
        <v>0.73506666666666831</v>
      </c>
      <c r="M649" s="27">
        <f>SMA1MSFT[[#This Row],[Abs Erorr 2]]/SMA1MSFT[[#This Row],[Adj Close]]</f>
        <v>4.0777682854215992E-2</v>
      </c>
      <c r="N649" s="25">
        <f t="shared" si="49"/>
        <v>18.805883333333334</v>
      </c>
      <c r="O649" s="30">
        <f>SMA1MSFT[[#This Row],[Adj Close]]-SMA1MSFT[[#This Row],[6-MA]]</f>
        <v>-0.77968333333333462</v>
      </c>
      <c r="P649" s="29">
        <f>(SMA1MSFT[[#This Row],[Adj Close]]-N649)^2</f>
        <v>0.6079061002777798</v>
      </c>
      <c r="Q649" s="29">
        <f>ABS(SMA1MSFT[[#This Row],[Erorr 3]])</f>
        <v>0.77968333333333462</v>
      </c>
      <c r="R649" s="31">
        <f>SMA1MSFT[[#This Row],[Abs Erorr 3]]/SMA1MSFT[[#This Row],[Adj Close]]</f>
        <v>4.3252783910826167E-2</v>
      </c>
    </row>
    <row r="650" spans="2:18">
      <c r="B650" s="20">
        <v>44722.291666666664</v>
      </c>
      <c r="C650" s="4">
        <v>16.953499999999998</v>
      </c>
      <c r="D650" s="25">
        <f t="shared" si="51"/>
        <v>18.026199999999999</v>
      </c>
      <c r="E650" s="26">
        <f>SMA1MSFT[[#This Row],[Adj Close]]-SMA1MSFT[[#This Row],[Naive Trend ]]</f>
        <v>-1.0727000000000011</v>
      </c>
      <c r="F650" s="4">
        <f t="shared" si="50"/>
        <v>1.1506852900000024</v>
      </c>
      <c r="G650" s="4">
        <f>ABS(SMA1MSFT[[#This Row],[Erorr 1]])</f>
        <v>1.0727000000000011</v>
      </c>
      <c r="H650" s="27">
        <f>SMA1MSFT[[#This Row],[Abs Erorr 1]]/SMA1MSFT[[#This Row],[Adj Close]]</f>
        <v>6.3273070457427735E-2</v>
      </c>
      <c r="I650" s="25">
        <f t="shared" si="53"/>
        <v>18.516900000000003</v>
      </c>
      <c r="J650" s="28">
        <f>(SMA1MSFT[[#This Row],[Adj Close]]-SMA1MSFT[[#This Row],[3-MA]])</f>
        <v>-1.563400000000005</v>
      </c>
      <c r="K650" s="29">
        <f t="shared" si="52"/>
        <v>2.4442195600000156</v>
      </c>
      <c r="L650" s="29">
        <f>ABS(SMA1MSFT[[#This Row],[Erorr 2]])</f>
        <v>1.563400000000005</v>
      </c>
      <c r="M650" s="27">
        <f>SMA1MSFT[[#This Row],[Abs Erorr 2]]/SMA1MSFT[[#This Row],[Adj Close]]</f>
        <v>9.2216946353260693E-2</v>
      </c>
      <c r="N650" s="25">
        <f t="shared" ref="N650:N713" si="54">AVERAGE(C644:C649)</f>
        <v>18.76125</v>
      </c>
      <c r="O650" s="30">
        <f>SMA1MSFT[[#This Row],[Adj Close]]-SMA1MSFT[[#This Row],[6-MA]]</f>
        <v>-1.8077500000000022</v>
      </c>
      <c r="P650" s="29">
        <f>(SMA1MSFT[[#This Row],[Adj Close]]-N650)^2</f>
        <v>3.2679600625000078</v>
      </c>
      <c r="Q650" s="29">
        <f>ABS(SMA1MSFT[[#This Row],[Erorr 3]])</f>
        <v>1.8077500000000022</v>
      </c>
      <c r="R650" s="31">
        <f>SMA1MSFT[[#This Row],[Abs Erorr 3]]/SMA1MSFT[[#This Row],[Adj Close]]</f>
        <v>0.10662989943079614</v>
      </c>
    </row>
    <row r="651" spans="2:18">
      <c r="B651" s="20">
        <v>44725.291666666664</v>
      </c>
      <c r="C651" s="4">
        <v>15.6281</v>
      </c>
      <c r="D651" s="25">
        <f t="shared" si="51"/>
        <v>16.953499999999998</v>
      </c>
      <c r="E651" s="26">
        <f>SMA1MSFT[[#This Row],[Adj Close]]-SMA1MSFT[[#This Row],[Naive Trend ]]</f>
        <v>-1.3253999999999984</v>
      </c>
      <c r="F651" s="4">
        <f t="shared" si="50"/>
        <v>1.7566851599999957</v>
      </c>
      <c r="G651" s="4">
        <f>ABS(SMA1MSFT[[#This Row],[Erorr 1]])</f>
        <v>1.3253999999999984</v>
      </c>
      <c r="H651" s="27">
        <f>SMA1MSFT[[#This Row],[Abs Erorr 1]]/SMA1MSFT[[#This Row],[Adj Close]]</f>
        <v>8.4808773939250348E-2</v>
      </c>
      <c r="I651" s="25">
        <f t="shared" si="53"/>
        <v>17.868366666666667</v>
      </c>
      <c r="J651" s="28">
        <f>(SMA1MSFT[[#This Row],[Adj Close]]-SMA1MSFT[[#This Row],[3-MA]])</f>
        <v>-2.2402666666666669</v>
      </c>
      <c r="K651" s="29">
        <f t="shared" si="52"/>
        <v>5.0187947377777782</v>
      </c>
      <c r="L651" s="29">
        <f>ABS(SMA1MSFT[[#This Row],[Erorr 2]])</f>
        <v>2.2402666666666669</v>
      </c>
      <c r="M651" s="27">
        <f>SMA1MSFT[[#This Row],[Abs Erorr 2]]/SMA1MSFT[[#This Row],[Adj Close]]</f>
        <v>0.14334862629920891</v>
      </c>
      <c r="N651" s="25">
        <f t="shared" si="54"/>
        <v>18.326149999999998</v>
      </c>
      <c r="O651" s="30">
        <f>SMA1MSFT[[#This Row],[Adj Close]]-SMA1MSFT[[#This Row],[6-MA]]</f>
        <v>-2.6980499999999985</v>
      </c>
      <c r="P651" s="29">
        <f>(SMA1MSFT[[#This Row],[Adj Close]]-N651)^2</f>
        <v>7.2794738024999921</v>
      </c>
      <c r="Q651" s="29">
        <f>ABS(SMA1MSFT[[#This Row],[Erorr 3]])</f>
        <v>2.6980499999999985</v>
      </c>
      <c r="R651" s="31">
        <f>SMA1MSFT[[#This Row],[Abs Erorr 3]]/SMA1MSFT[[#This Row],[Adj Close]]</f>
        <v>0.17264094803590957</v>
      </c>
    </row>
    <row r="652" spans="2:18">
      <c r="B652" s="20">
        <v>44726.291666666664</v>
      </c>
      <c r="C652" s="4">
        <v>15.816800000000001</v>
      </c>
      <c r="D652" s="25">
        <f t="shared" si="51"/>
        <v>15.6281</v>
      </c>
      <c r="E652" s="26">
        <f>SMA1MSFT[[#This Row],[Adj Close]]-SMA1MSFT[[#This Row],[Naive Trend ]]</f>
        <v>0.18870000000000076</v>
      </c>
      <c r="F652" s="4">
        <f t="shared" si="50"/>
        <v>3.5607690000000282E-2</v>
      </c>
      <c r="G652" s="4">
        <f>ABS(SMA1MSFT[[#This Row],[Erorr 1]])</f>
        <v>0.18870000000000076</v>
      </c>
      <c r="H652" s="27">
        <f>SMA1MSFT[[#This Row],[Abs Erorr 1]]/SMA1MSFT[[#This Row],[Adj Close]]</f>
        <v>1.1930352536543469E-2</v>
      </c>
      <c r="I652" s="25">
        <f t="shared" si="53"/>
        <v>16.869266666666665</v>
      </c>
      <c r="J652" s="28">
        <f>(SMA1MSFT[[#This Row],[Adj Close]]-SMA1MSFT[[#This Row],[3-MA]])</f>
        <v>-1.052466666666664</v>
      </c>
      <c r="K652" s="29">
        <f t="shared" si="52"/>
        <v>1.1076860844444387</v>
      </c>
      <c r="L652" s="29">
        <f>ABS(SMA1MSFT[[#This Row],[Erorr 2]])</f>
        <v>1.052466666666664</v>
      </c>
      <c r="M652" s="27">
        <f>SMA1MSFT[[#This Row],[Abs Erorr 2]]/SMA1MSFT[[#This Row],[Adj Close]]</f>
        <v>6.6541061824557685E-2</v>
      </c>
      <c r="N652" s="25">
        <f t="shared" si="54"/>
        <v>17.815266666666666</v>
      </c>
      <c r="O652" s="30">
        <f>SMA1MSFT[[#This Row],[Adj Close]]-SMA1MSFT[[#This Row],[6-MA]]</f>
        <v>-1.9984666666666655</v>
      </c>
      <c r="P652" s="29">
        <f>(SMA1MSFT[[#This Row],[Adj Close]]-N652)^2</f>
        <v>3.9938690177777731</v>
      </c>
      <c r="Q652" s="29">
        <f>ABS(SMA1MSFT[[#This Row],[Erorr 3]])</f>
        <v>1.9984666666666655</v>
      </c>
      <c r="R652" s="31">
        <f>SMA1MSFT[[#This Row],[Abs Erorr 3]]/SMA1MSFT[[#This Row],[Adj Close]]</f>
        <v>0.1263508842918078</v>
      </c>
    </row>
    <row r="653" spans="2:18">
      <c r="B653" s="20">
        <v>44727.291666666664</v>
      </c>
      <c r="C653" s="4">
        <v>16.507000000000001</v>
      </c>
      <c r="D653" s="25">
        <f t="shared" si="51"/>
        <v>15.816800000000001</v>
      </c>
      <c r="E653" s="26">
        <f>SMA1MSFT[[#This Row],[Adj Close]]-SMA1MSFT[[#This Row],[Naive Trend ]]</f>
        <v>0.69020000000000081</v>
      </c>
      <c r="F653" s="4">
        <f t="shared" si="50"/>
        <v>0.47637604000000111</v>
      </c>
      <c r="G653" s="4">
        <f>ABS(SMA1MSFT[[#This Row],[Erorr 1]])</f>
        <v>0.69020000000000081</v>
      </c>
      <c r="H653" s="27">
        <f>SMA1MSFT[[#This Row],[Abs Erorr 1]]/SMA1MSFT[[#This Row],[Adj Close]]</f>
        <v>4.1812564366632381E-2</v>
      </c>
      <c r="I653" s="25">
        <f t="shared" si="53"/>
        <v>16.1328</v>
      </c>
      <c r="J653" s="28">
        <f>(SMA1MSFT[[#This Row],[Adj Close]]-SMA1MSFT[[#This Row],[3-MA]])</f>
        <v>0.37420000000000186</v>
      </c>
      <c r="K653" s="29">
        <f t="shared" si="52"/>
        <v>0.14002564000000139</v>
      </c>
      <c r="L653" s="29">
        <f>ABS(SMA1MSFT[[#This Row],[Erorr 2]])</f>
        <v>0.37420000000000186</v>
      </c>
      <c r="M653" s="27">
        <f>SMA1MSFT[[#This Row],[Abs Erorr 2]]/SMA1MSFT[[#This Row],[Adj Close]]</f>
        <v>2.26691706548738E-2</v>
      </c>
      <c r="N653" s="25">
        <f t="shared" si="54"/>
        <v>17.324850000000001</v>
      </c>
      <c r="O653" s="30">
        <f>SMA1MSFT[[#This Row],[Adj Close]]-SMA1MSFT[[#This Row],[6-MA]]</f>
        <v>-0.81784999999999997</v>
      </c>
      <c r="P653" s="29">
        <f>(SMA1MSFT[[#This Row],[Adj Close]]-N653)^2</f>
        <v>0.66887862249999996</v>
      </c>
      <c r="Q653" s="29">
        <f>ABS(SMA1MSFT[[#This Row],[Erorr 3]])</f>
        <v>0.81784999999999997</v>
      </c>
      <c r="R653" s="31">
        <f>SMA1MSFT[[#This Row],[Abs Erorr 3]]/SMA1MSFT[[#This Row],[Adj Close]]</f>
        <v>4.9545647301144961E-2</v>
      </c>
    </row>
    <row r="654" spans="2:18">
      <c r="B654" s="20">
        <v>44728.291666666664</v>
      </c>
      <c r="C654" s="4">
        <v>15.582100000000001</v>
      </c>
      <c r="D654" s="25">
        <f t="shared" si="51"/>
        <v>16.507000000000001</v>
      </c>
      <c r="E654" s="26">
        <f>SMA1MSFT[[#This Row],[Adj Close]]-SMA1MSFT[[#This Row],[Naive Trend ]]</f>
        <v>-0.92490000000000094</v>
      </c>
      <c r="F654" s="4">
        <f t="shared" si="50"/>
        <v>0.85544001000000169</v>
      </c>
      <c r="G654" s="4">
        <f>ABS(SMA1MSFT[[#This Row],[Erorr 1]])</f>
        <v>0.92490000000000094</v>
      </c>
      <c r="H654" s="27">
        <f>SMA1MSFT[[#This Row],[Abs Erorr 1]]/SMA1MSFT[[#This Row],[Adj Close]]</f>
        <v>5.9356569396936287E-2</v>
      </c>
      <c r="I654" s="25">
        <f t="shared" si="53"/>
        <v>15.983966666666667</v>
      </c>
      <c r="J654" s="28">
        <f>(SMA1MSFT[[#This Row],[Adj Close]]-SMA1MSFT[[#This Row],[3-MA]])</f>
        <v>-0.40186666666666682</v>
      </c>
      <c r="K654" s="29">
        <f t="shared" si="52"/>
        <v>0.16149681777777788</v>
      </c>
      <c r="L654" s="29">
        <f>ABS(SMA1MSFT[[#This Row],[Erorr 2]])</f>
        <v>0.40186666666666682</v>
      </c>
      <c r="M654" s="27">
        <f>SMA1MSFT[[#This Row],[Abs Erorr 2]]/SMA1MSFT[[#This Row],[Adj Close]]</f>
        <v>2.5790276449686934E-2</v>
      </c>
      <c r="N654" s="25">
        <f t="shared" si="54"/>
        <v>16.926166666666667</v>
      </c>
      <c r="O654" s="30">
        <f>SMA1MSFT[[#This Row],[Adj Close]]-SMA1MSFT[[#This Row],[6-MA]]</f>
        <v>-1.3440666666666665</v>
      </c>
      <c r="P654" s="29">
        <f>(SMA1MSFT[[#This Row],[Adj Close]]-N654)^2</f>
        <v>1.8065152044444441</v>
      </c>
      <c r="Q654" s="29">
        <f>ABS(SMA1MSFT[[#This Row],[Erorr 3]])</f>
        <v>1.3440666666666665</v>
      </c>
      <c r="R654" s="31">
        <f>SMA1MSFT[[#This Row],[Abs Erorr 3]]/SMA1MSFT[[#This Row],[Adj Close]]</f>
        <v>8.6257094144349386E-2</v>
      </c>
    </row>
    <row r="655" spans="2:18">
      <c r="B655" s="20">
        <v>44729.291666666664</v>
      </c>
      <c r="C655" s="4">
        <v>15.860799999999999</v>
      </c>
      <c r="D655" s="25">
        <f t="shared" si="51"/>
        <v>15.582100000000001</v>
      </c>
      <c r="E655" s="26">
        <f>SMA1MSFT[[#This Row],[Adj Close]]-SMA1MSFT[[#This Row],[Naive Trend ]]</f>
        <v>0.27869999999999884</v>
      </c>
      <c r="F655" s="4">
        <f t="shared" si="50"/>
        <v>7.7673689999999351E-2</v>
      </c>
      <c r="G655" s="4">
        <f>ABS(SMA1MSFT[[#This Row],[Erorr 1]])</f>
        <v>0.27869999999999884</v>
      </c>
      <c r="H655" s="27">
        <f>SMA1MSFT[[#This Row],[Abs Erorr 1]]/SMA1MSFT[[#This Row],[Adj Close]]</f>
        <v>1.7571623121153967E-2</v>
      </c>
      <c r="I655" s="25">
        <f t="shared" si="53"/>
        <v>15.968633333333335</v>
      </c>
      <c r="J655" s="28">
        <f>(SMA1MSFT[[#This Row],[Adj Close]]-SMA1MSFT[[#This Row],[3-MA]])</f>
        <v>-0.10783333333333545</v>
      </c>
      <c r="K655" s="29">
        <f t="shared" si="52"/>
        <v>1.1628027777778233E-2</v>
      </c>
      <c r="L655" s="29">
        <f>ABS(SMA1MSFT[[#This Row],[Erorr 2]])</f>
        <v>0.10783333333333545</v>
      </c>
      <c r="M655" s="27">
        <f>SMA1MSFT[[#This Row],[Abs Erorr 2]]/SMA1MSFT[[#This Row],[Adj Close]]</f>
        <v>6.7987323043815851E-3</v>
      </c>
      <c r="N655" s="25">
        <f t="shared" si="54"/>
        <v>16.418949999999999</v>
      </c>
      <c r="O655" s="30">
        <f>SMA1MSFT[[#This Row],[Adj Close]]-SMA1MSFT[[#This Row],[6-MA]]</f>
        <v>-0.55814999999999948</v>
      </c>
      <c r="P655" s="29">
        <f>(SMA1MSFT[[#This Row],[Adj Close]]-N655)^2</f>
        <v>0.31153142249999943</v>
      </c>
      <c r="Q655" s="29">
        <f>ABS(SMA1MSFT[[#This Row],[Erorr 3]])</f>
        <v>0.55814999999999948</v>
      </c>
      <c r="R655" s="31">
        <f>SMA1MSFT[[#This Row],[Abs Erorr 3]]/SMA1MSFT[[#This Row],[Adj Close]]</f>
        <v>3.5190532633915028E-2</v>
      </c>
    </row>
    <row r="656" spans="2:18">
      <c r="B656" s="20">
        <v>44733.291666666664</v>
      </c>
      <c r="C656" s="4">
        <v>16.5459</v>
      </c>
      <c r="D656" s="25">
        <f t="shared" si="51"/>
        <v>15.860799999999999</v>
      </c>
      <c r="E656" s="26">
        <f>SMA1MSFT[[#This Row],[Adj Close]]-SMA1MSFT[[#This Row],[Naive Trend ]]</f>
        <v>0.68510000000000026</v>
      </c>
      <c r="F656" s="4">
        <f t="shared" si="50"/>
        <v>0.46936201000000038</v>
      </c>
      <c r="G656" s="4">
        <f>ABS(SMA1MSFT[[#This Row],[Erorr 1]])</f>
        <v>0.68510000000000026</v>
      </c>
      <c r="H656" s="27">
        <f>SMA1MSFT[[#This Row],[Abs Erorr 1]]/SMA1MSFT[[#This Row],[Adj Close]]</f>
        <v>4.1406028079463815E-2</v>
      </c>
      <c r="I656" s="25">
        <f t="shared" si="53"/>
        <v>15.9833</v>
      </c>
      <c r="J656" s="28">
        <f>(SMA1MSFT[[#This Row],[Adj Close]]-SMA1MSFT[[#This Row],[3-MA]])</f>
        <v>0.56259999999999977</v>
      </c>
      <c r="K656" s="29">
        <f t="shared" si="52"/>
        <v>0.31651875999999973</v>
      </c>
      <c r="L656" s="29">
        <f>ABS(SMA1MSFT[[#This Row],[Erorr 2]])</f>
        <v>0.56259999999999977</v>
      </c>
      <c r="M656" s="27">
        <f>SMA1MSFT[[#This Row],[Abs Erorr 2]]/SMA1MSFT[[#This Row],[Adj Close]]</f>
        <v>3.4002381254570606E-2</v>
      </c>
      <c r="N656" s="25">
        <f t="shared" si="54"/>
        <v>16.058049999999998</v>
      </c>
      <c r="O656" s="30">
        <f>SMA1MSFT[[#This Row],[Adj Close]]-SMA1MSFT[[#This Row],[6-MA]]</f>
        <v>0.48785000000000167</v>
      </c>
      <c r="P656" s="29">
        <f>(SMA1MSFT[[#This Row],[Adj Close]]-N656)^2</f>
        <v>0.23799762250000164</v>
      </c>
      <c r="Q656" s="29">
        <f>ABS(SMA1MSFT[[#This Row],[Erorr 3]])</f>
        <v>0.48785000000000167</v>
      </c>
      <c r="R656" s="31">
        <f>SMA1MSFT[[#This Row],[Abs Erorr 3]]/SMA1MSFT[[#This Row],[Adj Close]]</f>
        <v>2.9484645743054271E-2</v>
      </c>
    </row>
    <row r="657" spans="2:18">
      <c r="B657" s="20">
        <v>44734.291666666664</v>
      </c>
      <c r="C657" s="4">
        <v>16.340199999999999</v>
      </c>
      <c r="D657" s="25">
        <f t="shared" si="51"/>
        <v>16.5459</v>
      </c>
      <c r="E657" s="26">
        <f>SMA1MSFT[[#This Row],[Adj Close]]-SMA1MSFT[[#This Row],[Naive Trend ]]</f>
        <v>-0.20570000000000022</v>
      </c>
      <c r="F657" s="4">
        <f t="shared" si="50"/>
        <v>4.2312490000000091E-2</v>
      </c>
      <c r="G657" s="4">
        <f>ABS(SMA1MSFT[[#This Row],[Erorr 1]])</f>
        <v>0.20570000000000022</v>
      </c>
      <c r="H657" s="27">
        <f>SMA1MSFT[[#This Row],[Abs Erorr 1]]/SMA1MSFT[[#This Row],[Adj Close]]</f>
        <v>1.2588585207035423E-2</v>
      </c>
      <c r="I657" s="25">
        <f t="shared" si="53"/>
        <v>15.996266666666665</v>
      </c>
      <c r="J657" s="28">
        <f>(SMA1MSFT[[#This Row],[Adj Close]]-SMA1MSFT[[#This Row],[3-MA]])</f>
        <v>0.34393333333333409</v>
      </c>
      <c r="K657" s="29">
        <f t="shared" si="52"/>
        <v>0.1182901377777783</v>
      </c>
      <c r="L657" s="29">
        <f>ABS(SMA1MSFT[[#This Row],[Erorr 2]])</f>
        <v>0.34393333333333409</v>
      </c>
      <c r="M657" s="27">
        <f>SMA1MSFT[[#This Row],[Abs Erorr 2]]/SMA1MSFT[[#This Row],[Adj Close]]</f>
        <v>2.1048293982529841E-2</v>
      </c>
      <c r="N657" s="25">
        <f t="shared" si="54"/>
        <v>15.990116666666667</v>
      </c>
      <c r="O657" s="30">
        <f>SMA1MSFT[[#This Row],[Adj Close]]-SMA1MSFT[[#This Row],[6-MA]]</f>
        <v>0.35008333333333219</v>
      </c>
      <c r="P657" s="29">
        <f>(SMA1MSFT[[#This Row],[Adj Close]]-N657)^2</f>
        <v>0.12255834027777698</v>
      </c>
      <c r="Q657" s="29">
        <f>ABS(SMA1MSFT[[#This Row],[Erorr 3]])</f>
        <v>0.35008333333333219</v>
      </c>
      <c r="R657" s="31">
        <f>SMA1MSFT[[#This Row],[Abs Erorr 3]]/SMA1MSFT[[#This Row],[Adj Close]]</f>
        <v>2.1424666364752709E-2</v>
      </c>
    </row>
    <row r="658" spans="2:18">
      <c r="B658" s="20">
        <v>44735.291666666664</v>
      </c>
      <c r="C658" s="4">
        <v>16.205400000000001</v>
      </c>
      <c r="D658" s="25">
        <f t="shared" si="51"/>
        <v>16.340199999999999</v>
      </c>
      <c r="E658" s="26">
        <f>SMA1MSFT[[#This Row],[Adj Close]]-SMA1MSFT[[#This Row],[Naive Trend ]]</f>
        <v>-0.13479999999999848</v>
      </c>
      <c r="F658" s="4">
        <f t="shared" si="50"/>
        <v>1.817103999999959E-2</v>
      </c>
      <c r="G658" s="4">
        <f>ABS(SMA1MSFT[[#This Row],[Erorr 1]])</f>
        <v>0.13479999999999848</v>
      </c>
      <c r="H658" s="27">
        <f>SMA1MSFT[[#This Row],[Abs Erorr 1]]/SMA1MSFT[[#This Row],[Adj Close]]</f>
        <v>8.3182149160155542E-3</v>
      </c>
      <c r="I658" s="25">
        <f t="shared" si="53"/>
        <v>16.248966666666664</v>
      </c>
      <c r="J658" s="28">
        <f>(SMA1MSFT[[#This Row],[Adj Close]]-SMA1MSFT[[#This Row],[3-MA]])</f>
        <v>-4.3566666666663423E-2</v>
      </c>
      <c r="K658" s="29">
        <f t="shared" si="52"/>
        <v>1.8980544444441617E-3</v>
      </c>
      <c r="L658" s="29">
        <f>ABS(SMA1MSFT[[#This Row],[Erorr 2]])</f>
        <v>4.3566666666663423E-2</v>
      </c>
      <c r="M658" s="27">
        <f>SMA1MSFT[[#This Row],[Abs Erorr 2]]/SMA1MSFT[[#This Row],[Adj Close]]</f>
        <v>2.688404276763512E-3</v>
      </c>
      <c r="N658" s="25">
        <f t="shared" si="54"/>
        <v>16.108799999999999</v>
      </c>
      <c r="O658" s="30">
        <f>SMA1MSFT[[#This Row],[Adj Close]]-SMA1MSFT[[#This Row],[6-MA]]</f>
        <v>9.660000000000224E-2</v>
      </c>
      <c r="P658" s="29">
        <f>(SMA1MSFT[[#This Row],[Adj Close]]-N658)^2</f>
        <v>9.3315600000004328E-3</v>
      </c>
      <c r="Q658" s="29">
        <f>ABS(SMA1MSFT[[#This Row],[Erorr 3]])</f>
        <v>9.660000000000224E-2</v>
      </c>
      <c r="R658" s="31">
        <f>SMA1MSFT[[#This Row],[Abs Erorr 3]]/SMA1MSFT[[#This Row],[Adj Close]]</f>
        <v>5.9609759709727764E-3</v>
      </c>
    </row>
    <row r="659" spans="2:18">
      <c r="B659" s="20">
        <v>44736.291666666664</v>
      </c>
      <c r="C659" s="4">
        <v>17.1053</v>
      </c>
      <c r="D659" s="25">
        <f t="shared" si="51"/>
        <v>16.205400000000001</v>
      </c>
      <c r="E659" s="26">
        <f>SMA1MSFT[[#This Row],[Adj Close]]-SMA1MSFT[[#This Row],[Naive Trend ]]</f>
        <v>0.89989999999999881</v>
      </c>
      <c r="F659" s="4">
        <f t="shared" si="50"/>
        <v>0.80982000999999781</v>
      </c>
      <c r="G659" s="4">
        <f>ABS(SMA1MSFT[[#This Row],[Erorr 1]])</f>
        <v>0.89989999999999881</v>
      </c>
      <c r="H659" s="27">
        <f>SMA1MSFT[[#This Row],[Abs Erorr 1]]/SMA1MSFT[[#This Row],[Adj Close]]</f>
        <v>5.2609425148930383E-2</v>
      </c>
      <c r="I659" s="25">
        <f t="shared" si="53"/>
        <v>16.363833333333332</v>
      </c>
      <c r="J659" s="28">
        <f>(SMA1MSFT[[#This Row],[Adj Close]]-SMA1MSFT[[#This Row],[3-MA]])</f>
        <v>0.74146666666666761</v>
      </c>
      <c r="K659" s="29">
        <f t="shared" si="52"/>
        <v>0.5497728177777792</v>
      </c>
      <c r="L659" s="29">
        <f>ABS(SMA1MSFT[[#This Row],[Erorr 2]])</f>
        <v>0.74146666666666761</v>
      </c>
      <c r="M659" s="27">
        <f>SMA1MSFT[[#This Row],[Abs Erorr 2]]/SMA1MSFT[[#This Row],[Adj Close]]</f>
        <v>4.3347188688106469E-2</v>
      </c>
      <c r="N659" s="25">
        <f t="shared" si="54"/>
        <v>16.173566666666666</v>
      </c>
      <c r="O659" s="30">
        <f>SMA1MSFT[[#This Row],[Adj Close]]-SMA1MSFT[[#This Row],[6-MA]]</f>
        <v>0.93173333333333375</v>
      </c>
      <c r="P659" s="29">
        <f>(SMA1MSFT[[#This Row],[Adj Close]]-N659)^2</f>
        <v>0.86812700444444524</v>
      </c>
      <c r="Q659" s="29">
        <f>ABS(SMA1MSFT[[#This Row],[Erorr 3]])</f>
        <v>0.93173333333333375</v>
      </c>
      <c r="R659" s="31">
        <f>SMA1MSFT[[#This Row],[Abs Erorr 3]]/SMA1MSFT[[#This Row],[Adj Close]]</f>
        <v>5.4470446781601831E-2</v>
      </c>
    </row>
    <row r="660" spans="2:18">
      <c r="B660" s="20">
        <v>44739.291666666664</v>
      </c>
      <c r="C660" s="4">
        <v>16.848600000000001</v>
      </c>
      <c r="D660" s="25">
        <f t="shared" si="51"/>
        <v>17.1053</v>
      </c>
      <c r="E660" s="26">
        <f>SMA1MSFT[[#This Row],[Adj Close]]-SMA1MSFT[[#This Row],[Naive Trend ]]</f>
        <v>-0.2566999999999986</v>
      </c>
      <c r="F660" s="4">
        <f t="shared" si="50"/>
        <v>6.5894889999999276E-2</v>
      </c>
      <c r="G660" s="4">
        <f>ABS(SMA1MSFT[[#This Row],[Erorr 1]])</f>
        <v>0.2566999999999986</v>
      </c>
      <c r="H660" s="27">
        <f>SMA1MSFT[[#This Row],[Abs Erorr 1]]/SMA1MSFT[[#This Row],[Adj Close]]</f>
        <v>1.523568723810872E-2</v>
      </c>
      <c r="I660" s="25">
        <f t="shared" si="53"/>
        <v>16.5503</v>
      </c>
      <c r="J660" s="28">
        <f>(SMA1MSFT[[#This Row],[Adj Close]]-SMA1MSFT[[#This Row],[3-MA]])</f>
        <v>0.29830000000000112</v>
      </c>
      <c r="K660" s="29">
        <f t="shared" si="52"/>
        <v>8.8982890000000661E-2</v>
      </c>
      <c r="L660" s="29">
        <f>ABS(SMA1MSFT[[#This Row],[Erorr 2]])</f>
        <v>0.29830000000000112</v>
      </c>
      <c r="M660" s="27">
        <f>SMA1MSFT[[#This Row],[Abs Erorr 2]]/SMA1MSFT[[#This Row],[Adj Close]]</f>
        <v>1.7704735111522683E-2</v>
      </c>
      <c r="N660" s="25">
        <f t="shared" si="54"/>
        <v>16.273283333333332</v>
      </c>
      <c r="O660" s="30">
        <f>SMA1MSFT[[#This Row],[Adj Close]]-SMA1MSFT[[#This Row],[6-MA]]</f>
        <v>0.57531666666666936</v>
      </c>
      <c r="P660" s="29">
        <f>(SMA1MSFT[[#This Row],[Adj Close]]-N660)^2</f>
        <v>0.33098926694444752</v>
      </c>
      <c r="Q660" s="29">
        <f>ABS(SMA1MSFT[[#This Row],[Erorr 3]])</f>
        <v>0.57531666666666936</v>
      </c>
      <c r="R660" s="31">
        <f>SMA1MSFT[[#This Row],[Abs Erorr 3]]/SMA1MSFT[[#This Row],[Adj Close]]</f>
        <v>3.4146259432040013E-2</v>
      </c>
    </row>
    <row r="661" spans="2:18">
      <c r="B661" s="20">
        <v>44740.291666666664</v>
      </c>
      <c r="C661" s="4">
        <v>15.9627</v>
      </c>
      <c r="D661" s="25">
        <f t="shared" si="51"/>
        <v>16.848600000000001</v>
      </c>
      <c r="E661" s="26">
        <f>SMA1MSFT[[#This Row],[Adj Close]]-SMA1MSFT[[#This Row],[Naive Trend ]]</f>
        <v>-0.88590000000000124</v>
      </c>
      <c r="F661" s="4">
        <f t="shared" si="50"/>
        <v>0.7848188100000022</v>
      </c>
      <c r="G661" s="4">
        <f>ABS(SMA1MSFT[[#This Row],[Erorr 1]])</f>
        <v>0.88590000000000124</v>
      </c>
      <c r="H661" s="27">
        <f>SMA1MSFT[[#This Row],[Abs Erorr 1]]/SMA1MSFT[[#This Row],[Adj Close]]</f>
        <v>5.5498130015598945E-2</v>
      </c>
      <c r="I661" s="25">
        <f t="shared" si="53"/>
        <v>16.719766666666668</v>
      </c>
      <c r="J661" s="28">
        <f>(SMA1MSFT[[#This Row],[Adj Close]]-SMA1MSFT[[#This Row],[3-MA]])</f>
        <v>-0.75706666666666855</v>
      </c>
      <c r="K661" s="29">
        <f t="shared" si="52"/>
        <v>0.57314993777778067</v>
      </c>
      <c r="L661" s="29">
        <f>ABS(SMA1MSFT[[#This Row],[Erorr 2]])</f>
        <v>0.75706666666666855</v>
      </c>
      <c r="M661" s="27">
        <f>SMA1MSFT[[#This Row],[Abs Erorr 2]]/SMA1MSFT[[#This Row],[Adj Close]]</f>
        <v>4.7427231399867729E-2</v>
      </c>
      <c r="N661" s="25">
        <f t="shared" si="54"/>
        <v>16.484366666666666</v>
      </c>
      <c r="O661" s="30">
        <f>SMA1MSFT[[#This Row],[Adj Close]]-SMA1MSFT[[#This Row],[6-MA]]</f>
        <v>-0.5216666666666665</v>
      </c>
      <c r="P661" s="29">
        <f>(SMA1MSFT[[#This Row],[Adj Close]]-N661)^2</f>
        <v>0.27213611111111091</v>
      </c>
      <c r="Q661" s="29">
        <f>ABS(SMA1MSFT[[#This Row],[Erorr 3]])</f>
        <v>0.5216666666666665</v>
      </c>
      <c r="R661" s="31">
        <f>SMA1MSFT[[#This Row],[Abs Erorr 3]]/SMA1MSFT[[#This Row],[Adj Close]]</f>
        <v>3.2680352738989428E-2</v>
      </c>
    </row>
    <row r="662" spans="2:18">
      <c r="B662" s="20">
        <v>44741.291666666664</v>
      </c>
      <c r="C662" s="4">
        <v>15.523199999999999</v>
      </c>
      <c r="D662" s="25">
        <f t="shared" si="51"/>
        <v>15.9627</v>
      </c>
      <c r="E662" s="26">
        <f>SMA1MSFT[[#This Row],[Adj Close]]-SMA1MSFT[[#This Row],[Naive Trend ]]</f>
        <v>-0.43950000000000067</v>
      </c>
      <c r="F662" s="4">
        <f t="shared" si="50"/>
        <v>0.19316025000000059</v>
      </c>
      <c r="G662" s="4">
        <f>ABS(SMA1MSFT[[#This Row],[Erorr 1]])</f>
        <v>0.43950000000000067</v>
      </c>
      <c r="H662" s="27">
        <f>SMA1MSFT[[#This Row],[Abs Erorr 1]]/SMA1MSFT[[#This Row],[Adj Close]]</f>
        <v>2.831246134817568E-2</v>
      </c>
      <c r="I662" s="25">
        <f t="shared" si="53"/>
        <v>16.638866666666669</v>
      </c>
      <c r="J662" s="28">
        <f>(SMA1MSFT[[#This Row],[Adj Close]]-SMA1MSFT[[#This Row],[3-MA]])</f>
        <v>-1.1156666666666695</v>
      </c>
      <c r="K662" s="29">
        <f t="shared" si="52"/>
        <v>1.2447121111111175</v>
      </c>
      <c r="L662" s="29">
        <f>ABS(SMA1MSFT[[#This Row],[Erorr 2]])</f>
        <v>1.1156666666666695</v>
      </c>
      <c r="M662" s="27">
        <f>SMA1MSFT[[#This Row],[Abs Erorr 2]]/SMA1MSFT[[#This Row],[Adj Close]]</f>
        <v>7.1870920085205986E-2</v>
      </c>
      <c r="N662" s="25">
        <f t="shared" si="54"/>
        <v>16.501349999999999</v>
      </c>
      <c r="O662" s="30">
        <f>SMA1MSFT[[#This Row],[Adj Close]]-SMA1MSFT[[#This Row],[6-MA]]</f>
        <v>-0.97814999999999941</v>
      </c>
      <c r="P662" s="29">
        <f>(SMA1MSFT[[#This Row],[Adj Close]]-N662)^2</f>
        <v>0.95677742249999886</v>
      </c>
      <c r="Q662" s="29">
        <f>ABS(SMA1MSFT[[#This Row],[Erorr 3]])</f>
        <v>0.97814999999999941</v>
      </c>
      <c r="R662" s="31">
        <f>SMA1MSFT[[#This Row],[Abs Erorr 3]]/SMA1MSFT[[#This Row],[Adj Close]]</f>
        <v>6.3012136672850924E-2</v>
      </c>
    </row>
    <row r="663" spans="2:18">
      <c r="B663" s="20">
        <v>44742.291666666664</v>
      </c>
      <c r="C663" s="4">
        <v>15.140700000000001</v>
      </c>
      <c r="D663" s="25">
        <f t="shared" si="51"/>
        <v>15.523199999999999</v>
      </c>
      <c r="E663" s="26">
        <f>SMA1MSFT[[#This Row],[Adj Close]]-SMA1MSFT[[#This Row],[Naive Trend ]]</f>
        <v>-0.38249999999999851</v>
      </c>
      <c r="F663" s="4">
        <f t="shared" si="50"/>
        <v>0.14630624999999886</v>
      </c>
      <c r="G663" s="4">
        <f>ABS(SMA1MSFT[[#This Row],[Erorr 1]])</f>
        <v>0.38249999999999851</v>
      </c>
      <c r="H663" s="27">
        <f>SMA1MSFT[[#This Row],[Abs Erorr 1]]/SMA1MSFT[[#This Row],[Adj Close]]</f>
        <v>2.5263032752778834E-2</v>
      </c>
      <c r="I663" s="25">
        <f t="shared" si="53"/>
        <v>16.111500000000003</v>
      </c>
      <c r="J663" s="28">
        <f>(SMA1MSFT[[#This Row],[Adj Close]]-SMA1MSFT[[#This Row],[3-MA]])</f>
        <v>-0.97080000000000233</v>
      </c>
      <c r="K663" s="29">
        <f t="shared" si="52"/>
        <v>0.9424526400000045</v>
      </c>
      <c r="L663" s="29">
        <f>ABS(SMA1MSFT[[#This Row],[Erorr 2]])</f>
        <v>0.97080000000000233</v>
      </c>
      <c r="M663" s="27">
        <f>SMA1MSFT[[#This Row],[Abs Erorr 2]]/SMA1MSFT[[#This Row],[Adj Close]]</f>
        <v>6.4118567833719858E-2</v>
      </c>
      <c r="N663" s="25">
        <f t="shared" si="54"/>
        <v>16.3309</v>
      </c>
      <c r="O663" s="30">
        <f>SMA1MSFT[[#This Row],[Adj Close]]-SMA1MSFT[[#This Row],[6-MA]]</f>
        <v>-1.190199999999999</v>
      </c>
      <c r="P663" s="29">
        <f>(SMA1MSFT[[#This Row],[Adj Close]]-N663)^2</f>
        <v>1.4165760399999978</v>
      </c>
      <c r="Q663" s="29">
        <f>ABS(SMA1MSFT[[#This Row],[Erorr 3]])</f>
        <v>1.190199999999999</v>
      </c>
      <c r="R663" s="31">
        <f>SMA1MSFT[[#This Row],[Abs Erorr 3]]/SMA1MSFT[[#This Row],[Adj Close]]</f>
        <v>7.8609311326424736E-2</v>
      </c>
    </row>
    <row r="664" spans="2:18">
      <c r="B664" s="20">
        <v>44743.291666666664</v>
      </c>
      <c r="C664" s="4">
        <v>14.5054</v>
      </c>
      <c r="D664" s="25">
        <f t="shared" si="51"/>
        <v>15.140700000000001</v>
      </c>
      <c r="E664" s="26">
        <f>SMA1MSFT[[#This Row],[Adj Close]]-SMA1MSFT[[#This Row],[Naive Trend ]]</f>
        <v>-0.63530000000000086</v>
      </c>
      <c r="F664" s="4">
        <f t="shared" si="50"/>
        <v>0.40360609000000108</v>
      </c>
      <c r="G664" s="4">
        <f>ABS(SMA1MSFT[[#This Row],[Erorr 1]])</f>
        <v>0.63530000000000086</v>
      </c>
      <c r="H664" s="27">
        <f>SMA1MSFT[[#This Row],[Abs Erorr 1]]/SMA1MSFT[[#This Row],[Adj Close]]</f>
        <v>4.3797482316930307E-2</v>
      </c>
      <c r="I664" s="25">
        <f t="shared" si="53"/>
        <v>15.542200000000001</v>
      </c>
      <c r="J664" s="28">
        <f>(SMA1MSFT[[#This Row],[Adj Close]]-SMA1MSFT[[#This Row],[3-MA]])</f>
        <v>-1.0368000000000013</v>
      </c>
      <c r="K664" s="29">
        <f t="shared" si="52"/>
        <v>1.0749542400000027</v>
      </c>
      <c r="L664" s="29">
        <f>ABS(SMA1MSFT[[#This Row],[Erorr 2]])</f>
        <v>1.0368000000000013</v>
      </c>
      <c r="M664" s="27">
        <f>SMA1MSFT[[#This Row],[Abs Erorr 2]]/SMA1MSFT[[#This Row],[Adj Close]]</f>
        <v>7.1476829318736557E-2</v>
      </c>
      <c r="N664" s="25">
        <f t="shared" si="54"/>
        <v>16.130983333333333</v>
      </c>
      <c r="O664" s="30">
        <f>SMA1MSFT[[#This Row],[Adj Close]]-SMA1MSFT[[#This Row],[6-MA]]</f>
        <v>-1.6255833333333332</v>
      </c>
      <c r="P664" s="29">
        <f>(SMA1MSFT[[#This Row],[Adj Close]]-N664)^2</f>
        <v>2.6425211736111107</v>
      </c>
      <c r="Q664" s="29">
        <f>ABS(SMA1MSFT[[#This Row],[Erorr 3]])</f>
        <v>1.6255833333333332</v>
      </c>
      <c r="R664" s="31">
        <f>SMA1MSFT[[#This Row],[Abs Erorr 3]]/SMA1MSFT[[#This Row],[Adj Close]]</f>
        <v>0.11206745993446118</v>
      </c>
    </row>
    <row r="665" spans="2:18">
      <c r="B665" s="20">
        <v>44747.291666666664</v>
      </c>
      <c r="C665" s="4">
        <v>14.9459</v>
      </c>
      <c r="D665" s="25">
        <f t="shared" si="51"/>
        <v>14.5054</v>
      </c>
      <c r="E665" s="26">
        <f>SMA1MSFT[[#This Row],[Adj Close]]-SMA1MSFT[[#This Row],[Naive Trend ]]</f>
        <v>0.44050000000000011</v>
      </c>
      <c r="F665" s="4">
        <f t="shared" si="50"/>
        <v>0.19404025000000011</v>
      </c>
      <c r="G665" s="4">
        <f>ABS(SMA1MSFT[[#This Row],[Erorr 1]])</f>
        <v>0.44050000000000011</v>
      </c>
      <c r="H665" s="27">
        <f>SMA1MSFT[[#This Row],[Abs Erorr 1]]/SMA1MSFT[[#This Row],[Adj Close]]</f>
        <v>2.9472965830093879E-2</v>
      </c>
      <c r="I665" s="25">
        <f t="shared" si="53"/>
        <v>15.056433333333333</v>
      </c>
      <c r="J665" s="28">
        <f>(SMA1MSFT[[#This Row],[Adj Close]]-SMA1MSFT[[#This Row],[3-MA]])</f>
        <v>-0.11053333333333271</v>
      </c>
      <c r="K665" s="29">
        <f t="shared" si="52"/>
        <v>1.2217617777777639E-2</v>
      </c>
      <c r="L665" s="29">
        <f>ABS(SMA1MSFT[[#This Row],[Erorr 2]])</f>
        <v>0.11053333333333271</v>
      </c>
      <c r="M665" s="27">
        <f>SMA1MSFT[[#This Row],[Abs Erorr 2]]/SMA1MSFT[[#This Row],[Adj Close]]</f>
        <v>7.395562216616778E-3</v>
      </c>
      <c r="N665" s="25">
        <f t="shared" si="54"/>
        <v>15.84765</v>
      </c>
      <c r="O665" s="30">
        <f>SMA1MSFT[[#This Row],[Adj Close]]-SMA1MSFT[[#This Row],[6-MA]]</f>
        <v>-0.90174999999999983</v>
      </c>
      <c r="P665" s="29">
        <f>(SMA1MSFT[[#This Row],[Adj Close]]-N665)^2</f>
        <v>0.81315306249999975</v>
      </c>
      <c r="Q665" s="29">
        <f>ABS(SMA1MSFT[[#This Row],[Erorr 3]])</f>
        <v>0.90174999999999983</v>
      </c>
      <c r="R665" s="31">
        <f>SMA1MSFT[[#This Row],[Abs Erorr 3]]/SMA1MSFT[[#This Row],[Adj Close]]</f>
        <v>6.0334272275339711E-2</v>
      </c>
    </row>
    <row r="666" spans="2:18">
      <c r="B666" s="20">
        <v>44748.291666666664</v>
      </c>
      <c r="C666" s="4">
        <v>15.111700000000001</v>
      </c>
      <c r="D666" s="25">
        <f t="shared" si="51"/>
        <v>14.9459</v>
      </c>
      <c r="E666" s="26">
        <f>SMA1MSFT[[#This Row],[Adj Close]]-SMA1MSFT[[#This Row],[Naive Trend ]]</f>
        <v>0.16580000000000084</v>
      </c>
      <c r="F666" s="4">
        <f t="shared" si="50"/>
        <v>2.7489640000000277E-2</v>
      </c>
      <c r="G666" s="4">
        <f>ABS(SMA1MSFT[[#This Row],[Erorr 1]])</f>
        <v>0.16580000000000084</v>
      </c>
      <c r="H666" s="27">
        <f>SMA1MSFT[[#This Row],[Abs Erorr 1]]/SMA1MSFT[[#This Row],[Adj Close]]</f>
        <v>1.0971631252605652E-2</v>
      </c>
      <c r="I666" s="25">
        <f t="shared" si="53"/>
        <v>14.863999999999999</v>
      </c>
      <c r="J666" s="28">
        <f>(SMA1MSFT[[#This Row],[Adj Close]]-SMA1MSFT[[#This Row],[3-MA]])</f>
        <v>0.24770000000000181</v>
      </c>
      <c r="K666" s="29">
        <f t="shared" si="52"/>
        <v>6.1355290000000895E-2</v>
      </c>
      <c r="L666" s="29">
        <f>ABS(SMA1MSFT[[#This Row],[Erorr 2]])</f>
        <v>0.24770000000000181</v>
      </c>
      <c r="M666" s="27">
        <f>SMA1MSFT[[#This Row],[Abs Erorr 2]]/SMA1MSFT[[#This Row],[Adj Close]]</f>
        <v>1.6391272987155765E-2</v>
      </c>
      <c r="N666" s="25">
        <f t="shared" si="54"/>
        <v>15.48775</v>
      </c>
      <c r="O666" s="30">
        <f>SMA1MSFT[[#This Row],[Adj Close]]-SMA1MSFT[[#This Row],[6-MA]]</f>
        <v>-0.37604999999999933</v>
      </c>
      <c r="P666" s="29">
        <f>(SMA1MSFT[[#This Row],[Adj Close]]-N666)^2</f>
        <v>0.14141360249999949</v>
      </c>
      <c r="Q666" s="29">
        <f>ABS(SMA1MSFT[[#This Row],[Erorr 3]])</f>
        <v>0.37604999999999933</v>
      </c>
      <c r="R666" s="31">
        <f>SMA1MSFT[[#This Row],[Abs Erorr 3]]/SMA1MSFT[[#This Row],[Adj Close]]</f>
        <v>2.488469199362079E-2</v>
      </c>
    </row>
    <row r="667" spans="2:18">
      <c r="B667" s="20">
        <v>44749.291666666664</v>
      </c>
      <c r="C667" s="4">
        <v>15.838800000000001</v>
      </c>
      <c r="D667" s="25">
        <f t="shared" si="51"/>
        <v>15.111700000000001</v>
      </c>
      <c r="E667" s="26">
        <f>SMA1MSFT[[#This Row],[Adj Close]]-SMA1MSFT[[#This Row],[Naive Trend ]]</f>
        <v>0.72710000000000008</v>
      </c>
      <c r="F667" s="4">
        <f t="shared" si="50"/>
        <v>0.52867441000000015</v>
      </c>
      <c r="G667" s="4">
        <f>ABS(SMA1MSFT[[#This Row],[Erorr 1]])</f>
        <v>0.72710000000000008</v>
      </c>
      <c r="H667" s="27">
        <f>SMA1MSFT[[#This Row],[Abs Erorr 1]]/SMA1MSFT[[#This Row],[Adj Close]]</f>
        <v>4.5906255524408419E-2</v>
      </c>
      <c r="I667" s="25">
        <f t="shared" si="53"/>
        <v>14.854333333333335</v>
      </c>
      <c r="J667" s="28">
        <f>(SMA1MSFT[[#This Row],[Adj Close]]-SMA1MSFT[[#This Row],[3-MA]])</f>
        <v>0.98446666666666616</v>
      </c>
      <c r="K667" s="29">
        <f t="shared" si="52"/>
        <v>0.9691746177777768</v>
      </c>
      <c r="L667" s="29">
        <f>ABS(SMA1MSFT[[#This Row],[Erorr 2]])</f>
        <v>0.98446666666666616</v>
      </c>
      <c r="M667" s="27">
        <f>SMA1MSFT[[#This Row],[Abs Erorr 2]]/SMA1MSFT[[#This Row],[Adj Close]]</f>
        <v>6.2155382141744708E-2</v>
      </c>
      <c r="N667" s="25">
        <f t="shared" si="54"/>
        <v>15.198266666666667</v>
      </c>
      <c r="O667" s="30">
        <f>SMA1MSFT[[#This Row],[Adj Close]]-SMA1MSFT[[#This Row],[6-MA]]</f>
        <v>0.64053333333333384</v>
      </c>
      <c r="P667" s="29">
        <f>(SMA1MSFT[[#This Row],[Adj Close]]-N667)^2</f>
        <v>0.41028295111111174</v>
      </c>
      <c r="Q667" s="29">
        <f>ABS(SMA1MSFT[[#This Row],[Erorr 3]])</f>
        <v>0.64053333333333384</v>
      </c>
      <c r="R667" s="31">
        <f>SMA1MSFT[[#This Row],[Abs Erorr 3]]/SMA1MSFT[[#This Row],[Adj Close]]</f>
        <v>4.0440774132720521E-2</v>
      </c>
    </row>
    <row r="668" spans="2:18">
      <c r="B668" s="20">
        <v>44750.291666666664</v>
      </c>
      <c r="C668" s="4">
        <v>15.8188</v>
      </c>
      <c r="D668" s="25">
        <f t="shared" si="51"/>
        <v>15.838800000000001</v>
      </c>
      <c r="E668" s="26">
        <f>SMA1MSFT[[#This Row],[Adj Close]]-SMA1MSFT[[#This Row],[Naive Trend ]]</f>
        <v>-2.000000000000135E-2</v>
      </c>
      <c r="F668" s="4">
        <f t="shared" si="50"/>
        <v>4.0000000000005401E-4</v>
      </c>
      <c r="G668" s="4">
        <f>ABS(SMA1MSFT[[#This Row],[Erorr 1]])</f>
        <v>2.000000000000135E-2</v>
      </c>
      <c r="H668" s="27">
        <f>SMA1MSFT[[#This Row],[Abs Erorr 1]]/SMA1MSFT[[#This Row],[Adj Close]]</f>
        <v>1.2643184059474392E-3</v>
      </c>
      <c r="I668" s="25">
        <f t="shared" si="53"/>
        <v>15.2988</v>
      </c>
      <c r="J668" s="28">
        <f>(SMA1MSFT[[#This Row],[Adj Close]]-SMA1MSFT[[#This Row],[3-MA]])</f>
        <v>0.51999999999999957</v>
      </c>
      <c r="K668" s="29">
        <f t="shared" si="52"/>
        <v>0.27039999999999953</v>
      </c>
      <c r="L668" s="29">
        <f>ABS(SMA1MSFT[[#This Row],[Erorr 2]])</f>
        <v>0.51999999999999957</v>
      </c>
      <c r="M668" s="27">
        <f>SMA1MSFT[[#This Row],[Abs Erorr 2]]/SMA1MSFT[[#This Row],[Adj Close]]</f>
        <v>3.2872278554631172E-2</v>
      </c>
      <c r="N668" s="25">
        <f t="shared" si="54"/>
        <v>15.177616666666667</v>
      </c>
      <c r="O668" s="30">
        <f>SMA1MSFT[[#This Row],[Adj Close]]-SMA1MSFT[[#This Row],[6-MA]]</f>
        <v>0.64118333333333233</v>
      </c>
      <c r="P668" s="29">
        <f>(SMA1MSFT[[#This Row],[Adj Close]]-N668)^2</f>
        <v>0.41111606694444314</v>
      </c>
      <c r="Q668" s="29">
        <f>ABS(SMA1MSFT[[#This Row],[Erorr 3]])</f>
        <v>0.64118333333333233</v>
      </c>
      <c r="R668" s="31">
        <f>SMA1MSFT[[#This Row],[Abs Erorr 3]]/SMA1MSFT[[#This Row],[Adj Close]]</f>
        <v>4.053299449600048E-2</v>
      </c>
    </row>
    <row r="669" spans="2:18">
      <c r="B669" s="20">
        <v>44753.291666666664</v>
      </c>
      <c r="C669" s="4">
        <v>15.133699999999999</v>
      </c>
      <c r="D669" s="25">
        <f t="shared" si="51"/>
        <v>15.8188</v>
      </c>
      <c r="E669" s="26">
        <f>SMA1MSFT[[#This Row],[Adj Close]]-SMA1MSFT[[#This Row],[Naive Trend ]]</f>
        <v>-0.68510000000000026</v>
      </c>
      <c r="F669" s="4">
        <f t="shared" si="50"/>
        <v>0.46936201000000038</v>
      </c>
      <c r="G669" s="4">
        <f>ABS(SMA1MSFT[[#This Row],[Erorr 1]])</f>
        <v>0.68510000000000026</v>
      </c>
      <c r="H669" s="27">
        <f>SMA1MSFT[[#This Row],[Abs Erorr 1]]/SMA1MSFT[[#This Row],[Adj Close]]</f>
        <v>4.5269828264072914E-2</v>
      </c>
      <c r="I669" s="25">
        <f t="shared" si="53"/>
        <v>15.589766666666668</v>
      </c>
      <c r="J669" s="28">
        <f>(SMA1MSFT[[#This Row],[Adj Close]]-SMA1MSFT[[#This Row],[3-MA]])</f>
        <v>-0.4560666666666684</v>
      </c>
      <c r="K669" s="29">
        <f t="shared" si="52"/>
        <v>0.20799680444444602</v>
      </c>
      <c r="L669" s="29">
        <f>ABS(SMA1MSFT[[#This Row],[Erorr 2]])</f>
        <v>0.4560666666666684</v>
      </c>
      <c r="M669" s="27">
        <f>SMA1MSFT[[#This Row],[Abs Erorr 2]]/SMA1MSFT[[#This Row],[Adj Close]]</f>
        <v>3.0135833713280189E-2</v>
      </c>
      <c r="N669" s="25">
        <f t="shared" si="54"/>
        <v>15.226883333333333</v>
      </c>
      <c r="O669" s="30">
        <f>SMA1MSFT[[#This Row],[Adj Close]]-SMA1MSFT[[#This Row],[6-MA]]</f>
        <v>-9.3183333333334062E-2</v>
      </c>
      <c r="P669" s="29">
        <f>(SMA1MSFT[[#This Row],[Adj Close]]-N669)^2</f>
        <v>8.6831336111112475E-3</v>
      </c>
      <c r="Q669" s="29">
        <f>ABS(SMA1MSFT[[#This Row],[Erorr 3]])</f>
        <v>9.3183333333334062E-2</v>
      </c>
      <c r="R669" s="31">
        <f>SMA1MSFT[[#This Row],[Abs Erorr 3]]/SMA1MSFT[[#This Row],[Adj Close]]</f>
        <v>6.1573398001370499E-3</v>
      </c>
    </row>
    <row r="670" spans="2:18">
      <c r="B670" s="20">
        <v>44754.291666666664</v>
      </c>
      <c r="C670" s="4">
        <v>15.063700000000001</v>
      </c>
      <c r="D670" s="25">
        <f t="shared" si="51"/>
        <v>15.133699999999999</v>
      </c>
      <c r="E670" s="26">
        <f>SMA1MSFT[[#This Row],[Adj Close]]-SMA1MSFT[[#This Row],[Naive Trend ]]</f>
        <v>-6.9999999999998508E-2</v>
      </c>
      <c r="F670" s="4">
        <f t="shared" si="50"/>
        <v>4.8999999999997908E-3</v>
      </c>
      <c r="G670" s="4">
        <f>ABS(SMA1MSFT[[#This Row],[Erorr 1]])</f>
        <v>6.9999999999998508E-2</v>
      </c>
      <c r="H670" s="27">
        <f>SMA1MSFT[[#This Row],[Abs Erorr 1]]/SMA1MSFT[[#This Row],[Adj Close]]</f>
        <v>4.6469326924990879E-3</v>
      </c>
      <c r="I670" s="25">
        <f t="shared" si="53"/>
        <v>15.597099999999999</v>
      </c>
      <c r="J670" s="28">
        <f>(SMA1MSFT[[#This Row],[Adj Close]]-SMA1MSFT[[#This Row],[3-MA]])</f>
        <v>-0.53339999999999854</v>
      </c>
      <c r="K670" s="29">
        <f t="shared" si="52"/>
        <v>0.28451555999999845</v>
      </c>
      <c r="L670" s="29">
        <f>ABS(SMA1MSFT[[#This Row],[Erorr 2]])</f>
        <v>0.53339999999999854</v>
      </c>
      <c r="M670" s="27">
        <f>SMA1MSFT[[#This Row],[Abs Erorr 2]]/SMA1MSFT[[#This Row],[Adj Close]]</f>
        <v>3.5409627116843707E-2</v>
      </c>
      <c r="N670" s="25">
        <f t="shared" si="54"/>
        <v>15.225716666666669</v>
      </c>
      <c r="O670" s="30">
        <f>SMA1MSFT[[#This Row],[Adj Close]]-SMA1MSFT[[#This Row],[6-MA]]</f>
        <v>-0.16201666666666803</v>
      </c>
      <c r="P670" s="29">
        <f>(SMA1MSFT[[#This Row],[Adj Close]]-N670)^2</f>
        <v>2.624940027777822E-2</v>
      </c>
      <c r="Q670" s="29">
        <f>ABS(SMA1MSFT[[#This Row],[Erorr 3]])</f>
        <v>0.16201666666666803</v>
      </c>
      <c r="R670" s="31">
        <f>SMA1MSFT[[#This Row],[Abs Erorr 3]]/SMA1MSFT[[#This Row],[Adj Close]]</f>
        <v>1.0755436358044041E-2</v>
      </c>
    </row>
    <row r="671" spans="2:18">
      <c r="B671" s="20">
        <v>44755.291666666664</v>
      </c>
      <c r="C671" s="4">
        <v>15.1456</v>
      </c>
      <c r="D671" s="25">
        <f t="shared" si="51"/>
        <v>15.063700000000001</v>
      </c>
      <c r="E671" s="26">
        <f>SMA1MSFT[[#This Row],[Adj Close]]-SMA1MSFT[[#This Row],[Naive Trend ]]</f>
        <v>8.1899999999999196E-2</v>
      </c>
      <c r="F671" s="4">
        <f t="shared" si="50"/>
        <v>6.7076099999998683E-3</v>
      </c>
      <c r="G671" s="4">
        <f>ABS(SMA1MSFT[[#This Row],[Erorr 1]])</f>
        <v>8.1899999999999196E-2</v>
      </c>
      <c r="H671" s="27">
        <f>SMA1MSFT[[#This Row],[Abs Erorr 1]]/SMA1MSFT[[#This Row],[Adj Close]]</f>
        <v>5.4075110923303927E-3</v>
      </c>
      <c r="I671" s="25">
        <f t="shared" si="53"/>
        <v>15.338733333333332</v>
      </c>
      <c r="J671" s="28">
        <f>(SMA1MSFT[[#This Row],[Adj Close]]-SMA1MSFT[[#This Row],[3-MA]])</f>
        <v>-0.19313333333333205</v>
      </c>
      <c r="K671" s="29">
        <f t="shared" si="52"/>
        <v>3.7300484444443949E-2</v>
      </c>
      <c r="L671" s="29">
        <f>ABS(SMA1MSFT[[#This Row],[Erorr 2]])</f>
        <v>0.19313333333333205</v>
      </c>
      <c r="M671" s="27">
        <f>SMA1MSFT[[#This Row],[Abs Erorr 2]]/SMA1MSFT[[#This Row],[Adj Close]]</f>
        <v>1.2751778294245989E-2</v>
      </c>
      <c r="N671" s="25">
        <f t="shared" si="54"/>
        <v>15.318766666666667</v>
      </c>
      <c r="O671" s="30">
        <f>SMA1MSFT[[#This Row],[Adj Close]]-SMA1MSFT[[#This Row],[6-MA]]</f>
        <v>-0.17316666666666691</v>
      </c>
      <c r="P671" s="29">
        <f>(SMA1MSFT[[#This Row],[Adj Close]]-N671)^2</f>
        <v>2.9986694444444531E-2</v>
      </c>
      <c r="Q671" s="29">
        <f>ABS(SMA1MSFT[[#This Row],[Erorr 3]])</f>
        <v>0.17316666666666691</v>
      </c>
      <c r="R671" s="31">
        <f>SMA1MSFT[[#This Row],[Abs Erorr 3]]/SMA1MSFT[[#This Row],[Adj Close]]</f>
        <v>1.1433463624198904E-2</v>
      </c>
    </row>
    <row r="672" spans="2:18">
      <c r="B672" s="20">
        <v>44756.291666666664</v>
      </c>
      <c r="C672" s="4">
        <v>15.353400000000001</v>
      </c>
      <c r="D672" s="25">
        <f t="shared" si="51"/>
        <v>15.1456</v>
      </c>
      <c r="E672" s="26">
        <f>SMA1MSFT[[#This Row],[Adj Close]]-SMA1MSFT[[#This Row],[Naive Trend ]]</f>
        <v>0.20780000000000065</v>
      </c>
      <c r="F672" s="4">
        <f t="shared" si="50"/>
        <v>4.3180840000000269E-2</v>
      </c>
      <c r="G672" s="4">
        <f>ABS(SMA1MSFT[[#This Row],[Erorr 1]])</f>
        <v>0.20780000000000065</v>
      </c>
      <c r="H672" s="27">
        <f>SMA1MSFT[[#This Row],[Abs Erorr 1]]/SMA1MSFT[[#This Row],[Adj Close]]</f>
        <v>1.3534461422225738E-2</v>
      </c>
      <c r="I672" s="25">
        <f t="shared" si="53"/>
        <v>15.114333333333335</v>
      </c>
      <c r="J672" s="28">
        <f>(SMA1MSFT[[#This Row],[Adj Close]]-SMA1MSFT[[#This Row],[3-MA]])</f>
        <v>0.23906666666666609</v>
      </c>
      <c r="K672" s="29">
        <f t="shared" si="52"/>
        <v>5.7152871111110837E-2</v>
      </c>
      <c r="L672" s="29">
        <f>ABS(SMA1MSFT[[#This Row],[Erorr 2]])</f>
        <v>0.23906666666666609</v>
      </c>
      <c r="M672" s="27">
        <f>SMA1MSFT[[#This Row],[Abs Erorr 2]]/SMA1MSFT[[#This Row],[Adj Close]]</f>
        <v>1.5570926743696254E-2</v>
      </c>
      <c r="N672" s="25">
        <f t="shared" si="54"/>
        <v>15.35205</v>
      </c>
      <c r="O672" s="30">
        <f>SMA1MSFT[[#This Row],[Adj Close]]-SMA1MSFT[[#This Row],[6-MA]]</f>
        <v>1.3500000000004064E-3</v>
      </c>
      <c r="P672" s="29">
        <f>(SMA1MSFT[[#This Row],[Adj Close]]-N672)^2</f>
        <v>1.8225000000010975E-6</v>
      </c>
      <c r="Q672" s="29">
        <f>ABS(SMA1MSFT[[#This Row],[Erorr 3]])</f>
        <v>1.3500000000004064E-3</v>
      </c>
      <c r="R672" s="31">
        <f>SMA1MSFT[[#This Row],[Abs Erorr 3]]/SMA1MSFT[[#This Row],[Adj Close]]</f>
        <v>8.7928406737296393E-5</v>
      </c>
    </row>
    <row r="673" spans="2:18">
      <c r="B673" s="20">
        <v>44757.291666666664</v>
      </c>
      <c r="C673" s="4">
        <v>15.742900000000001</v>
      </c>
      <c r="D673" s="25">
        <f t="shared" si="51"/>
        <v>15.353400000000001</v>
      </c>
      <c r="E673" s="26">
        <f>SMA1MSFT[[#This Row],[Adj Close]]-SMA1MSFT[[#This Row],[Naive Trend ]]</f>
        <v>0.38949999999999996</v>
      </c>
      <c r="F673" s="4">
        <f t="shared" si="50"/>
        <v>0.15171024999999996</v>
      </c>
      <c r="G673" s="4">
        <f>ABS(SMA1MSFT[[#This Row],[Erorr 1]])</f>
        <v>0.38949999999999996</v>
      </c>
      <c r="H673" s="27">
        <f>SMA1MSFT[[#This Row],[Abs Erorr 1]]/SMA1MSFT[[#This Row],[Adj Close]]</f>
        <v>2.4741311956501023E-2</v>
      </c>
      <c r="I673" s="25">
        <f t="shared" si="53"/>
        <v>15.187566666666667</v>
      </c>
      <c r="J673" s="28">
        <f>(SMA1MSFT[[#This Row],[Adj Close]]-SMA1MSFT[[#This Row],[3-MA]])</f>
        <v>0.55533333333333346</v>
      </c>
      <c r="K673" s="29">
        <f t="shared" si="52"/>
        <v>0.30839511111111123</v>
      </c>
      <c r="L673" s="29">
        <f>ABS(SMA1MSFT[[#This Row],[Erorr 2]])</f>
        <v>0.55533333333333346</v>
      </c>
      <c r="M673" s="27">
        <f>SMA1MSFT[[#This Row],[Abs Erorr 2]]/SMA1MSFT[[#This Row],[Adj Close]]</f>
        <v>3.5275161077903905E-2</v>
      </c>
      <c r="N673" s="25">
        <f t="shared" si="54"/>
        <v>15.392333333333335</v>
      </c>
      <c r="O673" s="30">
        <f>SMA1MSFT[[#This Row],[Adj Close]]-SMA1MSFT[[#This Row],[6-MA]]</f>
        <v>0.35056666666666558</v>
      </c>
      <c r="P673" s="29">
        <f>(SMA1MSFT[[#This Row],[Adj Close]]-N673)^2</f>
        <v>0.12289698777777702</v>
      </c>
      <c r="Q673" s="29">
        <f>ABS(SMA1MSFT[[#This Row],[Erorr 3]])</f>
        <v>0.35056666666666558</v>
      </c>
      <c r="R673" s="31">
        <f>SMA1MSFT[[#This Row],[Abs Erorr 3]]/SMA1MSFT[[#This Row],[Adj Close]]</f>
        <v>2.2268239439154514E-2</v>
      </c>
    </row>
    <row r="674" spans="2:18">
      <c r="B674" s="20">
        <v>44760.291666666664</v>
      </c>
      <c r="C674" s="4">
        <v>16.081499999999998</v>
      </c>
      <c r="D674" s="25">
        <f t="shared" si="51"/>
        <v>15.742900000000001</v>
      </c>
      <c r="E674" s="26">
        <f>SMA1MSFT[[#This Row],[Adj Close]]-SMA1MSFT[[#This Row],[Naive Trend ]]</f>
        <v>0.33859999999999779</v>
      </c>
      <c r="F674" s="4">
        <f t="shared" si="50"/>
        <v>0.11464995999999851</v>
      </c>
      <c r="G674" s="4">
        <f>ABS(SMA1MSFT[[#This Row],[Erorr 1]])</f>
        <v>0.33859999999999779</v>
      </c>
      <c r="H674" s="27">
        <f>SMA1MSFT[[#This Row],[Abs Erorr 1]]/SMA1MSFT[[#This Row],[Adj Close]]</f>
        <v>2.1055249821223008E-2</v>
      </c>
      <c r="I674" s="25">
        <f t="shared" si="53"/>
        <v>15.413966666666667</v>
      </c>
      <c r="J674" s="28">
        <f>(SMA1MSFT[[#This Row],[Adj Close]]-SMA1MSFT[[#This Row],[3-MA]])</f>
        <v>0.66753333333333131</v>
      </c>
      <c r="K674" s="29">
        <f t="shared" si="52"/>
        <v>0.44560075111110842</v>
      </c>
      <c r="L674" s="29">
        <f>ABS(SMA1MSFT[[#This Row],[Erorr 2]])</f>
        <v>0.66753333333333131</v>
      </c>
      <c r="M674" s="27">
        <f>SMA1MSFT[[#This Row],[Abs Erorr 2]]/SMA1MSFT[[#This Row],[Adj Close]]</f>
        <v>4.1509394853299221E-2</v>
      </c>
      <c r="N674" s="25">
        <f t="shared" si="54"/>
        <v>15.37635</v>
      </c>
      <c r="O674" s="30">
        <f>SMA1MSFT[[#This Row],[Adj Close]]-SMA1MSFT[[#This Row],[6-MA]]</f>
        <v>0.70514999999999795</v>
      </c>
      <c r="P674" s="29">
        <f>(SMA1MSFT[[#This Row],[Adj Close]]-N674)^2</f>
        <v>0.49723652249999711</v>
      </c>
      <c r="Q674" s="29">
        <f>ABS(SMA1MSFT[[#This Row],[Erorr 3]])</f>
        <v>0.70514999999999795</v>
      </c>
      <c r="R674" s="31">
        <f>SMA1MSFT[[#This Row],[Abs Erorr 3]]/SMA1MSFT[[#This Row],[Adj Close]]</f>
        <v>4.3848521593134848E-2</v>
      </c>
    </row>
    <row r="675" spans="2:18">
      <c r="B675" s="20">
        <v>44761.291666666664</v>
      </c>
      <c r="C675" s="4">
        <v>16.971399999999999</v>
      </c>
      <c r="D675" s="25">
        <f t="shared" si="51"/>
        <v>16.081499999999998</v>
      </c>
      <c r="E675" s="26">
        <f>SMA1MSFT[[#This Row],[Adj Close]]-SMA1MSFT[[#This Row],[Naive Trend ]]</f>
        <v>0.8899000000000008</v>
      </c>
      <c r="F675" s="4">
        <f t="shared" si="50"/>
        <v>0.7919220100000014</v>
      </c>
      <c r="G675" s="4">
        <f>ABS(SMA1MSFT[[#This Row],[Erorr 1]])</f>
        <v>0.8899000000000008</v>
      </c>
      <c r="H675" s="27">
        <f>SMA1MSFT[[#This Row],[Abs Erorr 1]]/SMA1MSFT[[#This Row],[Adj Close]]</f>
        <v>5.2435273460056379E-2</v>
      </c>
      <c r="I675" s="25">
        <f t="shared" si="53"/>
        <v>15.725933333333332</v>
      </c>
      <c r="J675" s="28">
        <f>(SMA1MSFT[[#This Row],[Adj Close]]-SMA1MSFT[[#This Row],[3-MA]])</f>
        <v>1.2454666666666672</v>
      </c>
      <c r="K675" s="29">
        <f t="shared" si="52"/>
        <v>1.551187217777779</v>
      </c>
      <c r="L675" s="29">
        <f>ABS(SMA1MSFT[[#This Row],[Erorr 2]])</f>
        <v>1.2454666666666672</v>
      </c>
      <c r="M675" s="27">
        <f>SMA1MSFT[[#This Row],[Abs Erorr 2]]/SMA1MSFT[[#This Row],[Adj Close]]</f>
        <v>7.3386206598552106E-2</v>
      </c>
      <c r="N675" s="25">
        <f t="shared" si="54"/>
        <v>15.420133333333334</v>
      </c>
      <c r="O675" s="30">
        <f>SMA1MSFT[[#This Row],[Adj Close]]-SMA1MSFT[[#This Row],[6-MA]]</f>
        <v>1.551266666666665</v>
      </c>
      <c r="P675" s="29">
        <f>(SMA1MSFT[[#This Row],[Adj Close]]-N675)^2</f>
        <v>2.406428271111106</v>
      </c>
      <c r="Q675" s="29">
        <f>ABS(SMA1MSFT[[#This Row],[Erorr 3]])</f>
        <v>1.551266666666665</v>
      </c>
      <c r="R675" s="31">
        <f>SMA1MSFT[[#This Row],[Abs Erorr 3]]/SMA1MSFT[[#This Row],[Adj Close]]</f>
        <v>9.1404755451327827E-2</v>
      </c>
    </row>
    <row r="676" spans="2:18">
      <c r="B676" s="20">
        <v>44762.291666666664</v>
      </c>
      <c r="C676" s="4">
        <v>17.785399999999999</v>
      </c>
      <c r="D676" s="25">
        <f t="shared" si="51"/>
        <v>16.971399999999999</v>
      </c>
      <c r="E676" s="26">
        <f>SMA1MSFT[[#This Row],[Adj Close]]-SMA1MSFT[[#This Row],[Naive Trend ]]</f>
        <v>0.81400000000000006</v>
      </c>
      <c r="F676" s="4">
        <f t="shared" si="50"/>
        <v>0.66259600000000007</v>
      </c>
      <c r="G676" s="4">
        <f>ABS(SMA1MSFT[[#This Row],[Erorr 1]])</f>
        <v>0.81400000000000006</v>
      </c>
      <c r="H676" s="27">
        <f>SMA1MSFT[[#This Row],[Abs Erorr 1]]/SMA1MSFT[[#This Row],[Adj Close]]</f>
        <v>4.5767877022726514E-2</v>
      </c>
      <c r="I676" s="25">
        <f t="shared" si="53"/>
        <v>16.265266666666665</v>
      </c>
      <c r="J676" s="28">
        <f>(SMA1MSFT[[#This Row],[Adj Close]]-SMA1MSFT[[#This Row],[3-MA]])</f>
        <v>1.5201333333333338</v>
      </c>
      <c r="K676" s="29">
        <f t="shared" si="52"/>
        <v>2.3108053511111124</v>
      </c>
      <c r="L676" s="29">
        <f>ABS(SMA1MSFT[[#This Row],[Erorr 2]])</f>
        <v>1.5201333333333338</v>
      </c>
      <c r="M676" s="27">
        <f>SMA1MSFT[[#This Row],[Abs Erorr 2]]/SMA1MSFT[[#This Row],[Adj Close]]</f>
        <v>8.5470854371188384E-2</v>
      </c>
      <c r="N676" s="25">
        <f t="shared" si="54"/>
        <v>15.726416666666667</v>
      </c>
      <c r="O676" s="30">
        <f>SMA1MSFT[[#This Row],[Adj Close]]-SMA1MSFT[[#This Row],[6-MA]]</f>
        <v>2.0589833333333321</v>
      </c>
      <c r="P676" s="29">
        <f>(SMA1MSFT[[#This Row],[Adj Close]]-N676)^2</f>
        <v>4.239412366944439</v>
      </c>
      <c r="Q676" s="29">
        <f>ABS(SMA1MSFT[[#This Row],[Erorr 3]])</f>
        <v>2.0589833333333321</v>
      </c>
      <c r="R676" s="31">
        <f>SMA1MSFT[[#This Row],[Abs Erorr 3]]/SMA1MSFT[[#This Row],[Adj Close]]</f>
        <v>0.11576817689415657</v>
      </c>
    </row>
    <row r="677" spans="2:18">
      <c r="B677" s="20">
        <v>44763.291666666664</v>
      </c>
      <c r="C677" s="4">
        <v>18.028199999999998</v>
      </c>
      <c r="D677" s="25">
        <f t="shared" si="51"/>
        <v>17.785399999999999</v>
      </c>
      <c r="E677" s="26">
        <f>SMA1MSFT[[#This Row],[Adj Close]]-SMA1MSFT[[#This Row],[Naive Trend ]]</f>
        <v>0.24279999999999902</v>
      </c>
      <c r="F677" s="4">
        <f t="shared" si="50"/>
        <v>5.895183999999952E-2</v>
      </c>
      <c r="G677" s="4">
        <f>ABS(SMA1MSFT[[#This Row],[Erorr 1]])</f>
        <v>0.24279999999999902</v>
      </c>
      <c r="H677" s="27">
        <f>SMA1MSFT[[#This Row],[Abs Erorr 1]]/SMA1MSFT[[#This Row],[Adj Close]]</f>
        <v>1.3467789352236997E-2</v>
      </c>
      <c r="I677" s="25">
        <f t="shared" si="53"/>
        <v>16.946099999999998</v>
      </c>
      <c r="J677" s="28">
        <f>(SMA1MSFT[[#This Row],[Adj Close]]-SMA1MSFT[[#This Row],[3-MA]])</f>
        <v>1.0821000000000005</v>
      </c>
      <c r="K677" s="29">
        <f t="shared" si="52"/>
        <v>1.1709404100000012</v>
      </c>
      <c r="L677" s="29">
        <f>ABS(SMA1MSFT[[#This Row],[Erorr 2]])</f>
        <v>1.0821000000000005</v>
      </c>
      <c r="M677" s="27">
        <f>SMA1MSFT[[#This Row],[Abs Erorr 2]]/SMA1MSFT[[#This Row],[Adj Close]]</f>
        <v>6.0022631211102642E-2</v>
      </c>
      <c r="N677" s="25">
        <f t="shared" si="54"/>
        <v>16.180033333333331</v>
      </c>
      <c r="O677" s="30">
        <f>SMA1MSFT[[#This Row],[Adj Close]]-SMA1MSFT[[#This Row],[6-MA]]</f>
        <v>1.8481666666666676</v>
      </c>
      <c r="P677" s="29">
        <f>(SMA1MSFT[[#This Row],[Adj Close]]-N677)^2</f>
        <v>3.4157200277777813</v>
      </c>
      <c r="Q677" s="29">
        <f>ABS(SMA1MSFT[[#This Row],[Erorr 3]])</f>
        <v>1.8481666666666676</v>
      </c>
      <c r="R677" s="31">
        <f>SMA1MSFT[[#This Row],[Abs Erorr 3]]/SMA1MSFT[[#This Row],[Adj Close]]</f>
        <v>0.1025153185934629</v>
      </c>
    </row>
    <row r="678" spans="2:18">
      <c r="B678" s="20">
        <v>44764.291666666664</v>
      </c>
      <c r="C678" s="4">
        <v>17.297999999999998</v>
      </c>
      <c r="D678" s="25">
        <f t="shared" si="51"/>
        <v>18.028199999999998</v>
      </c>
      <c r="E678" s="26">
        <f>SMA1MSFT[[#This Row],[Adj Close]]-SMA1MSFT[[#This Row],[Naive Trend ]]</f>
        <v>-0.73019999999999996</v>
      </c>
      <c r="F678" s="4">
        <f t="shared" si="50"/>
        <v>0.53319203999999998</v>
      </c>
      <c r="G678" s="4">
        <f>ABS(SMA1MSFT[[#This Row],[Erorr 1]])</f>
        <v>0.73019999999999996</v>
      </c>
      <c r="H678" s="27">
        <f>SMA1MSFT[[#This Row],[Abs Erorr 1]]/SMA1MSFT[[#This Row],[Adj Close]]</f>
        <v>4.2212972597988209E-2</v>
      </c>
      <c r="I678" s="25">
        <f t="shared" si="53"/>
        <v>17.594999999999999</v>
      </c>
      <c r="J678" s="28">
        <f>(SMA1MSFT[[#This Row],[Adj Close]]-SMA1MSFT[[#This Row],[3-MA]])</f>
        <v>-0.2970000000000006</v>
      </c>
      <c r="K678" s="29">
        <f t="shared" si="52"/>
        <v>8.8209000000000357E-2</v>
      </c>
      <c r="L678" s="29">
        <f>ABS(SMA1MSFT[[#This Row],[Erorr 2]])</f>
        <v>0.2970000000000006</v>
      </c>
      <c r="M678" s="27">
        <f>SMA1MSFT[[#This Row],[Abs Erorr 2]]/SMA1MSFT[[#This Row],[Adj Close]]</f>
        <v>1.7169614984391294E-2</v>
      </c>
      <c r="N678" s="25">
        <f t="shared" si="54"/>
        <v>16.660466666666665</v>
      </c>
      <c r="O678" s="30">
        <f>SMA1MSFT[[#This Row],[Adj Close]]-SMA1MSFT[[#This Row],[6-MA]]</f>
        <v>0.63753333333333373</v>
      </c>
      <c r="P678" s="29">
        <f>(SMA1MSFT[[#This Row],[Adj Close]]-N678)^2</f>
        <v>0.40644875111111162</v>
      </c>
      <c r="Q678" s="29">
        <f>ABS(SMA1MSFT[[#This Row],[Erorr 3]])</f>
        <v>0.63753333333333373</v>
      </c>
      <c r="R678" s="31">
        <f>SMA1MSFT[[#This Row],[Abs Erorr 3]]/SMA1MSFT[[#This Row],[Adj Close]]</f>
        <v>3.6855898562454262E-2</v>
      </c>
    </row>
    <row r="679" spans="2:18">
      <c r="B679" s="20">
        <v>44767.291666666664</v>
      </c>
      <c r="C679" s="4">
        <v>17.003399999999999</v>
      </c>
      <c r="D679" s="25">
        <f t="shared" si="51"/>
        <v>17.297999999999998</v>
      </c>
      <c r="E679" s="26">
        <f>SMA1MSFT[[#This Row],[Adj Close]]-SMA1MSFT[[#This Row],[Naive Trend ]]</f>
        <v>-0.29459999999999908</v>
      </c>
      <c r="F679" s="4">
        <f t="shared" si="50"/>
        <v>8.6789159999999463E-2</v>
      </c>
      <c r="G679" s="4">
        <f>ABS(SMA1MSFT[[#This Row],[Erorr 1]])</f>
        <v>0.29459999999999908</v>
      </c>
      <c r="H679" s="27">
        <f>SMA1MSFT[[#This Row],[Abs Erorr 1]]/SMA1MSFT[[#This Row],[Adj Close]]</f>
        <v>1.7325946575390751E-2</v>
      </c>
      <c r="I679" s="25">
        <f t="shared" si="53"/>
        <v>17.703866666666666</v>
      </c>
      <c r="J679" s="28">
        <f>(SMA1MSFT[[#This Row],[Adj Close]]-SMA1MSFT[[#This Row],[3-MA]])</f>
        <v>-0.70046666666666724</v>
      </c>
      <c r="K679" s="29">
        <f t="shared" si="52"/>
        <v>0.49065355111111192</v>
      </c>
      <c r="L679" s="29">
        <f>ABS(SMA1MSFT[[#This Row],[Erorr 2]])</f>
        <v>0.70046666666666724</v>
      </c>
      <c r="M679" s="27">
        <f>SMA1MSFT[[#This Row],[Abs Erorr 2]]/SMA1MSFT[[#This Row],[Adj Close]]</f>
        <v>4.1195682432141056E-2</v>
      </c>
      <c r="N679" s="25">
        <f t="shared" si="54"/>
        <v>16.984566666666666</v>
      </c>
      <c r="O679" s="30">
        <f>SMA1MSFT[[#This Row],[Adj Close]]-SMA1MSFT[[#This Row],[6-MA]]</f>
        <v>1.8833333333333258E-2</v>
      </c>
      <c r="P679" s="29">
        <f>(SMA1MSFT[[#This Row],[Adj Close]]-N679)^2</f>
        <v>3.5469444444444161E-4</v>
      </c>
      <c r="Q679" s="29">
        <f>ABS(SMA1MSFT[[#This Row],[Erorr 3]])</f>
        <v>1.8833333333333258E-2</v>
      </c>
      <c r="R679" s="31">
        <f>SMA1MSFT[[#This Row],[Abs Erorr 3]]/SMA1MSFT[[#This Row],[Adj Close]]</f>
        <v>1.1076216129323111E-3</v>
      </c>
    </row>
    <row r="680" spans="2:18">
      <c r="B680" s="20">
        <v>44768.291666666664</v>
      </c>
      <c r="C680" s="4">
        <v>16.513000000000002</v>
      </c>
      <c r="D680" s="25">
        <f t="shared" si="51"/>
        <v>17.003399999999999</v>
      </c>
      <c r="E680" s="26">
        <f>SMA1MSFT[[#This Row],[Adj Close]]-SMA1MSFT[[#This Row],[Naive Trend ]]</f>
        <v>-0.4903999999999975</v>
      </c>
      <c r="F680" s="4">
        <f t="shared" si="50"/>
        <v>0.24049215999999754</v>
      </c>
      <c r="G680" s="4">
        <f>ABS(SMA1MSFT[[#This Row],[Erorr 1]])</f>
        <v>0.4903999999999975</v>
      </c>
      <c r="H680" s="27">
        <f>SMA1MSFT[[#This Row],[Abs Erorr 1]]/SMA1MSFT[[#This Row],[Adj Close]]</f>
        <v>2.9697813843638191E-2</v>
      </c>
      <c r="I680" s="25">
        <f t="shared" si="53"/>
        <v>17.443200000000001</v>
      </c>
      <c r="J680" s="28">
        <f>(SMA1MSFT[[#This Row],[Adj Close]]-SMA1MSFT[[#This Row],[3-MA]])</f>
        <v>-0.93019999999999925</v>
      </c>
      <c r="K680" s="29">
        <f t="shared" si="52"/>
        <v>0.86527203999999858</v>
      </c>
      <c r="L680" s="29">
        <f>ABS(SMA1MSFT[[#This Row],[Erorr 2]])</f>
        <v>0.93019999999999925</v>
      </c>
      <c r="M680" s="27">
        <f>SMA1MSFT[[#This Row],[Abs Erorr 2]]/SMA1MSFT[[#This Row],[Adj Close]]</f>
        <v>5.6331375280082308E-2</v>
      </c>
      <c r="N680" s="25">
        <f t="shared" si="54"/>
        <v>17.194649999999999</v>
      </c>
      <c r="O680" s="30">
        <f>SMA1MSFT[[#This Row],[Adj Close]]-SMA1MSFT[[#This Row],[6-MA]]</f>
        <v>-0.68164999999999765</v>
      </c>
      <c r="P680" s="29">
        <f>(SMA1MSFT[[#This Row],[Adj Close]]-N680)^2</f>
        <v>0.46464672249999678</v>
      </c>
      <c r="Q680" s="29">
        <f>ABS(SMA1MSFT[[#This Row],[Erorr 3]])</f>
        <v>0.68164999999999765</v>
      </c>
      <c r="R680" s="31">
        <f>SMA1MSFT[[#This Row],[Abs Erorr 3]]/SMA1MSFT[[#This Row],[Adj Close]]</f>
        <v>4.1279597892569346E-2</v>
      </c>
    </row>
    <row r="681" spans="2:18">
      <c r="B681" s="20">
        <v>44769.291666666664</v>
      </c>
      <c r="C681" s="4">
        <v>17.7685</v>
      </c>
      <c r="D681" s="25">
        <f t="shared" si="51"/>
        <v>16.513000000000002</v>
      </c>
      <c r="E681" s="26">
        <f>SMA1MSFT[[#This Row],[Adj Close]]-SMA1MSFT[[#This Row],[Naive Trend ]]</f>
        <v>1.2554999999999978</v>
      </c>
      <c r="F681" s="4">
        <f t="shared" si="50"/>
        <v>1.5762802499999946</v>
      </c>
      <c r="G681" s="4">
        <f>ABS(SMA1MSFT[[#This Row],[Erorr 1]])</f>
        <v>1.2554999999999978</v>
      </c>
      <c r="H681" s="27">
        <f>SMA1MSFT[[#This Row],[Abs Erorr 1]]/SMA1MSFT[[#This Row],[Adj Close]]</f>
        <v>7.0658750035174481E-2</v>
      </c>
      <c r="I681" s="25">
        <f t="shared" si="53"/>
        <v>16.938133333333337</v>
      </c>
      <c r="J681" s="28">
        <f>(SMA1MSFT[[#This Row],[Adj Close]]-SMA1MSFT[[#This Row],[3-MA]])</f>
        <v>0.83036666666666292</v>
      </c>
      <c r="K681" s="29">
        <f t="shared" si="52"/>
        <v>0.68950880111110491</v>
      </c>
      <c r="L681" s="29">
        <f>ABS(SMA1MSFT[[#This Row],[Erorr 2]])</f>
        <v>0.83036666666666292</v>
      </c>
      <c r="M681" s="27">
        <f>SMA1MSFT[[#This Row],[Abs Erorr 2]]/SMA1MSFT[[#This Row],[Adj Close]]</f>
        <v>4.6732513530498516E-2</v>
      </c>
      <c r="N681" s="25">
        <f t="shared" si="54"/>
        <v>17.266566666666666</v>
      </c>
      <c r="O681" s="30">
        <f>SMA1MSFT[[#This Row],[Adj Close]]-SMA1MSFT[[#This Row],[6-MA]]</f>
        <v>0.50193333333333356</v>
      </c>
      <c r="P681" s="29">
        <f>(SMA1MSFT[[#This Row],[Adj Close]]-N681)^2</f>
        <v>0.25193707111111135</v>
      </c>
      <c r="Q681" s="29">
        <f>ABS(SMA1MSFT[[#This Row],[Erorr 3]])</f>
        <v>0.50193333333333356</v>
      </c>
      <c r="R681" s="31">
        <f>SMA1MSFT[[#This Row],[Abs Erorr 3]]/SMA1MSFT[[#This Row],[Adj Close]]</f>
        <v>2.8248492181857422E-2</v>
      </c>
    </row>
    <row r="682" spans="2:18">
      <c r="B682" s="20">
        <v>44770.291666666664</v>
      </c>
      <c r="C682" s="4">
        <v>17.962199999999999</v>
      </c>
      <c r="D682" s="25">
        <f t="shared" si="51"/>
        <v>17.7685</v>
      </c>
      <c r="E682" s="26">
        <f>SMA1MSFT[[#This Row],[Adj Close]]-SMA1MSFT[[#This Row],[Naive Trend ]]</f>
        <v>0.19369999999999976</v>
      </c>
      <c r="F682" s="4">
        <f t="shared" si="50"/>
        <v>3.7519689999999904E-2</v>
      </c>
      <c r="G682" s="4">
        <f>ABS(SMA1MSFT[[#This Row],[Erorr 1]])</f>
        <v>0.19369999999999976</v>
      </c>
      <c r="H682" s="27">
        <f>SMA1MSFT[[#This Row],[Abs Erorr 1]]/SMA1MSFT[[#This Row],[Adj Close]]</f>
        <v>1.0783757000812804E-2</v>
      </c>
      <c r="I682" s="25">
        <f t="shared" si="53"/>
        <v>17.094966666666668</v>
      </c>
      <c r="J682" s="28">
        <f>(SMA1MSFT[[#This Row],[Adj Close]]-SMA1MSFT[[#This Row],[3-MA]])</f>
        <v>0.8672333333333313</v>
      </c>
      <c r="K682" s="29">
        <f t="shared" si="52"/>
        <v>0.75209365444444087</v>
      </c>
      <c r="L682" s="29">
        <f>ABS(SMA1MSFT[[#This Row],[Erorr 2]])</f>
        <v>0.8672333333333313</v>
      </c>
      <c r="M682" s="27">
        <f>SMA1MSFT[[#This Row],[Abs Erorr 2]]/SMA1MSFT[[#This Row],[Adj Close]]</f>
        <v>4.8281019771148931E-2</v>
      </c>
      <c r="N682" s="25">
        <f t="shared" si="54"/>
        <v>17.399416666666667</v>
      </c>
      <c r="O682" s="30">
        <f>SMA1MSFT[[#This Row],[Adj Close]]-SMA1MSFT[[#This Row],[6-MA]]</f>
        <v>0.56278333333333208</v>
      </c>
      <c r="P682" s="29">
        <f>(SMA1MSFT[[#This Row],[Adj Close]]-N682)^2</f>
        <v>0.31672508027777635</v>
      </c>
      <c r="Q682" s="29">
        <f>ABS(SMA1MSFT[[#This Row],[Erorr 3]])</f>
        <v>0.56278333333333208</v>
      </c>
      <c r="R682" s="31">
        <f>SMA1MSFT[[#This Row],[Abs Erorr 3]]/SMA1MSFT[[#This Row],[Adj Close]]</f>
        <v>3.1331536968374256E-2</v>
      </c>
    </row>
    <row r="683" spans="2:18">
      <c r="B683" s="20">
        <v>44771.291666666664</v>
      </c>
      <c r="C683" s="4">
        <v>18.140999999999998</v>
      </c>
      <c r="D683" s="25">
        <f t="shared" si="51"/>
        <v>17.962199999999999</v>
      </c>
      <c r="E683" s="26">
        <f>SMA1MSFT[[#This Row],[Adj Close]]-SMA1MSFT[[#This Row],[Naive Trend ]]</f>
        <v>0.17879999999999896</v>
      </c>
      <c r="F683" s="4">
        <f t="shared" si="50"/>
        <v>3.1969439999999627E-2</v>
      </c>
      <c r="G683" s="4">
        <f>ABS(SMA1MSFT[[#This Row],[Erorr 1]])</f>
        <v>0.17879999999999896</v>
      </c>
      <c r="H683" s="27">
        <f>SMA1MSFT[[#This Row],[Abs Erorr 1]]/SMA1MSFT[[#This Row],[Adj Close]]</f>
        <v>9.8561270051264523E-3</v>
      </c>
      <c r="I683" s="25">
        <f t="shared" si="53"/>
        <v>17.414566666666669</v>
      </c>
      <c r="J683" s="28">
        <f>(SMA1MSFT[[#This Row],[Adj Close]]-SMA1MSFT[[#This Row],[3-MA]])</f>
        <v>0.72643333333332905</v>
      </c>
      <c r="K683" s="29">
        <f t="shared" si="52"/>
        <v>0.52770538777777154</v>
      </c>
      <c r="L683" s="29">
        <f>ABS(SMA1MSFT[[#This Row],[Erorr 2]])</f>
        <v>0.72643333333332905</v>
      </c>
      <c r="M683" s="27">
        <f>SMA1MSFT[[#This Row],[Abs Erorr 2]]/SMA1MSFT[[#This Row],[Adj Close]]</f>
        <v>4.0043731510574339E-2</v>
      </c>
      <c r="N683" s="25">
        <f t="shared" si="54"/>
        <v>17.428883333333335</v>
      </c>
      <c r="O683" s="30">
        <f>SMA1MSFT[[#This Row],[Adj Close]]-SMA1MSFT[[#This Row],[6-MA]]</f>
        <v>0.71211666666666318</v>
      </c>
      <c r="P683" s="29">
        <f>(SMA1MSFT[[#This Row],[Adj Close]]-N683)^2</f>
        <v>0.50711014694443945</v>
      </c>
      <c r="Q683" s="29">
        <f>ABS(SMA1MSFT[[#This Row],[Erorr 3]])</f>
        <v>0.71211666666666318</v>
      </c>
      <c r="R683" s="31">
        <f>SMA1MSFT[[#This Row],[Abs Erorr 3]]/SMA1MSFT[[#This Row],[Adj Close]]</f>
        <v>3.9254543115961812E-2</v>
      </c>
    </row>
    <row r="684" spans="2:18">
      <c r="B684" s="20">
        <v>44774.291666666664</v>
      </c>
      <c r="C684" s="4">
        <v>18.418700000000001</v>
      </c>
      <c r="D684" s="25">
        <f t="shared" si="51"/>
        <v>18.140999999999998</v>
      </c>
      <c r="E684" s="26">
        <f>SMA1MSFT[[#This Row],[Adj Close]]-SMA1MSFT[[#This Row],[Naive Trend ]]</f>
        <v>0.27770000000000294</v>
      </c>
      <c r="F684" s="4">
        <f t="shared" si="50"/>
        <v>7.7117290000001629E-2</v>
      </c>
      <c r="G684" s="4">
        <f>ABS(SMA1MSFT[[#This Row],[Erorr 1]])</f>
        <v>0.27770000000000294</v>
      </c>
      <c r="H684" s="27">
        <f>SMA1MSFT[[#This Row],[Abs Erorr 1]]/SMA1MSFT[[#This Row],[Adj Close]]</f>
        <v>1.5077068414166197E-2</v>
      </c>
      <c r="I684" s="25">
        <f t="shared" si="53"/>
        <v>17.957233333333331</v>
      </c>
      <c r="J684" s="28">
        <f>(SMA1MSFT[[#This Row],[Adj Close]]-SMA1MSFT[[#This Row],[3-MA]])</f>
        <v>0.46146666666667002</v>
      </c>
      <c r="K684" s="29">
        <f t="shared" si="52"/>
        <v>0.21295148444444753</v>
      </c>
      <c r="L684" s="29">
        <f>ABS(SMA1MSFT[[#This Row],[Erorr 2]])</f>
        <v>0.46146666666667002</v>
      </c>
      <c r="M684" s="27">
        <f>SMA1MSFT[[#This Row],[Abs Erorr 2]]/SMA1MSFT[[#This Row],[Adj Close]]</f>
        <v>2.5054247404359156E-2</v>
      </c>
      <c r="N684" s="25">
        <f t="shared" si="54"/>
        <v>17.447683333333334</v>
      </c>
      <c r="O684" s="30">
        <f>SMA1MSFT[[#This Row],[Adj Close]]-SMA1MSFT[[#This Row],[6-MA]]</f>
        <v>0.97101666666666731</v>
      </c>
      <c r="P684" s="29">
        <f>(SMA1MSFT[[#This Row],[Adj Close]]-N684)^2</f>
        <v>0.94287336694444568</v>
      </c>
      <c r="Q684" s="29">
        <f>ABS(SMA1MSFT[[#This Row],[Erorr 3]])</f>
        <v>0.97101666666666731</v>
      </c>
      <c r="R684" s="31">
        <f>SMA1MSFT[[#This Row],[Abs Erorr 3]]/SMA1MSFT[[#This Row],[Adj Close]]</f>
        <v>5.2719066311230828E-2</v>
      </c>
    </row>
    <row r="685" spans="2:18">
      <c r="B685" s="20">
        <v>44775.291666666664</v>
      </c>
      <c r="C685" s="4">
        <v>18.503599999999999</v>
      </c>
      <c r="D685" s="25">
        <f t="shared" si="51"/>
        <v>18.418700000000001</v>
      </c>
      <c r="E685" s="26">
        <f>SMA1MSFT[[#This Row],[Adj Close]]-SMA1MSFT[[#This Row],[Naive Trend ]]</f>
        <v>8.4899999999997533E-2</v>
      </c>
      <c r="F685" s="4">
        <f t="shared" si="50"/>
        <v>7.208009999999581E-3</v>
      </c>
      <c r="G685" s="4">
        <f>ABS(SMA1MSFT[[#This Row],[Erorr 1]])</f>
        <v>8.4899999999997533E-2</v>
      </c>
      <c r="H685" s="27">
        <f>SMA1MSFT[[#This Row],[Abs Erorr 1]]/SMA1MSFT[[#This Row],[Adj Close]]</f>
        <v>4.5882963315245434E-3</v>
      </c>
      <c r="I685" s="25">
        <f t="shared" si="53"/>
        <v>18.173966666666669</v>
      </c>
      <c r="J685" s="28">
        <f>(SMA1MSFT[[#This Row],[Adj Close]]-SMA1MSFT[[#This Row],[3-MA]])</f>
        <v>0.32963333333333011</v>
      </c>
      <c r="K685" s="29">
        <f t="shared" si="52"/>
        <v>0.10865813444444232</v>
      </c>
      <c r="L685" s="29">
        <f>ABS(SMA1MSFT[[#This Row],[Erorr 2]])</f>
        <v>0.32963333333333011</v>
      </c>
      <c r="M685" s="27">
        <f>SMA1MSFT[[#This Row],[Abs Erorr 2]]/SMA1MSFT[[#This Row],[Adj Close]]</f>
        <v>1.781455140260977E-2</v>
      </c>
      <c r="N685" s="25">
        <f t="shared" si="54"/>
        <v>17.634466666666668</v>
      </c>
      <c r="O685" s="30">
        <f>SMA1MSFT[[#This Row],[Adj Close]]-SMA1MSFT[[#This Row],[6-MA]]</f>
        <v>0.86913333333333043</v>
      </c>
      <c r="P685" s="29">
        <f>(SMA1MSFT[[#This Row],[Adj Close]]-N685)^2</f>
        <v>0.75539275111110604</v>
      </c>
      <c r="Q685" s="29">
        <f>ABS(SMA1MSFT[[#This Row],[Erorr 3]])</f>
        <v>0.86913333333333043</v>
      </c>
      <c r="R685" s="31">
        <f>SMA1MSFT[[#This Row],[Abs Erorr 3]]/SMA1MSFT[[#This Row],[Adj Close]]</f>
        <v>4.6971039869718893E-2</v>
      </c>
    </row>
    <row r="686" spans="2:18">
      <c r="B686" s="20">
        <v>44776.291666666664</v>
      </c>
      <c r="C686" s="4">
        <v>18.870100000000001</v>
      </c>
      <c r="D686" s="25">
        <f t="shared" si="51"/>
        <v>18.503599999999999</v>
      </c>
      <c r="E686" s="26">
        <f>SMA1MSFT[[#This Row],[Adj Close]]-SMA1MSFT[[#This Row],[Naive Trend ]]</f>
        <v>0.36650000000000205</v>
      </c>
      <c r="F686" s="4">
        <f t="shared" si="50"/>
        <v>0.1343222500000015</v>
      </c>
      <c r="G686" s="4">
        <f>ABS(SMA1MSFT[[#This Row],[Erorr 1]])</f>
        <v>0.36650000000000205</v>
      </c>
      <c r="H686" s="27">
        <f>SMA1MSFT[[#This Row],[Abs Erorr 1]]/SMA1MSFT[[#This Row],[Adj Close]]</f>
        <v>1.9422260613351387E-2</v>
      </c>
      <c r="I686" s="25">
        <f t="shared" si="53"/>
        <v>18.354433333333333</v>
      </c>
      <c r="J686" s="28">
        <f>(SMA1MSFT[[#This Row],[Adj Close]]-SMA1MSFT[[#This Row],[3-MA]])</f>
        <v>0.51566666666666805</v>
      </c>
      <c r="K686" s="29">
        <f t="shared" si="52"/>
        <v>0.26591211111111251</v>
      </c>
      <c r="L686" s="29">
        <f>ABS(SMA1MSFT[[#This Row],[Erorr 2]])</f>
        <v>0.51566666666666805</v>
      </c>
      <c r="M686" s="27">
        <f>SMA1MSFT[[#This Row],[Abs Erorr 2]]/SMA1MSFT[[#This Row],[Adj Close]]</f>
        <v>2.7327182509190095E-2</v>
      </c>
      <c r="N686" s="25">
        <f t="shared" si="54"/>
        <v>17.884500000000003</v>
      </c>
      <c r="O686" s="30">
        <f>SMA1MSFT[[#This Row],[Adj Close]]-SMA1MSFT[[#This Row],[6-MA]]</f>
        <v>0.98559999999999803</v>
      </c>
      <c r="P686" s="29">
        <f>(SMA1MSFT[[#This Row],[Adj Close]]-N686)^2</f>
        <v>0.97140735999999617</v>
      </c>
      <c r="Q686" s="29">
        <f>ABS(SMA1MSFT[[#This Row],[Erorr 3]])</f>
        <v>0.98559999999999803</v>
      </c>
      <c r="R686" s="31">
        <f>SMA1MSFT[[#This Row],[Abs Erorr 3]]/SMA1MSFT[[#This Row],[Adj Close]]</f>
        <v>5.2230777791320557E-2</v>
      </c>
    </row>
    <row r="687" spans="2:18">
      <c r="B687" s="20">
        <v>44777.291666666664</v>
      </c>
      <c r="C687" s="4">
        <v>19.191700000000001</v>
      </c>
      <c r="D687" s="25">
        <f t="shared" si="51"/>
        <v>18.870100000000001</v>
      </c>
      <c r="E687" s="26">
        <f>SMA1MSFT[[#This Row],[Adj Close]]-SMA1MSFT[[#This Row],[Naive Trend ]]</f>
        <v>0.32160000000000011</v>
      </c>
      <c r="F687" s="4">
        <f t="shared" si="50"/>
        <v>0.10342656000000007</v>
      </c>
      <c r="G687" s="4">
        <f>ABS(SMA1MSFT[[#This Row],[Erorr 1]])</f>
        <v>0.32160000000000011</v>
      </c>
      <c r="H687" s="27">
        <f>SMA1MSFT[[#This Row],[Abs Erorr 1]]/SMA1MSFT[[#This Row],[Adj Close]]</f>
        <v>1.6757244016944828E-2</v>
      </c>
      <c r="I687" s="25">
        <f t="shared" si="53"/>
        <v>18.597466666666666</v>
      </c>
      <c r="J687" s="28">
        <f>(SMA1MSFT[[#This Row],[Adj Close]]-SMA1MSFT[[#This Row],[3-MA]])</f>
        <v>0.59423333333333517</v>
      </c>
      <c r="K687" s="29">
        <f t="shared" si="52"/>
        <v>0.35311325444444663</v>
      </c>
      <c r="L687" s="29">
        <f>ABS(SMA1MSFT[[#This Row],[Erorr 2]])</f>
        <v>0.59423333333333517</v>
      </c>
      <c r="M687" s="27">
        <f>SMA1MSFT[[#This Row],[Abs Erorr 2]]/SMA1MSFT[[#This Row],[Adj Close]]</f>
        <v>3.0963037841011225E-2</v>
      </c>
      <c r="N687" s="25">
        <f t="shared" si="54"/>
        <v>18.277350000000002</v>
      </c>
      <c r="O687" s="30">
        <f>SMA1MSFT[[#This Row],[Adj Close]]-SMA1MSFT[[#This Row],[6-MA]]</f>
        <v>0.91434999999999889</v>
      </c>
      <c r="P687" s="29">
        <f>(SMA1MSFT[[#This Row],[Adj Close]]-N687)^2</f>
        <v>0.83603592249999792</v>
      </c>
      <c r="Q687" s="29">
        <f>ABS(SMA1MSFT[[#This Row],[Erorr 3]])</f>
        <v>0.91434999999999889</v>
      </c>
      <c r="R687" s="31">
        <f>SMA1MSFT[[#This Row],[Abs Erorr 3]]/SMA1MSFT[[#This Row],[Adj Close]]</f>
        <v>4.7642991501534455E-2</v>
      </c>
    </row>
    <row r="688" spans="2:18">
      <c r="B688" s="20">
        <v>44778.291666666664</v>
      </c>
      <c r="C688" s="4">
        <v>18.966000000000001</v>
      </c>
      <c r="D688" s="25">
        <f t="shared" si="51"/>
        <v>19.191700000000001</v>
      </c>
      <c r="E688" s="26">
        <f>SMA1MSFT[[#This Row],[Adj Close]]-SMA1MSFT[[#This Row],[Naive Trend ]]</f>
        <v>-0.22569999999999979</v>
      </c>
      <c r="F688" s="4">
        <f t="shared" si="50"/>
        <v>5.0940489999999908E-2</v>
      </c>
      <c r="G688" s="4">
        <f>ABS(SMA1MSFT[[#This Row],[Erorr 1]])</f>
        <v>0.22569999999999979</v>
      </c>
      <c r="H688" s="27">
        <f>SMA1MSFT[[#This Row],[Abs Erorr 1]]/SMA1MSFT[[#This Row],[Adj Close]]</f>
        <v>1.1900242539280806E-2</v>
      </c>
      <c r="I688" s="25">
        <f t="shared" si="53"/>
        <v>18.855133333333331</v>
      </c>
      <c r="J688" s="28">
        <f>(SMA1MSFT[[#This Row],[Adj Close]]-SMA1MSFT[[#This Row],[3-MA]])</f>
        <v>0.11086666666667</v>
      </c>
      <c r="K688" s="29">
        <f t="shared" si="52"/>
        <v>1.2291417777778518E-2</v>
      </c>
      <c r="L688" s="29">
        <f>ABS(SMA1MSFT[[#This Row],[Erorr 2]])</f>
        <v>0.11086666666667</v>
      </c>
      <c r="M688" s="27">
        <f>SMA1MSFT[[#This Row],[Abs Erorr 2]]/SMA1MSFT[[#This Row],[Adj Close]]</f>
        <v>5.8455481739254451E-3</v>
      </c>
      <c r="N688" s="25">
        <f t="shared" si="54"/>
        <v>18.51455</v>
      </c>
      <c r="O688" s="30">
        <f>SMA1MSFT[[#This Row],[Adj Close]]-SMA1MSFT[[#This Row],[6-MA]]</f>
        <v>0.45145000000000124</v>
      </c>
      <c r="P688" s="29">
        <f>(SMA1MSFT[[#This Row],[Adj Close]]-N688)^2</f>
        <v>0.20380710250000111</v>
      </c>
      <c r="Q688" s="29">
        <f>ABS(SMA1MSFT[[#This Row],[Erorr 3]])</f>
        <v>0.45145000000000124</v>
      </c>
      <c r="R688" s="31">
        <f>SMA1MSFT[[#This Row],[Abs Erorr 3]]/SMA1MSFT[[#This Row],[Adj Close]]</f>
        <v>2.3803121375092336E-2</v>
      </c>
    </row>
    <row r="689" spans="2:18">
      <c r="B689" s="20">
        <v>44781.291666666664</v>
      </c>
      <c r="C689" s="4">
        <v>17.7715</v>
      </c>
      <c r="D689" s="25">
        <f t="shared" si="51"/>
        <v>18.966000000000001</v>
      </c>
      <c r="E689" s="26">
        <f>SMA1MSFT[[#This Row],[Adj Close]]-SMA1MSFT[[#This Row],[Naive Trend ]]</f>
        <v>-1.1945000000000014</v>
      </c>
      <c r="F689" s="4">
        <f t="shared" si="50"/>
        <v>1.4268302500000034</v>
      </c>
      <c r="G689" s="4">
        <f>ABS(SMA1MSFT[[#This Row],[Erorr 1]])</f>
        <v>1.1945000000000014</v>
      </c>
      <c r="H689" s="27">
        <f>SMA1MSFT[[#This Row],[Abs Erorr 1]]/SMA1MSFT[[#This Row],[Adj Close]]</f>
        <v>6.721436007090012E-2</v>
      </c>
      <c r="I689" s="25">
        <f t="shared" si="53"/>
        <v>19.009266666666669</v>
      </c>
      <c r="J689" s="28">
        <f>(SMA1MSFT[[#This Row],[Adj Close]]-SMA1MSFT[[#This Row],[3-MA]])</f>
        <v>-1.2377666666666691</v>
      </c>
      <c r="K689" s="29">
        <f t="shared" si="52"/>
        <v>1.5320663211111172</v>
      </c>
      <c r="L689" s="29">
        <f>ABS(SMA1MSFT[[#This Row],[Erorr 2]])</f>
        <v>1.2377666666666691</v>
      </c>
      <c r="M689" s="27">
        <f>SMA1MSFT[[#This Row],[Abs Erorr 2]]/SMA1MSFT[[#This Row],[Adj Close]]</f>
        <v>6.9648969792458104E-2</v>
      </c>
      <c r="N689" s="25">
        <f t="shared" si="54"/>
        <v>18.681850000000001</v>
      </c>
      <c r="O689" s="30">
        <f>SMA1MSFT[[#This Row],[Adj Close]]-SMA1MSFT[[#This Row],[6-MA]]</f>
        <v>-0.9103500000000011</v>
      </c>
      <c r="P689" s="29">
        <f>(SMA1MSFT[[#This Row],[Adj Close]]-N689)^2</f>
        <v>0.82873712250000198</v>
      </c>
      <c r="Q689" s="29">
        <f>ABS(SMA1MSFT[[#This Row],[Erorr 3]])</f>
        <v>0.9103500000000011</v>
      </c>
      <c r="R689" s="31">
        <f>SMA1MSFT[[#This Row],[Abs Erorr 3]]/SMA1MSFT[[#This Row],[Adj Close]]</f>
        <v>5.1225276425737903E-2</v>
      </c>
    </row>
    <row r="690" spans="2:18">
      <c r="B690" s="20">
        <v>44782.291666666664</v>
      </c>
      <c r="C690" s="4">
        <v>17.065300000000001</v>
      </c>
      <c r="D690" s="25">
        <f t="shared" si="51"/>
        <v>17.7715</v>
      </c>
      <c r="E690" s="26">
        <f>SMA1MSFT[[#This Row],[Adj Close]]-SMA1MSFT[[#This Row],[Naive Trend ]]</f>
        <v>-0.70619999999999905</v>
      </c>
      <c r="F690" s="4">
        <f t="shared" si="50"/>
        <v>0.49871843999999865</v>
      </c>
      <c r="G690" s="4">
        <f>ABS(SMA1MSFT[[#This Row],[Erorr 1]])</f>
        <v>0.70619999999999905</v>
      </c>
      <c r="H690" s="27">
        <f>SMA1MSFT[[#This Row],[Abs Erorr 1]]/SMA1MSFT[[#This Row],[Adj Close]]</f>
        <v>4.1382220060590731E-2</v>
      </c>
      <c r="I690" s="25">
        <f t="shared" si="53"/>
        <v>18.64306666666667</v>
      </c>
      <c r="J690" s="28">
        <f>(SMA1MSFT[[#This Row],[Adj Close]]-SMA1MSFT[[#This Row],[3-MA]])</f>
        <v>-1.577766666666669</v>
      </c>
      <c r="K690" s="29">
        <f t="shared" si="52"/>
        <v>2.4893476544444519</v>
      </c>
      <c r="L690" s="29">
        <f>ABS(SMA1MSFT[[#This Row],[Erorr 2]])</f>
        <v>1.577766666666669</v>
      </c>
      <c r="M690" s="27">
        <f>SMA1MSFT[[#This Row],[Abs Erorr 2]]/SMA1MSFT[[#This Row],[Adj Close]]</f>
        <v>9.2454669221558886E-2</v>
      </c>
      <c r="N690" s="25">
        <f t="shared" si="54"/>
        <v>18.620266666666666</v>
      </c>
      <c r="O690" s="30">
        <f>SMA1MSFT[[#This Row],[Adj Close]]-SMA1MSFT[[#This Row],[6-MA]]</f>
        <v>-1.5549666666666653</v>
      </c>
      <c r="P690" s="29">
        <f>(SMA1MSFT[[#This Row],[Adj Close]]-N690)^2</f>
        <v>2.4179213344444399</v>
      </c>
      <c r="Q690" s="29">
        <f>ABS(SMA1MSFT[[#This Row],[Erorr 3]])</f>
        <v>1.5549666666666653</v>
      </c>
      <c r="R690" s="31">
        <f>SMA1MSFT[[#This Row],[Abs Erorr 3]]/SMA1MSFT[[#This Row],[Adj Close]]</f>
        <v>9.1118624733621159E-2</v>
      </c>
    </row>
    <row r="691" spans="2:18">
      <c r="B691" s="20">
        <v>44783.291666666664</v>
      </c>
      <c r="C691" s="4">
        <v>18.075099999999999</v>
      </c>
      <c r="D691" s="25">
        <f t="shared" si="51"/>
        <v>17.065300000000001</v>
      </c>
      <c r="E691" s="26">
        <f>SMA1MSFT[[#This Row],[Adj Close]]-SMA1MSFT[[#This Row],[Naive Trend ]]</f>
        <v>1.0097999999999985</v>
      </c>
      <c r="F691" s="4">
        <f t="shared" si="50"/>
        <v>1.019696039999997</v>
      </c>
      <c r="G691" s="4">
        <f>ABS(SMA1MSFT[[#This Row],[Erorr 1]])</f>
        <v>1.0097999999999985</v>
      </c>
      <c r="H691" s="27">
        <f>SMA1MSFT[[#This Row],[Abs Erorr 1]]/SMA1MSFT[[#This Row],[Adj Close]]</f>
        <v>5.5866910833135004E-2</v>
      </c>
      <c r="I691" s="25">
        <f t="shared" si="53"/>
        <v>17.934266666666666</v>
      </c>
      <c r="J691" s="28">
        <f>(SMA1MSFT[[#This Row],[Adj Close]]-SMA1MSFT[[#This Row],[3-MA]])</f>
        <v>0.14083333333333314</v>
      </c>
      <c r="K691" s="29">
        <f t="shared" si="52"/>
        <v>1.9834027777777725E-2</v>
      </c>
      <c r="L691" s="29">
        <f>ABS(SMA1MSFT[[#This Row],[Erorr 2]])</f>
        <v>0.14083333333333314</v>
      </c>
      <c r="M691" s="27">
        <f>SMA1MSFT[[#This Row],[Abs Erorr 2]]/SMA1MSFT[[#This Row],[Adj Close]]</f>
        <v>7.7915659295568571E-3</v>
      </c>
      <c r="N691" s="25">
        <f t="shared" si="54"/>
        <v>18.3947</v>
      </c>
      <c r="O691" s="30">
        <f>SMA1MSFT[[#This Row],[Adj Close]]-SMA1MSFT[[#This Row],[6-MA]]</f>
        <v>-0.31960000000000122</v>
      </c>
      <c r="P691" s="29">
        <f>(SMA1MSFT[[#This Row],[Adj Close]]-N691)^2</f>
        <v>0.10214416000000077</v>
      </c>
      <c r="Q691" s="29">
        <f>ABS(SMA1MSFT[[#This Row],[Erorr 3]])</f>
        <v>0.31960000000000122</v>
      </c>
      <c r="R691" s="31">
        <f>SMA1MSFT[[#This Row],[Abs Erorr 3]]/SMA1MSFT[[#This Row],[Adj Close]]</f>
        <v>1.7681783226648883E-2</v>
      </c>
    </row>
    <row r="692" spans="2:18">
      <c r="B692" s="20">
        <v>44784.291666666664</v>
      </c>
      <c r="C692" s="4">
        <v>17.920300000000001</v>
      </c>
      <c r="D692" s="25">
        <f t="shared" si="51"/>
        <v>18.075099999999999</v>
      </c>
      <c r="E692" s="26">
        <f>SMA1MSFT[[#This Row],[Adj Close]]-SMA1MSFT[[#This Row],[Naive Trend ]]</f>
        <v>-0.15479999999999805</v>
      </c>
      <c r="F692" s="4">
        <f t="shared" si="50"/>
        <v>2.3963039999999398E-2</v>
      </c>
      <c r="G692" s="4">
        <f>ABS(SMA1MSFT[[#This Row],[Erorr 1]])</f>
        <v>0.15479999999999805</v>
      </c>
      <c r="H692" s="27">
        <f>SMA1MSFT[[#This Row],[Abs Erorr 1]]/SMA1MSFT[[#This Row],[Adj Close]]</f>
        <v>8.6382482436118836E-3</v>
      </c>
      <c r="I692" s="25">
        <f t="shared" si="53"/>
        <v>17.6373</v>
      </c>
      <c r="J692" s="28">
        <f>(SMA1MSFT[[#This Row],[Adj Close]]-SMA1MSFT[[#This Row],[3-MA]])</f>
        <v>0.28300000000000125</v>
      </c>
      <c r="K692" s="29">
        <f t="shared" si="52"/>
        <v>8.0089000000000701E-2</v>
      </c>
      <c r="L692" s="29">
        <f>ABS(SMA1MSFT[[#This Row],[Erorr 2]])</f>
        <v>0.28300000000000125</v>
      </c>
      <c r="M692" s="27">
        <f>SMA1MSFT[[#This Row],[Abs Erorr 2]]/SMA1MSFT[[#This Row],[Adj Close]]</f>
        <v>1.5792146336835948E-2</v>
      </c>
      <c r="N692" s="25">
        <f t="shared" si="54"/>
        <v>18.323283333333332</v>
      </c>
      <c r="O692" s="30">
        <f>SMA1MSFT[[#This Row],[Adj Close]]-SMA1MSFT[[#This Row],[6-MA]]</f>
        <v>-0.40298333333333147</v>
      </c>
      <c r="P692" s="29">
        <f>(SMA1MSFT[[#This Row],[Adj Close]]-N692)^2</f>
        <v>0.16239556694444293</v>
      </c>
      <c r="Q692" s="29">
        <f>ABS(SMA1MSFT[[#This Row],[Erorr 3]])</f>
        <v>0.40298333333333147</v>
      </c>
      <c r="R692" s="31">
        <f>SMA1MSFT[[#This Row],[Abs Erorr 3]]/SMA1MSFT[[#This Row],[Adj Close]]</f>
        <v>2.2487532760798169E-2</v>
      </c>
    </row>
    <row r="693" spans="2:18">
      <c r="B693" s="20">
        <v>44785.291666666664</v>
      </c>
      <c r="C693" s="4">
        <v>18.686399999999999</v>
      </c>
      <c r="D693" s="25">
        <f t="shared" si="51"/>
        <v>17.920300000000001</v>
      </c>
      <c r="E693" s="26">
        <f>SMA1MSFT[[#This Row],[Adj Close]]-SMA1MSFT[[#This Row],[Naive Trend ]]</f>
        <v>0.766099999999998</v>
      </c>
      <c r="F693" s="4">
        <f t="shared" si="50"/>
        <v>0.58690920999999696</v>
      </c>
      <c r="G693" s="4">
        <f>ABS(SMA1MSFT[[#This Row],[Erorr 1]])</f>
        <v>0.766099999999998</v>
      </c>
      <c r="H693" s="27">
        <f>SMA1MSFT[[#This Row],[Abs Erorr 1]]/SMA1MSFT[[#This Row],[Adj Close]]</f>
        <v>4.0997730970117198E-2</v>
      </c>
      <c r="I693" s="25">
        <f t="shared" si="53"/>
        <v>17.686899999999998</v>
      </c>
      <c r="J693" s="28">
        <f>(SMA1MSFT[[#This Row],[Adj Close]]-SMA1MSFT[[#This Row],[3-MA]])</f>
        <v>0.99950000000000117</v>
      </c>
      <c r="K693" s="29">
        <f t="shared" si="52"/>
        <v>0.99900025000000237</v>
      </c>
      <c r="L693" s="29">
        <f>ABS(SMA1MSFT[[#This Row],[Erorr 2]])</f>
        <v>0.99950000000000117</v>
      </c>
      <c r="M693" s="27">
        <f>SMA1MSFT[[#This Row],[Abs Erorr 2]]/SMA1MSFT[[#This Row],[Adj Close]]</f>
        <v>5.3488098296087062E-2</v>
      </c>
      <c r="N693" s="25">
        <f t="shared" si="54"/>
        <v>18.164983333333335</v>
      </c>
      <c r="O693" s="30">
        <f>SMA1MSFT[[#This Row],[Adj Close]]-SMA1MSFT[[#This Row],[6-MA]]</f>
        <v>0.52141666666666353</v>
      </c>
      <c r="P693" s="29">
        <f>(SMA1MSFT[[#This Row],[Adj Close]]-N693)^2</f>
        <v>0.27187534027777449</v>
      </c>
      <c r="Q693" s="29">
        <f>ABS(SMA1MSFT[[#This Row],[Erorr 3]])</f>
        <v>0.52141666666666353</v>
      </c>
      <c r="R693" s="31">
        <f>SMA1MSFT[[#This Row],[Abs Erorr 3]]/SMA1MSFT[[#This Row],[Adj Close]]</f>
        <v>2.7903537688728892E-2</v>
      </c>
    </row>
    <row r="694" spans="2:18">
      <c r="B694" s="20">
        <v>44788.291666666664</v>
      </c>
      <c r="C694" s="4">
        <v>19.009</v>
      </c>
      <c r="D694" s="25">
        <f t="shared" si="51"/>
        <v>18.686399999999999</v>
      </c>
      <c r="E694" s="26">
        <f>SMA1MSFT[[#This Row],[Adj Close]]-SMA1MSFT[[#This Row],[Naive Trend ]]</f>
        <v>0.32260000000000133</v>
      </c>
      <c r="F694" s="4">
        <f t="shared" si="50"/>
        <v>0.10407076000000086</v>
      </c>
      <c r="G694" s="4">
        <f>ABS(SMA1MSFT[[#This Row],[Erorr 1]])</f>
        <v>0.32260000000000133</v>
      </c>
      <c r="H694" s="27">
        <f>SMA1MSFT[[#This Row],[Abs Erorr 1]]/SMA1MSFT[[#This Row],[Adj Close]]</f>
        <v>1.6970908517018324E-2</v>
      </c>
      <c r="I694" s="25">
        <f t="shared" si="53"/>
        <v>18.227266666666669</v>
      </c>
      <c r="J694" s="28">
        <f>(SMA1MSFT[[#This Row],[Adj Close]]-SMA1MSFT[[#This Row],[3-MA]])</f>
        <v>0.78173333333333161</v>
      </c>
      <c r="K694" s="29">
        <f t="shared" si="52"/>
        <v>0.61110700444444177</v>
      </c>
      <c r="L694" s="29">
        <f>ABS(SMA1MSFT[[#This Row],[Erorr 2]])</f>
        <v>0.78173333333333161</v>
      </c>
      <c r="M694" s="27">
        <f>SMA1MSFT[[#This Row],[Abs Erorr 2]]/SMA1MSFT[[#This Row],[Adj Close]]</f>
        <v>4.1124379679800704E-2</v>
      </c>
      <c r="N694" s="25">
        <f t="shared" si="54"/>
        <v>18.080766666666666</v>
      </c>
      <c r="O694" s="30">
        <f>SMA1MSFT[[#This Row],[Adj Close]]-SMA1MSFT[[#This Row],[6-MA]]</f>
        <v>0.9282333333333348</v>
      </c>
      <c r="P694" s="29">
        <f>(SMA1MSFT[[#This Row],[Adj Close]]-N694)^2</f>
        <v>0.86161712111111388</v>
      </c>
      <c r="Q694" s="29">
        <f>ABS(SMA1MSFT[[#This Row],[Erorr 3]])</f>
        <v>0.9282333333333348</v>
      </c>
      <c r="R694" s="31">
        <f>SMA1MSFT[[#This Row],[Abs Erorr 3]]/SMA1MSFT[[#This Row],[Adj Close]]</f>
        <v>4.8831255370263282E-2</v>
      </c>
    </row>
    <row r="695" spans="2:18">
      <c r="B695" s="20">
        <v>44789.291666666664</v>
      </c>
      <c r="C695" s="4">
        <v>18.856200000000001</v>
      </c>
      <c r="D695" s="25">
        <f t="shared" si="51"/>
        <v>19.009</v>
      </c>
      <c r="E695" s="26">
        <f>SMA1MSFT[[#This Row],[Adj Close]]-SMA1MSFT[[#This Row],[Naive Trend ]]</f>
        <v>-0.15279999999999916</v>
      </c>
      <c r="F695" s="4">
        <f t="shared" si="50"/>
        <v>2.3347839999999741E-2</v>
      </c>
      <c r="G695" s="4">
        <f>ABS(SMA1MSFT[[#This Row],[Erorr 1]])</f>
        <v>0.15279999999999916</v>
      </c>
      <c r="H695" s="27">
        <f>SMA1MSFT[[#This Row],[Abs Erorr 1]]/SMA1MSFT[[#This Row],[Adj Close]]</f>
        <v>8.1034354748039973E-3</v>
      </c>
      <c r="I695" s="25">
        <f t="shared" si="53"/>
        <v>18.538566666666668</v>
      </c>
      <c r="J695" s="28">
        <f>(SMA1MSFT[[#This Row],[Adj Close]]-SMA1MSFT[[#This Row],[3-MA]])</f>
        <v>0.31763333333333321</v>
      </c>
      <c r="K695" s="29">
        <f t="shared" si="52"/>
        <v>0.10089093444444437</v>
      </c>
      <c r="L695" s="29">
        <f>ABS(SMA1MSFT[[#This Row],[Erorr 2]])</f>
        <v>0.31763333333333321</v>
      </c>
      <c r="M695" s="27">
        <f>SMA1MSFT[[#This Row],[Abs Erorr 2]]/SMA1MSFT[[#This Row],[Adj Close]]</f>
        <v>1.6845034170900455E-2</v>
      </c>
      <c r="N695" s="25">
        <f t="shared" si="54"/>
        <v>18.087933333333332</v>
      </c>
      <c r="O695" s="30">
        <f>SMA1MSFT[[#This Row],[Adj Close]]-SMA1MSFT[[#This Row],[6-MA]]</f>
        <v>0.7682666666666691</v>
      </c>
      <c r="P695" s="29">
        <f>(SMA1MSFT[[#This Row],[Adj Close]]-N695)^2</f>
        <v>0.5902336711111148</v>
      </c>
      <c r="Q695" s="29">
        <f>ABS(SMA1MSFT[[#This Row],[Erorr 3]])</f>
        <v>0.7682666666666691</v>
      </c>
      <c r="R695" s="31">
        <f>SMA1MSFT[[#This Row],[Abs Erorr 3]]/SMA1MSFT[[#This Row],[Adj Close]]</f>
        <v>4.0743451313979967E-2</v>
      </c>
    </row>
    <row r="696" spans="2:18">
      <c r="B696" s="20">
        <v>44790.291666666664</v>
      </c>
      <c r="C696" s="4">
        <v>18.312799999999999</v>
      </c>
      <c r="D696" s="25">
        <f t="shared" si="51"/>
        <v>18.856200000000001</v>
      </c>
      <c r="E696" s="26">
        <f>SMA1MSFT[[#This Row],[Adj Close]]-SMA1MSFT[[#This Row],[Naive Trend ]]</f>
        <v>-0.54340000000000188</v>
      </c>
      <c r="F696" s="4">
        <f t="shared" si="50"/>
        <v>0.29528356000000205</v>
      </c>
      <c r="G696" s="4">
        <f>ABS(SMA1MSFT[[#This Row],[Erorr 1]])</f>
        <v>0.54340000000000188</v>
      </c>
      <c r="H696" s="27">
        <f>SMA1MSFT[[#This Row],[Abs Erorr 1]]/SMA1MSFT[[#This Row],[Adj Close]]</f>
        <v>2.9673234022104863E-2</v>
      </c>
      <c r="I696" s="25">
        <f t="shared" si="53"/>
        <v>18.850533333333335</v>
      </c>
      <c r="J696" s="28">
        <f>(SMA1MSFT[[#This Row],[Adj Close]]-SMA1MSFT[[#This Row],[3-MA]])</f>
        <v>-0.53773333333333539</v>
      </c>
      <c r="K696" s="29">
        <f t="shared" si="52"/>
        <v>0.28915713777778002</v>
      </c>
      <c r="L696" s="29">
        <f>ABS(SMA1MSFT[[#This Row],[Erorr 2]])</f>
        <v>0.53773333333333539</v>
      </c>
      <c r="M696" s="27">
        <f>SMA1MSFT[[#This Row],[Abs Erorr 2]]/SMA1MSFT[[#This Row],[Adj Close]]</f>
        <v>2.9363796543037408E-2</v>
      </c>
      <c r="N696" s="25">
        <f t="shared" si="54"/>
        <v>18.268716666666666</v>
      </c>
      <c r="O696" s="30">
        <f>SMA1MSFT[[#This Row],[Adj Close]]-SMA1MSFT[[#This Row],[6-MA]]</f>
        <v>4.408333333333303E-2</v>
      </c>
      <c r="P696" s="29">
        <f>(SMA1MSFT[[#This Row],[Adj Close]]-N696)^2</f>
        <v>1.9433402777777511E-3</v>
      </c>
      <c r="Q696" s="29">
        <f>ABS(SMA1MSFT[[#This Row],[Erorr 3]])</f>
        <v>4.408333333333303E-2</v>
      </c>
      <c r="R696" s="31">
        <f>SMA1MSFT[[#This Row],[Abs Erorr 3]]/SMA1MSFT[[#This Row],[Adj Close]]</f>
        <v>2.4072415650983484E-3</v>
      </c>
    </row>
    <row r="697" spans="2:18">
      <c r="B697" s="20">
        <v>44791.291666666664</v>
      </c>
      <c r="C697" s="4">
        <v>18.750299999999999</v>
      </c>
      <c r="D697" s="25">
        <f t="shared" si="51"/>
        <v>18.312799999999999</v>
      </c>
      <c r="E697" s="26">
        <f>SMA1MSFT[[#This Row],[Adj Close]]-SMA1MSFT[[#This Row],[Naive Trend ]]</f>
        <v>0.4375</v>
      </c>
      <c r="F697" s="4">
        <f t="shared" si="50"/>
        <v>0.19140625</v>
      </c>
      <c r="G697" s="4">
        <f>ABS(SMA1MSFT[[#This Row],[Erorr 1]])</f>
        <v>0.4375</v>
      </c>
      <c r="H697" s="27">
        <f>SMA1MSFT[[#This Row],[Abs Erorr 1]]/SMA1MSFT[[#This Row],[Adj Close]]</f>
        <v>2.3332960005973239E-2</v>
      </c>
      <c r="I697" s="25">
        <f t="shared" si="53"/>
        <v>18.725999999999999</v>
      </c>
      <c r="J697" s="28">
        <f>(SMA1MSFT[[#This Row],[Adj Close]]-SMA1MSFT[[#This Row],[3-MA]])</f>
        <v>2.430000000000021E-2</v>
      </c>
      <c r="K697" s="29">
        <f t="shared" si="52"/>
        <v>5.9049000000001024E-4</v>
      </c>
      <c r="L697" s="29">
        <f>ABS(SMA1MSFT[[#This Row],[Erorr 2]])</f>
        <v>2.430000000000021E-2</v>
      </c>
      <c r="M697" s="27">
        <f>SMA1MSFT[[#This Row],[Abs Erorr 2]]/SMA1MSFT[[#This Row],[Adj Close]]</f>
        <v>1.295979264331782E-3</v>
      </c>
      <c r="N697" s="25">
        <f t="shared" si="54"/>
        <v>18.476633333333332</v>
      </c>
      <c r="O697" s="30">
        <f>SMA1MSFT[[#This Row],[Adj Close]]-SMA1MSFT[[#This Row],[6-MA]]</f>
        <v>0.27366666666666717</v>
      </c>
      <c r="P697" s="29">
        <f>(SMA1MSFT[[#This Row],[Adj Close]]-N697)^2</f>
        <v>7.4893444444444721E-2</v>
      </c>
      <c r="Q697" s="29">
        <f>ABS(SMA1MSFT[[#This Row],[Erorr 3]])</f>
        <v>0.27366666666666717</v>
      </c>
      <c r="R697" s="31">
        <f>SMA1MSFT[[#This Row],[Abs Erorr 3]]/SMA1MSFT[[#This Row],[Adj Close]]</f>
        <v>1.4595322030403096E-2</v>
      </c>
    </row>
    <row r="698" spans="2:18">
      <c r="B698" s="20">
        <v>44792.291666666664</v>
      </c>
      <c r="C698" s="4">
        <v>17.827400000000001</v>
      </c>
      <c r="D698" s="25">
        <f t="shared" si="51"/>
        <v>18.750299999999999</v>
      </c>
      <c r="E698" s="26">
        <f>SMA1MSFT[[#This Row],[Adj Close]]-SMA1MSFT[[#This Row],[Naive Trend ]]</f>
        <v>-0.9228999999999985</v>
      </c>
      <c r="F698" s="4">
        <f t="shared" si="50"/>
        <v>0.85174440999999723</v>
      </c>
      <c r="G698" s="4">
        <f>ABS(SMA1MSFT[[#This Row],[Erorr 1]])</f>
        <v>0.9228999999999985</v>
      </c>
      <c r="H698" s="27">
        <f>SMA1MSFT[[#This Row],[Abs Erorr 1]]/SMA1MSFT[[#This Row],[Adj Close]]</f>
        <v>5.1768625823170988E-2</v>
      </c>
      <c r="I698" s="25">
        <f t="shared" si="53"/>
        <v>18.639766666666663</v>
      </c>
      <c r="J698" s="28">
        <f>(SMA1MSFT[[#This Row],[Adj Close]]-SMA1MSFT[[#This Row],[3-MA]])</f>
        <v>-0.81236666666666224</v>
      </c>
      <c r="K698" s="29">
        <f t="shared" si="52"/>
        <v>0.65993960111110395</v>
      </c>
      <c r="L698" s="29">
        <f>ABS(SMA1MSFT[[#This Row],[Erorr 2]])</f>
        <v>0.81236666666666224</v>
      </c>
      <c r="M698" s="27">
        <f>SMA1MSFT[[#This Row],[Abs Erorr 2]]/SMA1MSFT[[#This Row],[Adj Close]]</f>
        <v>4.5568432113861933E-2</v>
      </c>
      <c r="N698" s="25">
        <f t="shared" si="54"/>
        <v>18.589166666666667</v>
      </c>
      <c r="O698" s="30">
        <f>SMA1MSFT[[#This Row],[Adj Close]]-SMA1MSFT[[#This Row],[6-MA]]</f>
        <v>-0.76176666666666648</v>
      </c>
      <c r="P698" s="29">
        <f>(SMA1MSFT[[#This Row],[Adj Close]]-N698)^2</f>
        <v>0.58028845444444421</v>
      </c>
      <c r="Q698" s="29">
        <f>ABS(SMA1MSFT[[#This Row],[Erorr 3]])</f>
        <v>0.76176666666666648</v>
      </c>
      <c r="R698" s="31">
        <f>SMA1MSFT[[#This Row],[Abs Erorr 3]]/SMA1MSFT[[#This Row],[Adj Close]]</f>
        <v>4.2730104595547665E-2</v>
      </c>
    </row>
    <row r="699" spans="2:18">
      <c r="B699" s="20">
        <v>44795.291666666664</v>
      </c>
      <c r="C699" s="4">
        <v>17.013400000000001</v>
      </c>
      <c r="D699" s="25">
        <f t="shared" si="51"/>
        <v>17.827400000000001</v>
      </c>
      <c r="E699" s="26">
        <f>SMA1MSFT[[#This Row],[Adj Close]]-SMA1MSFT[[#This Row],[Naive Trend ]]</f>
        <v>-0.81400000000000006</v>
      </c>
      <c r="F699" s="4">
        <f t="shared" si="50"/>
        <v>0.66259600000000007</v>
      </c>
      <c r="G699" s="4">
        <f>ABS(SMA1MSFT[[#This Row],[Erorr 1]])</f>
        <v>0.81400000000000006</v>
      </c>
      <c r="H699" s="27">
        <f>SMA1MSFT[[#This Row],[Abs Erorr 1]]/SMA1MSFT[[#This Row],[Adj Close]]</f>
        <v>4.784464010720961E-2</v>
      </c>
      <c r="I699" s="25">
        <f t="shared" si="53"/>
        <v>18.296833333333336</v>
      </c>
      <c r="J699" s="28">
        <f>(SMA1MSFT[[#This Row],[Adj Close]]-SMA1MSFT[[#This Row],[3-MA]])</f>
        <v>-1.2834333333333348</v>
      </c>
      <c r="K699" s="29">
        <f t="shared" si="52"/>
        <v>1.6472011211111148</v>
      </c>
      <c r="L699" s="29">
        <f>ABS(SMA1MSFT[[#This Row],[Erorr 2]])</f>
        <v>1.2834333333333348</v>
      </c>
      <c r="M699" s="27">
        <f>SMA1MSFT[[#This Row],[Abs Erorr 2]]/SMA1MSFT[[#This Row],[Adj Close]]</f>
        <v>7.5436616627677866E-2</v>
      </c>
      <c r="N699" s="25">
        <f t="shared" si="54"/>
        <v>18.573683333333332</v>
      </c>
      <c r="O699" s="30">
        <f>SMA1MSFT[[#This Row],[Adj Close]]-SMA1MSFT[[#This Row],[6-MA]]</f>
        <v>-1.5602833333333308</v>
      </c>
      <c r="P699" s="29">
        <f>(SMA1MSFT[[#This Row],[Adj Close]]-N699)^2</f>
        <v>2.4344840802777701</v>
      </c>
      <c r="Q699" s="29">
        <f>ABS(SMA1MSFT[[#This Row],[Erorr 3]])</f>
        <v>1.5602833333333308</v>
      </c>
      <c r="R699" s="31">
        <f>SMA1MSFT[[#This Row],[Abs Erorr 3]]/SMA1MSFT[[#This Row],[Adj Close]]</f>
        <v>9.1709084212052303E-2</v>
      </c>
    </row>
    <row r="700" spans="2:18">
      <c r="B700" s="20">
        <v>44796.291666666664</v>
      </c>
      <c r="C700" s="4">
        <v>17.1602</v>
      </c>
      <c r="D700" s="25">
        <f t="shared" si="51"/>
        <v>17.013400000000001</v>
      </c>
      <c r="E700" s="26">
        <f>SMA1MSFT[[#This Row],[Adj Close]]-SMA1MSFT[[#This Row],[Naive Trend ]]</f>
        <v>0.14679999999999893</v>
      </c>
      <c r="F700" s="4">
        <f t="shared" si="50"/>
        <v>2.1550239999999686E-2</v>
      </c>
      <c r="G700" s="4">
        <f>ABS(SMA1MSFT[[#This Row],[Erorr 1]])</f>
        <v>0.14679999999999893</v>
      </c>
      <c r="H700" s="27">
        <f>SMA1MSFT[[#This Row],[Abs Erorr 1]]/SMA1MSFT[[#This Row],[Adj Close]]</f>
        <v>8.5546788498967914E-3</v>
      </c>
      <c r="I700" s="25">
        <f t="shared" si="53"/>
        <v>17.863699999999998</v>
      </c>
      <c r="J700" s="28">
        <f>(SMA1MSFT[[#This Row],[Adj Close]]-SMA1MSFT[[#This Row],[3-MA]])</f>
        <v>-0.70349999999999824</v>
      </c>
      <c r="K700" s="29">
        <f t="shared" si="52"/>
        <v>0.4949122499999975</v>
      </c>
      <c r="L700" s="29">
        <f>ABS(SMA1MSFT[[#This Row],[Erorr 2]])</f>
        <v>0.70349999999999824</v>
      </c>
      <c r="M700" s="27">
        <f>SMA1MSFT[[#This Row],[Abs Erorr 2]]/SMA1MSFT[[#This Row],[Adj Close]]</f>
        <v>4.0996025687346199E-2</v>
      </c>
      <c r="N700" s="25">
        <f t="shared" si="54"/>
        <v>18.29485</v>
      </c>
      <c r="O700" s="30">
        <f>SMA1MSFT[[#This Row],[Adj Close]]-SMA1MSFT[[#This Row],[6-MA]]</f>
        <v>-1.1346500000000006</v>
      </c>
      <c r="P700" s="29">
        <f>(SMA1MSFT[[#This Row],[Adj Close]]-N700)^2</f>
        <v>1.2874306225000014</v>
      </c>
      <c r="Q700" s="29">
        <f>ABS(SMA1MSFT[[#This Row],[Erorr 3]])</f>
        <v>1.1346500000000006</v>
      </c>
      <c r="R700" s="31">
        <f>SMA1MSFT[[#This Row],[Abs Erorr 3]]/SMA1MSFT[[#This Row],[Adj Close]]</f>
        <v>6.6121024230486866E-2</v>
      </c>
    </row>
    <row r="701" spans="2:18">
      <c r="B701" s="20">
        <v>44797.291666666664</v>
      </c>
      <c r="C701" s="4">
        <v>17.2012</v>
      </c>
      <c r="D701" s="25">
        <f t="shared" si="51"/>
        <v>17.1602</v>
      </c>
      <c r="E701" s="26">
        <f>SMA1MSFT[[#This Row],[Adj Close]]-SMA1MSFT[[#This Row],[Naive Trend ]]</f>
        <v>4.1000000000000369E-2</v>
      </c>
      <c r="F701" s="4">
        <f t="shared" si="50"/>
        <v>1.6810000000000303E-3</v>
      </c>
      <c r="G701" s="4">
        <f>ABS(SMA1MSFT[[#This Row],[Erorr 1]])</f>
        <v>4.1000000000000369E-2</v>
      </c>
      <c r="H701" s="27">
        <f>SMA1MSFT[[#This Row],[Abs Erorr 1]]/SMA1MSFT[[#This Row],[Adj Close]]</f>
        <v>2.3835546357231104E-3</v>
      </c>
      <c r="I701" s="25">
        <f t="shared" si="53"/>
        <v>17.333666666666669</v>
      </c>
      <c r="J701" s="28">
        <f>(SMA1MSFT[[#This Row],[Adj Close]]-SMA1MSFT[[#This Row],[3-MA]])</f>
        <v>-0.1324666666666694</v>
      </c>
      <c r="K701" s="29">
        <f t="shared" si="52"/>
        <v>1.7547417777778501E-2</v>
      </c>
      <c r="L701" s="29">
        <f>ABS(SMA1MSFT[[#This Row],[Erorr 2]])</f>
        <v>0.1324666666666694</v>
      </c>
      <c r="M701" s="27">
        <f>SMA1MSFT[[#This Row],[Abs Erorr 2]]/SMA1MSFT[[#This Row],[Adj Close]]</f>
        <v>7.7010131076128063E-3</v>
      </c>
      <c r="N701" s="25">
        <f t="shared" si="54"/>
        <v>17.986716666666666</v>
      </c>
      <c r="O701" s="30">
        <f>SMA1MSFT[[#This Row],[Adj Close]]-SMA1MSFT[[#This Row],[6-MA]]</f>
        <v>-0.7855166666666662</v>
      </c>
      <c r="P701" s="29">
        <f>(SMA1MSFT[[#This Row],[Adj Close]]-N701)^2</f>
        <v>0.61703643361111038</v>
      </c>
      <c r="Q701" s="29">
        <f>ABS(SMA1MSFT[[#This Row],[Erorr 3]])</f>
        <v>0.7855166666666662</v>
      </c>
      <c r="R701" s="31">
        <f>SMA1MSFT[[#This Row],[Abs Erorr 3]]/SMA1MSFT[[#This Row],[Adj Close]]</f>
        <v>4.5666387616367821E-2</v>
      </c>
    </row>
    <row r="702" spans="2:18">
      <c r="B702" s="20">
        <v>44798.291666666664</v>
      </c>
      <c r="C702" s="4">
        <v>17.891300000000001</v>
      </c>
      <c r="D702" s="25">
        <f t="shared" si="51"/>
        <v>17.2012</v>
      </c>
      <c r="E702" s="26">
        <f>SMA1MSFT[[#This Row],[Adj Close]]-SMA1MSFT[[#This Row],[Naive Trend ]]</f>
        <v>0.69010000000000105</v>
      </c>
      <c r="F702" s="4">
        <f t="shared" si="50"/>
        <v>0.47623801000000143</v>
      </c>
      <c r="G702" s="4">
        <f>ABS(SMA1MSFT[[#This Row],[Erorr 1]])</f>
        <v>0.69010000000000105</v>
      </c>
      <c r="H702" s="27">
        <f>SMA1MSFT[[#This Row],[Abs Erorr 1]]/SMA1MSFT[[#This Row],[Adj Close]]</f>
        <v>3.8571819823042537E-2</v>
      </c>
      <c r="I702" s="25">
        <f t="shared" si="53"/>
        <v>17.124933333333335</v>
      </c>
      <c r="J702" s="28">
        <f>(SMA1MSFT[[#This Row],[Adj Close]]-SMA1MSFT[[#This Row],[3-MA]])</f>
        <v>0.76636666666666642</v>
      </c>
      <c r="K702" s="29">
        <f t="shared" si="52"/>
        <v>0.58731786777777739</v>
      </c>
      <c r="L702" s="29">
        <f>ABS(SMA1MSFT[[#This Row],[Erorr 2]])</f>
        <v>0.76636666666666642</v>
      </c>
      <c r="M702" s="27">
        <f>SMA1MSFT[[#This Row],[Abs Erorr 2]]/SMA1MSFT[[#This Row],[Adj Close]]</f>
        <v>4.2834599311769764E-2</v>
      </c>
      <c r="N702" s="25">
        <f t="shared" si="54"/>
        <v>17.710883333333335</v>
      </c>
      <c r="O702" s="30">
        <f>SMA1MSFT[[#This Row],[Adj Close]]-SMA1MSFT[[#This Row],[6-MA]]</f>
        <v>0.180416666666666</v>
      </c>
      <c r="P702" s="29">
        <f>(SMA1MSFT[[#This Row],[Adj Close]]-N702)^2</f>
        <v>3.2550173611110872E-2</v>
      </c>
      <c r="Q702" s="29">
        <f>ABS(SMA1MSFT[[#This Row],[Erorr 3]])</f>
        <v>0.180416666666666</v>
      </c>
      <c r="R702" s="31">
        <f>SMA1MSFT[[#This Row],[Abs Erorr 3]]/SMA1MSFT[[#This Row],[Adj Close]]</f>
        <v>1.0084044572874302E-2</v>
      </c>
    </row>
    <row r="703" spans="2:18">
      <c r="B703" s="20">
        <v>44799.291666666664</v>
      </c>
      <c r="C703" s="4">
        <v>16.240300000000001</v>
      </c>
      <c r="D703" s="25">
        <f t="shared" si="51"/>
        <v>17.891300000000001</v>
      </c>
      <c r="E703" s="26">
        <f>SMA1MSFT[[#This Row],[Adj Close]]-SMA1MSFT[[#This Row],[Naive Trend ]]</f>
        <v>-1.6509999999999998</v>
      </c>
      <c r="F703" s="4">
        <f t="shared" si="50"/>
        <v>2.7258009999999993</v>
      </c>
      <c r="G703" s="4">
        <f>ABS(SMA1MSFT[[#This Row],[Erorr 1]])</f>
        <v>1.6509999999999998</v>
      </c>
      <c r="H703" s="27">
        <f>SMA1MSFT[[#This Row],[Abs Erorr 1]]/SMA1MSFT[[#This Row],[Adj Close]]</f>
        <v>0.10166068360806141</v>
      </c>
      <c r="I703" s="25">
        <f t="shared" si="53"/>
        <v>17.417566666666669</v>
      </c>
      <c r="J703" s="28">
        <f>(SMA1MSFT[[#This Row],[Adj Close]]-SMA1MSFT[[#This Row],[3-MA]])</f>
        <v>-1.177266666666668</v>
      </c>
      <c r="K703" s="29">
        <f t="shared" si="52"/>
        <v>1.3859568044444477</v>
      </c>
      <c r="L703" s="29">
        <f>ABS(SMA1MSFT[[#This Row],[Erorr 2]])</f>
        <v>1.177266666666668</v>
      </c>
      <c r="M703" s="27">
        <f>SMA1MSFT[[#This Row],[Abs Erorr 2]]/SMA1MSFT[[#This Row],[Adj Close]]</f>
        <v>7.2490450710064963E-2</v>
      </c>
      <c r="N703" s="25">
        <f t="shared" si="54"/>
        <v>17.640633333333334</v>
      </c>
      <c r="O703" s="30">
        <f>SMA1MSFT[[#This Row],[Adj Close]]-SMA1MSFT[[#This Row],[6-MA]]</f>
        <v>-1.4003333333333323</v>
      </c>
      <c r="P703" s="29">
        <f>(SMA1MSFT[[#This Row],[Adj Close]]-N703)^2</f>
        <v>1.9609334444444415</v>
      </c>
      <c r="Q703" s="29">
        <f>ABS(SMA1MSFT[[#This Row],[Erorr 3]])</f>
        <v>1.4003333333333323</v>
      </c>
      <c r="R703" s="31">
        <f>SMA1MSFT[[#This Row],[Abs Erorr 3]]/SMA1MSFT[[#This Row],[Adj Close]]</f>
        <v>8.6225829161612297E-2</v>
      </c>
    </row>
    <row r="704" spans="2:18">
      <c r="B704" s="20">
        <v>44802.291666666664</v>
      </c>
      <c r="C704" s="4">
        <v>15.7819</v>
      </c>
      <c r="D704" s="25">
        <f t="shared" si="51"/>
        <v>16.240300000000001</v>
      </c>
      <c r="E704" s="26">
        <f>SMA1MSFT[[#This Row],[Adj Close]]-SMA1MSFT[[#This Row],[Naive Trend ]]</f>
        <v>-0.45840000000000103</v>
      </c>
      <c r="F704" s="4">
        <f t="shared" si="50"/>
        <v>0.21013056000000094</v>
      </c>
      <c r="G704" s="4">
        <f>ABS(SMA1MSFT[[#This Row],[Erorr 1]])</f>
        <v>0.45840000000000103</v>
      </c>
      <c r="H704" s="27">
        <f>SMA1MSFT[[#This Row],[Abs Erorr 1]]/SMA1MSFT[[#This Row],[Adj Close]]</f>
        <v>2.9045932365558077E-2</v>
      </c>
      <c r="I704" s="25">
        <f t="shared" si="53"/>
        <v>17.110933333333335</v>
      </c>
      <c r="J704" s="28">
        <f>(SMA1MSFT[[#This Row],[Adj Close]]-SMA1MSFT[[#This Row],[3-MA]])</f>
        <v>-1.3290333333333351</v>
      </c>
      <c r="K704" s="29">
        <f t="shared" si="52"/>
        <v>1.7663296011111158</v>
      </c>
      <c r="L704" s="29">
        <f>ABS(SMA1MSFT[[#This Row],[Erorr 2]])</f>
        <v>1.3290333333333351</v>
      </c>
      <c r="M704" s="27">
        <f>SMA1MSFT[[#This Row],[Abs Erorr 2]]/SMA1MSFT[[#This Row],[Adj Close]]</f>
        <v>8.42125050426967E-2</v>
      </c>
      <c r="N704" s="25">
        <f t="shared" si="54"/>
        <v>17.222300000000001</v>
      </c>
      <c r="O704" s="30">
        <f>SMA1MSFT[[#This Row],[Adj Close]]-SMA1MSFT[[#This Row],[6-MA]]</f>
        <v>-1.4404000000000003</v>
      </c>
      <c r="P704" s="29">
        <f>(SMA1MSFT[[#This Row],[Adj Close]]-N704)^2</f>
        <v>2.074752160000001</v>
      </c>
      <c r="Q704" s="29">
        <f>ABS(SMA1MSFT[[#This Row],[Erorr 3]])</f>
        <v>1.4404000000000003</v>
      </c>
      <c r="R704" s="31">
        <f>SMA1MSFT[[#This Row],[Abs Erorr 3]]/SMA1MSFT[[#This Row],[Adj Close]]</f>
        <v>9.1269112084096354E-2</v>
      </c>
    </row>
    <row r="705" spans="2:18">
      <c r="B705" s="20">
        <v>44803.291666666664</v>
      </c>
      <c r="C705" s="4">
        <v>15.449299999999999</v>
      </c>
      <c r="D705" s="25">
        <f t="shared" si="51"/>
        <v>15.7819</v>
      </c>
      <c r="E705" s="26">
        <f>SMA1MSFT[[#This Row],[Adj Close]]-SMA1MSFT[[#This Row],[Naive Trend ]]</f>
        <v>-0.33260000000000112</v>
      </c>
      <c r="F705" s="4">
        <f t="shared" si="50"/>
        <v>0.11062276000000075</v>
      </c>
      <c r="G705" s="4">
        <f>ABS(SMA1MSFT[[#This Row],[Erorr 1]])</f>
        <v>0.33260000000000112</v>
      </c>
      <c r="H705" s="27">
        <f>SMA1MSFT[[#This Row],[Abs Erorr 1]]/SMA1MSFT[[#This Row],[Adj Close]]</f>
        <v>2.1528483491161484E-2</v>
      </c>
      <c r="I705" s="25">
        <f t="shared" si="53"/>
        <v>16.637833333333337</v>
      </c>
      <c r="J705" s="28">
        <f>(SMA1MSFT[[#This Row],[Adj Close]]-SMA1MSFT[[#This Row],[3-MA]])</f>
        <v>-1.1885333333333374</v>
      </c>
      <c r="K705" s="29">
        <f t="shared" si="52"/>
        <v>1.4126114844444542</v>
      </c>
      <c r="L705" s="29">
        <f>ABS(SMA1MSFT[[#This Row],[Erorr 2]])</f>
        <v>1.1885333333333374</v>
      </c>
      <c r="M705" s="27">
        <f>SMA1MSFT[[#This Row],[Abs Erorr 2]]/SMA1MSFT[[#This Row],[Adj Close]]</f>
        <v>7.6931209396758266E-2</v>
      </c>
      <c r="N705" s="25">
        <f t="shared" si="54"/>
        <v>16.881383333333332</v>
      </c>
      <c r="O705" s="30">
        <f>SMA1MSFT[[#This Row],[Adj Close]]-SMA1MSFT[[#This Row],[6-MA]]</f>
        <v>-1.4320833333333329</v>
      </c>
      <c r="P705" s="29">
        <f>(SMA1MSFT[[#This Row],[Adj Close]]-N705)^2</f>
        <v>2.05086267361111</v>
      </c>
      <c r="Q705" s="29">
        <f>ABS(SMA1MSFT[[#This Row],[Erorr 3]])</f>
        <v>1.4320833333333329</v>
      </c>
      <c r="R705" s="31">
        <f>SMA1MSFT[[#This Row],[Abs Erorr 3]]/SMA1MSFT[[#This Row],[Adj Close]]</f>
        <v>9.2695677689819803E-2</v>
      </c>
    </row>
    <row r="706" spans="2:18">
      <c r="B706" s="20">
        <v>44804.291666666664</v>
      </c>
      <c r="C706" s="4">
        <v>15.075699999999999</v>
      </c>
      <c r="D706" s="25">
        <f t="shared" si="51"/>
        <v>15.449299999999999</v>
      </c>
      <c r="E706" s="26">
        <f>SMA1MSFT[[#This Row],[Adj Close]]-SMA1MSFT[[#This Row],[Naive Trend ]]</f>
        <v>-0.37359999999999971</v>
      </c>
      <c r="F706" s="4">
        <f t="shared" si="50"/>
        <v>0.13957695999999978</v>
      </c>
      <c r="G706" s="4">
        <f>ABS(SMA1MSFT[[#This Row],[Erorr 1]])</f>
        <v>0.37359999999999971</v>
      </c>
      <c r="H706" s="27">
        <f>SMA1MSFT[[#This Row],[Abs Erorr 1]]/SMA1MSFT[[#This Row],[Adj Close]]</f>
        <v>2.4781602180993234E-2</v>
      </c>
      <c r="I706" s="25">
        <f t="shared" si="53"/>
        <v>15.823833333333333</v>
      </c>
      <c r="J706" s="28">
        <f>(SMA1MSFT[[#This Row],[Adj Close]]-SMA1MSFT[[#This Row],[3-MA]])</f>
        <v>-0.74813333333333354</v>
      </c>
      <c r="K706" s="29">
        <f t="shared" si="52"/>
        <v>0.55970348444444473</v>
      </c>
      <c r="L706" s="29">
        <f>ABS(SMA1MSFT[[#This Row],[Erorr 2]])</f>
        <v>0.74813333333333354</v>
      </c>
      <c r="M706" s="27">
        <f>SMA1MSFT[[#This Row],[Abs Erorr 2]]/SMA1MSFT[[#This Row],[Adj Close]]</f>
        <v>4.9625114146164592E-2</v>
      </c>
      <c r="N706" s="25">
        <f t="shared" si="54"/>
        <v>16.620699999999999</v>
      </c>
      <c r="O706" s="30">
        <f>SMA1MSFT[[#This Row],[Adj Close]]-SMA1MSFT[[#This Row],[6-MA]]</f>
        <v>-1.5449999999999999</v>
      </c>
      <c r="P706" s="29">
        <f>(SMA1MSFT[[#This Row],[Adj Close]]-N706)^2</f>
        <v>2.387025</v>
      </c>
      <c r="Q706" s="29">
        <f>ABS(SMA1MSFT[[#This Row],[Erorr 3]])</f>
        <v>1.5449999999999999</v>
      </c>
      <c r="R706" s="31">
        <f>SMA1MSFT[[#This Row],[Abs Erorr 3]]/SMA1MSFT[[#This Row],[Adj Close]]</f>
        <v>0.10248280345191269</v>
      </c>
    </row>
    <row r="707" spans="2:18">
      <c r="B707" s="20">
        <v>44805.291666666664</v>
      </c>
      <c r="C707" s="4">
        <v>13.9201</v>
      </c>
      <c r="D707" s="25">
        <f t="shared" si="51"/>
        <v>15.075699999999999</v>
      </c>
      <c r="E707" s="26">
        <f>SMA1MSFT[[#This Row],[Adj Close]]-SMA1MSFT[[#This Row],[Naive Trend ]]</f>
        <v>-1.1555999999999997</v>
      </c>
      <c r="F707" s="4">
        <f t="shared" si="50"/>
        <v>1.3354113599999995</v>
      </c>
      <c r="G707" s="4">
        <f>ABS(SMA1MSFT[[#This Row],[Erorr 1]])</f>
        <v>1.1555999999999997</v>
      </c>
      <c r="H707" s="27">
        <f>SMA1MSFT[[#This Row],[Abs Erorr 1]]/SMA1MSFT[[#This Row],[Adj Close]]</f>
        <v>8.3016644995366401E-2</v>
      </c>
      <c r="I707" s="25">
        <f t="shared" si="53"/>
        <v>15.435633333333334</v>
      </c>
      <c r="J707" s="28">
        <f>(SMA1MSFT[[#This Row],[Adj Close]]-SMA1MSFT[[#This Row],[3-MA]])</f>
        <v>-1.5155333333333338</v>
      </c>
      <c r="K707" s="29">
        <f t="shared" si="52"/>
        <v>2.2968412844444459</v>
      </c>
      <c r="L707" s="29">
        <f>ABS(SMA1MSFT[[#This Row],[Erorr 2]])</f>
        <v>1.5155333333333338</v>
      </c>
      <c r="M707" s="27">
        <f>SMA1MSFT[[#This Row],[Abs Erorr 2]]/SMA1MSFT[[#This Row],[Adj Close]]</f>
        <v>0.10887373893386786</v>
      </c>
      <c r="N707" s="25">
        <f t="shared" si="54"/>
        <v>16.273283333333332</v>
      </c>
      <c r="O707" s="30">
        <f>SMA1MSFT[[#This Row],[Adj Close]]-SMA1MSFT[[#This Row],[6-MA]]</f>
        <v>-2.3531833333333321</v>
      </c>
      <c r="P707" s="29">
        <f>(SMA1MSFT[[#This Row],[Adj Close]]-N707)^2</f>
        <v>5.5374718002777721</v>
      </c>
      <c r="Q707" s="29">
        <f>ABS(SMA1MSFT[[#This Row],[Erorr 3]])</f>
        <v>2.3531833333333321</v>
      </c>
      <c r="R707" s="31">
        <f>SMA1MSFT[[#This Row],[Abs Erorr 3]]/SMA1MSFT[[#This Row],[Adj Close]]</f>
        <v>0.16904931238520787</v>
      </c>
    </row>
    <row r="708" spans="2:18">
      <c r="B708" s="20">
        <v>44806.291666666664</v>
      </c>
      <c r="C708" s="4">
        <v>13.6305</v>
      </c>
      <c r="D708" s="25">
        <f t="shared" si="51"/>
        <v>13.9201</v>
      </c>
      <c r="E708" s="26">
        <f>SMA1MSFT[[#This Row],[Adj Close]]-SMA1MSFT[[#This Row],[Naive Trend ]]</f>
        <v>-0.28960000000000008</v>
      </c>
      <c r="F708" s="4">
        <f t="shared" ref="F708:F771" si="55">(C708-D708)^2</f>
        <v>8.3868160000000053E-2</v>
      </c>
      <c r="G708" s="4">
        <f>ABS(SMA1MSFT[[#This Row],[Erorr 1]])</f>
        <v>0.28960000000000008</v>
      </c>
      <c r="H708" s="27">
        <f>SMA1MSFT[[#This Row],[Abs Erorr 1]]/SMA1MSFT[[#This Row],[Adj Close]]</f>
        <v>2.124646931513885E-2</v>
      </c>
      <c r="I708" s="25">
        <f t="shared" si="53"/>
        <v>14.815033333333332</v>
      </c>
      <c r="J708" s="28">
        <f>(SMA1MSFT[[#This Row],[Adj Close]]-SMA1MSFT[[#This Row],[3-MA]])</f>
        <v>-1.1845333333333325</v>
      </c>
      <c r="K708" s="29">
        <f t="shared" si="52"/>
        <v>1.4031192177777758</v>
      </c>
      <c r="L708" s="29">
        <f>ABS(SMA1MSFT[[#This Row],[Erorr 2]])</f>
        <v>1.1845333333333325</v>
      </c>
      <c r="M708" s="27">
        <f>SMA1MSFT[[#This Row],[Abs Erorr 2]]/SMA1MSFT[[#This Row],[Adj Close]]</f>
        <v>8.6903146130613881E-2</v>
      </c>
      <c r="N708" s="25">
        <f t="shared" si="54"/>
        <v>15.726433333333334</v>
      </c>
      <c r="O708" s="30">
        <f>SMA1MSFT[[#This Row],[Adj Close]]-SMA1MSFT[[#This Row],[6-MA]]</f>
        <v>-2.0959333333333348</v>
      </c>
      <c r="P708" s="29">
        <f>(SMA1MSFT[[#This Row],[Adj Close]]-N708)^2</f>
        <v>4.3929365377777838</v>
      </c>
      <c r="Q708" s="29">
        <f>ABS(SMA1MSFT[[#This Row],[Erorr 3]])</f>
        <v>2.0959333333333348</v>
      </c>
      <c r="R708" s="31">
        <f>SMA1MSFT[[#This Row],[Abs Erorr 3]]/SMA1MSFT[[#This Row],[Adj Close]]</f>
        <v>0.15376789797390666</v>
      </c>
    </row>
    <row r="709" spans="2:18">
      <c r="B709" s="20">
        <v>44810.291666666664</v>
      </c>
      <c r="C709" s="4">
        <v>13.448700000000001</v>
      </c>
      <c r="D709" s="25">
        <f t="shared" ref="D709:D772" si="56">C708</f>
        <v>13.6305</v>
      </c>
      <c r="E709" s="26">
        <f>SMA1MSFT[[#This Row],[Adj Close]]-SMA1MSFT[[#This Row],[Naive Trend ]]</f>
        <v>-0.18179999999999907</v>
      </c>
      <c r="F709" s="4">
        <f t="shared" si="55"/>
        <v>3.3051239999999663E-2</v>
      </c>
      <c r="G709" s="4">
        <f>ABS(SMA1MSFT[[#This Row],[Erorr 1]])</f>
        <v>0.18179999999999907</v>
      </c>
      <c r="H709" s="27">
        <f>SMA1MSFT[[#This Row],[Abs Erorr 1]]/SMA1MSFT[[#This Row],[Adj Close]]</f>
        <v>1.3518035200428226E-2</v>
      </c>
      <c r="I709" s="25">
        <f t="shared" si="53"/>
        <v>14.208766666666667</v>
      </c>
      <c r="J709" s="28">
        <f>(SMA1MSFT[[#This Row],[Adj Close]]-SMA1MSFT[[#This Row],[3-MA]])</f>
        <v>-0.76006666666666689</v>
      </c>
      <c r="K709" s="29">
        <f t="shared" si="52"/>
        <v>0.5777013377777781</v>
      </c>
      <c r="L709" s="29">
        <f>ABS(SMA1MSFT[[#This Row],[Erorr 2]])</f>
        <v>0.76006666666666689</v>
      </c>
      <c r="M709" s="27">
        <f>SMA1MSFT[[#This Row],[Abs Erorr 2]]/SMA1MSFT[[#This Row],[Adj Close]]</f>
        <v>5.6515995350232134E-2</v>
      </c>
      <c r="N709" s="25">
        <f t="shared" si="54"/>
        <v>15.016299999999999</v>
      </c>
      <c r="O709" s="30">
        <f>SMA1MSFT[[#This Row],[Adj Close]]-SMA1MSFT[[#This Row],[6-MA]]</f>
        <v>-1.5675999999999988</v>
      </c>
      <c r="P709" s="29">
        <f>(SMA1MSFT[[#This Row],[Adj Close]]-N709)^2</f>
        <v>2.4573697599999962</v>
      </c>
      <c r="Q709" s="29">
        <f>ABS(SMA1MSFT[[#This Row],[Erorr 3]])</f>
        <v>1.5675999999999988</v>
      </c>
      <c r="R709" s="31">
        <f>SMA1MSFT[[#This Row],[Abs Erorr 3]]/SMA1MSFT[[#This Row],[Adj Close]]</f>
        <v>0.1165614520362562</v>
      </c>
    </row>
    <row r="710" spans="2:18">
      <c r="B710" s="20">
        <v>44811.291666666664</v>
      </c>
      <c r="C710" s="4">
        <v>13.701499999999999</v>
      </c>
      <c r="D710" s="25">
        <f t="shared" si="56"/>
        <v>13.448700000000001</v>
      </c>
      <c r="E710" s="26">
        <f>SMA1MSFT[[#This Row],[Adj Close]]-SMA1MSFT[[#This Row],[Naive Trend ]]</f>
        <v>0.2527999999999988</v>
      </c>
      <c r="F710" s="4">
        <f t="shared" si="55"/>
        <v>6.3907839999999397E-2</v>
      </c>
      <c r="G710" s="4">
        <f>ABS(SMA1MSFT[[#This Row],[Erorr 1]])</f>
        <v>0.2527999999999988</v>
      </c>
      <c r="H710" s="27">
        <f>SMA1MSFT[[#This Row],[Abs Erorr 1]]/SMA1MSFT[[#This Row],[Adj Close]]</f>
        <v>1.845053461299849E-2</v>
      </c>
      <c r="I710" s="25">
        <f t="shared" si="53"/>
        <v>13.666433333333332</v>
      </c>
      <c r="J710" s="28">
        <f>(SMA1MSFT[[#This Row],[Adj Close]]-SMA1MSFT[[#This Row],[3-MA]])</f>
        <v>3.5066666666667246E-2</v>
      </c>
      <c r="K710" s="29">
        <f t="shared" ref="K710:K773" si="57">(C710-I710)^2</f>
        <v>1.2296711111111516E-3</v>
      </c>
      <c r="L710" s="29">
        <f>ABS(SMA1MSFT[[#This Row],[Erorr 2]])</f>
        <v>3.5066666666667246E-2</v>
      </c>
      <c r="M710" s="27">
        <f>SMA1MSFT[[#This Row],[Abs Erorr 2]]/SMA1MSFT[[#This Row],[Adj Close]]</f>
        <v>2.5593304869296974E-3</v>
      </c>
      <c r="N710" s="25">
        <f t="shared" si="54"/>
        <v>14.551033333333335</v>
      </c>
      <c r="O710" s="30">
        <f>SMA1MSFT[[#This Row],[Adj Close]]-SMA1MSFT[[#This Row],[6-MA]]</f>
        <v>-0.84953333333333525</v>
      </c>
      <c r="P710" s="29">
        <f>(SMA1MSFT[[#This Row],[Adj Close]]-N710)^2</f>
        <v>0.72170688444444775</v>
      </c>
      <c r="Q710" s="29">
        <f>ABS(SMA1MSFT[[#This Row],[Erorr 3]])</f>
        <v>0.84953333333333525</v>
      </c>
      <c r="R710" s="31">
        <f>SMA1MSFT[[#This Row],[Abs Erorr 3]]/SMA1MSFT[[#This Row],[Adj Close]]</f>
        <v>6.2002943716624841E-2</v>
      </c>
    </row>
    <row r="711" spans="2:18">
      <c r="B711" s="20">
        <v>44812.291666666664</v>
      </c>
      <c r="C711" s="4">
        <v>13.9772</v>
      </c>
      <c r="D711" s="25">
        <f t="shared" si="56"/>
        <v>13.701499999999999</v>
      </c>
      <c r="E711" s="26">
        <f>SMA1MSFT[[#This Row],[Adj Close]]-SMA1MSFT[[#This Row],[Naive Trend ]]</f>
        <v>0.2757000000000005</v>
      </c>
      <c r="F711" s="4">
        <f t="shared" si="55"/>
        <v>7.6010490000000278E-2</v>
      </c>
      <c r="G711" s="4">
        <f>ABS(SMA1MSFT[[#This Row],[Erorr 1]])</f>
        <v>0.2757000000000005</v>
      </c>
      <c r="H711" s="27">
        <f>SMA1MSFT[[#This Row],[Abs Erorr 1]]/SMA1MSFT[[#This Row],[Adj Close]]</f>
        <v>1.9724980682826354E-2</v>
      </c>
      <c r="I711" s="25">
        <f t="shared" ref="I711:I774" si="58">AVERAGE(C708:C710)</f>
        <v>13.593566666666666</v>
      </c>
      <c r="J711" s="28">
        <f>(SMA1MSFT[[#This Row],[Adj Close]]-SMA1MSFT[[#This Row],[3-MA]])</f>
        <v>0.38363333333333394</v>
      </c>
      <c r="K711" s="29">
        <f t="shared" si="57"/>
        <v>0.14717453444444492</v>
      </c>
      <c r="L711" s="29">
        <f>ABS(SMA1MSFT[[#This Row],[Erorr 2]])</f>
        <v>0.38363333333333394</v>
      </c>
      <c r="M711" s="27">
        <f>SMA1MSFT[[#This Row],[Abs Erorr 2]]/SMA1MSFT[[#This Row],[Adj Close]]</f>
        <v>2.744708048345405E-2</v>
      </c>
      <c r="N711" s="25">
        <f t="shared" si="54"/>
        <v>14.204299999999998</v>
      </c>
      <c r="O711" s="30">
        <f>SMA1MSFT[[#This Row],[Adj Close]]-SMA1MSFT[[#This Row],[6-MA]]</f>
        <v>-0.2270999999999983</v>
      </c>
      <c r="P711" s="29">
        <f>(SMA1MSFT[[#This Row],[Adj Close]]-N711)^2</f>
        <v>5.1574409999999231E-2</v>
      </c>
      <c r="Q711" s="29">
        <f>ABS(SMA1MSFT[[#This Row],[Erorr 3]])</f>
        <v>0.2270999999999983</v>
      </c>
      <c r="R711" s="31">
        <f>SMA1MSFT[[#This Row],[Abs Erorr 3]]/SMA1MSFT[[#This Row],[Adj Close]]</f>
        <v>1.6247889419912308E-2</v>
      </c>
    </row>
    <row r="712" spans="2:18">
      <c r="B712" s="20">
        <v>44813.291666666664</v>
      </c>
      <c r="C712" s="4">
        <v>14.373900000000001</v>
      </c>
      <c r="D712" s="25">
        <f t="shared" si="56"/>
        <v>13.9772</v>
      </c>
      <c r="E712" s="26">
        <f>SMA1MSFT[[#This Row],[Adj Close]]-SMA1MSFT[[#This Row],[Naive Trend ]]</f>
        <v>0.39670000000000094</v>
      </c>
      <c r="F712" s="4">
        <f t="shared" si="55"/>
        <v>0.15737089000000073</v>
      </c>
      <c r="G712" s="4">
        <f>ABS(SMA1MSFT[[#This Row],[Erorr 1]])</f>
        <v>0.39670000000000094</v>
      </c>
      <c r="H712" s="27">
        <f>SMA1MSFT[[#This Row],[Abs Erorr 1]]/SMA1MSFT[[#This Row],[Adj Close]]</f>
        <v>2.7598633634573839E-2</v>
      </c>
      <c r="I712" s="25">
        <f t="shared" si="58"/>
        <v>13.709133333333332</v>
      </c>
      <c r="J712" s="28">
        <f>(SMA1MSFT[[#This Row],[Adj Close]]-SMA1MSFT[[#This Row],[3-MA]])</f>
        <v>0.66476666666666873</v>
      </c>
      <c r="K712" s="29">
        <f t="shared" si="57"/>
        <v>0.44191472111111385</v>
      </c>
      <c r="L712" s="29">
        <f>ABS(SMA1MSFT[[#This Row],[Erorr 2]])</f>
        <v>0.66476666666666873</v>
      </c>
      <c r="M712" s="27">
        <f>SMA1MSFT[[#This Row],[Abs Erorr 2]]/SMA1MSFT[[#This Row],[Adj Close]]</f>
        <v>4.6248176672070117E-2</v>
      </c>
      <c r="N712" s="25">
        <f t="shared" si="54"/>
        <v>13.95895</v>
      </c>
      <c r="O712" s="30">
        <f>SMA1MSFT[[#This Row],[Adj Close]]-SMA1MSFT[[#This Row],[6-MA]]</f>
        <v>0.41495000000000104</v>
      </c>
      <c r="P712" s="29">
        <f>(SMA1MSFT[[#This Row],[Adj Close]]-N712)^2</f>
        <v>0.17218350250000086</v>
      </c>
      <c r="Q712" s="29">
        <f>ABS(SMA1MSFT[[#This Row],[Erorr 3]])</f>
        <v>0.41495000000000104</v>
      </c>
      <c r="R712" s="31">
        <f>SMA1MSFT[[#This Row],[Abs Erorr 3]]/SMA1MSFT[[#This Row],[Adj Close]]</f>
        <v>2.886829600873813E-2</v>
      </c>
    </row>
    <row r="713" spans="2:18">
      <c r="B713" s="20">
        <v>44816.291666666664</v>
      </c>
      <c r="C713" s="4">
        <v>14.4917</v>
      </c>
      <c r="D713" s="25">
        <f t="shared" si="56"/>
        <v>14.373900000000001</v>
      </c>
      <c r="E713" s="26">
        <f>SMA1MSFT[[#This Row],[Adj Close]]-SMA1MSFT[[#This Row],[Naive Trend ]]</f>
        <v>0.11779999999999902</v>
      </c>
      <c r="F713" s="4">
        <f t="shared" si="55"/>
        <v>1.3876839999999769E-2</v>
      </c>
      <c r="G713" s="4">
        <f>ABS(SMA1MSFT[[#This Row],[Erorr 1]])</f>
        <v>0.11779999999999902</v>
      </c>
      <c r="H713" s="27">
        <f>SMA1MSFT[[#This Row],[Abs Erorr 1]]/SMA1MSFT[[#This Row],[Adj Close]]</f>
        <v>8.1287909631029501E-3</v>
      </c>
      <c r="I713" s="25">
        <f t="shared" si="58"/>
        <v>14.017533333333333</v>
      </c>
      <c r="J713" s="28">
        <f>(SMA1MSFT[[#This Row],[Adj Close]]-SMA1MSFT[[#This Row],[3-MA]])</f>
        <v>0.47416666666666707</v>
      </c>
      <c r="K713" s="29">
        <f t="shared" si="57"/>
        <v>0.22483402777777817</v>
      </c>
      <c r="L713" s="29">
        <f>ABS(SMA1MSFT[[#This Row],[Erorr 2]])</f>
        <v>0.47416666666666707</v>
      </c>
      <c r="M713" s="27">
        <f>SMA1MSFT[[#This Row],[Abs Erorr 2]]/SMA1MSFT[[#This Row],[Adj Close]]</f>
        <v>3.2719878735184074E-2</v>
      </c>
      <c r="N713" s="25">
        <f t="shared" si="54"/>
        <v>13.841983333333333</v>
      </c>
      <c r="O713" s="30">
        <f>SMA1MSFT[[#This Row],[Adj Close]]-SMA1MSFT[[#This Row],[6-MA]]</f>
        <v>0.6497166666666665</v>
      </c>
      <c r="P713" s="29">
        <f>(SMA1MSFT[[#This Row],[Adj Close]]-N713)^2</f>
        <v>0.42213174694444422</v>
      </c>
      <c r="Q713" s="29">
        <f>ABS(SMA1MSFT[[#This Row],[Erorr 3]])</f>
        <v>0.6497166666666665</v>
      </c>
      <c r="R713" s="31">
        <f>SMA1MSFT[[#This Row],[Abs Erorr 3]]/SMA1MSFT[[#This Row],[Adj Close]]</f>
        <v>4.4833709410674147E-2</v>
      </c>
    </row>
    <row r="714" spans="2:18">
      <c r="B714" s="20">
        <v>44817.291666666664</v>
      </c>
      <c r="C714" s="4">
        <v>13.119</v>
      </c>
      <c r="D714" s="25">
        <f t="shared" si="56"/>
        <v>14.4917</v>
      </c>
      <c r="E714" s="26">
        <f>SMA1MSFT[[#This Row],[Adj Close]]-SMA1MSFT[[#This Row],[Naive Trend ]]</f>
        <v>-1.3727</v>
      </c>
      <c r="F714" s="4">
        <f t="shared" si="55"/>
        <v>1.8843052900000001</v>
      </c>
      <c r="G714" s="4">
        <f>ABS(SMA1MSFT[[#This Row],[Erorr 1]])</f>
        <v>1.3727</v>
      </c>
      <c r="H714" s="27">
        <f>SMA1MSFT[[#This Row],[Abs Erorr 1]]/SMA1MSFT[[#This Row],[Adj Close]]</f>
        <v>0.10463449958076074</v>
      </c>
      <c r="I714" s="25">
        <f t="shared" si="58"/>
        <v>14.280933333333335</v>
      </c>
      <c r="J714" s="28">
        <f>(SMA1MSFT[[#This Row],[Adj Close]]-SMA1MSFT[[#This Row],[3-MA]])</f>
        <v>-1.1619333333333355</v>
      </c>
      <c r="K714" s="29">
        <f t="shared" si="57"/>
        <v>1.3500890711111162</v>
      </c>
      <c r="L714" s="29">
        <f>ABS(SMA1MSFT[[#This Row],[Erorr 2]])</f>
        <v>1.1619333333333355</v>
      </c>
      <c r="M714" s="27">
        <f>SMA1MSFT[[#This Row],[Abs Erorr 2]]/SMA1MSFT[[#This Row],[Adj Close]]</f>
        <v>8.8568742536270714E-2</v>
      </c>
      <c r="N714" s="25">
        <f t="shared" ref="N714:N777" si="59">AVERAGE(C708:C713)</f>
        <v>13.937249999999999</v>
      </c>
      <c r="O714" s="30">
        <f>SMA1MSFT[[#This Row],[Adj Close]]-SMA1MSFT[[#This Row],[6-MA]]</f>
        <v>-0.81824999999999903</v>
      </c>
      <c r="P714" s="29">
        <f>(SMA1MSFT[[#This Row],[Adj Close]]-N714)^2</f>
        <v>0.66953306249999844</v>
      </c>
      <c r="Q714" s="29">
        <f>ABS(SMA1MSFT[[#This Row],[Erorr 3]])</f>
        <v>0.81824999999999903</v>
      </c>
      <c r="R714" s="31">
        <f>SMA1MSFT[[#This Row],[Abs Erorr 3]]/SMA1MSFT[[#This Row],[Adj Close]]</f>
        <v>6.2371369769037205E-2</v>
      </c>
    </row>
    <row r="715" spans="2:18">
      <c r="B715" s="20">
        <v>44818.291666666664</v>
      </c>
      <c r="C715" s="4">
        <v>13.116</v>
      </c>
      <c r="D715" s="25">
        <f t="shared" si="56"/>
        <v>13.119</v>
      </c>
      <c r="E715" s="26">
        <f>SMA1MSFT[[#This Row],[Adj Close]]-SMA1MSFT[[#This Row],[Naive Trend ]]</f>
        <v>-3.0000000000001137E-3</v>
      </c>
      <c r="F715" s="4">
        <f t="shared" si="55"/>
        <v>9.0000000000006829E-6</v>
      </c>
      <c r="G715" s="4">
        <f>ABS(SMA1MSFT[[#This Row],[Erorr 1]])</f>
        <v>3.0000000000001137E-3</v>
      </c>
      <c r="H715" s="27">
        <f>SMA1MSFT[[#This Row],[Abs Erorr 1]]/SMA1MSFT[[#This Row],[Adj Close]]</f>
        <v>2.2872827081428133E-4</v>
      </c>
      <c r="I715" s="25">
        <f t="shared" si="58"/>
        <v>13.994866666666667</v>
      </c>
      <c r="J715" s="28">
        <f>(SMA1MSFT[[#This Row],[Adj Close]]-SMA1MSFT[[#This Row],[3-MA]])</f>
        <v>-0.87886666666666713</v>
      </c>
      <c r="K715" s="29">
        <f t="shared" si="57"/>
        <v>0.77240661777777864</v>
      </c>
      <c r="L715" s="29">
        <f>ABS(SMA1MSFT[[#This Row],[Erorr 2]])</f>
        <v>0.87886666666666713</v>
      </c>
      <c r="M715" s="27">
        <f>SMA1MSFT[[#This Row],[Abs Erorr 2]]/SMA1MSFT[[#This Row],[Adj Close]]</f>
        <v>6.7007217647656839E-2</v>
      </c>
      <c r="N715" s="25">
        <f t="shared" si="59"/>
        <v>13.851999999999999</v>
      </c>
      <c r="O715" s="30">
        <f>SMA1MSFT[[#This Row],[Adj Close]]-SMA1MSFT[[#This Row],[6-MA]]</f>
        <v>-0.73599999999999888</v>
      </c>
      <c r="P715" s="29">
        <f>(SMA1MSFT[[#This Row],[Adj Close]]-N715)^2</f>
        <v>0.5416959999999984</v>
      </c>
      <c r="Q715" s="29">
        <f>ABS(SMA1MSFT[[#This Row],[Erorr 3]])</f>
        <v>0.73599999999999888</v>
      </c>
      <c r="R715" s="31">
        <f>SMA1MSFT[[#This Row],[Abs Erorr 3]]/SMA1MSFT[[#This Row],[Adj Close]]</f>
        <v>5.6114669106434804E-2</v>
      </c>
    </row>
    <row r="716" spans="2:18">
      <c r="B716" s="20">
        <v>44819.291666666664</v>
      </c>
      <c r="C716" s="4">
        <v>12.917199999999999</v>
      </c>
      <c r="D716" s="25">
        <f t="shared" si="56"/>
        <v>13.116</v>
      </c>
      <c r="E716" s="26">
        <f>SMA1MSFT[[#This Row],[Adj Close]]-SMA1MSFT[[#This Row],[Naive Trend ]]</f>
        <v>-0.19880000000000031</v>
      </c>
      <c r="F716" s="4">
        <f t="shared" si="55"/>
        <v>3.9521440000000123E-2</v>
      </c>
      <c r="G716" s="4">
        <f>ABS(SMA1MSFT[[#This Row],[Erorr 1]])</f>
        <v>0.19880000000000031</v>
      </c>
      <c r="H716" s="27">
        <f>SMA1MSFT[[#This Row],[Abs Erorr 1]]/SMA1MSFT[[#This Row],[Adj Close]]</f>
        <v>1.5390332270151451E-2</v>
      </c>
      <c r="I716" s="25">
        <f t="shared" si="58"/>
        <v>13.575566666666667</v>
      </c>
      <c r="J716" s="28">
        <f>(SMA1MSFT[[#This Row],[Adj Close]]-SMA1MSFT[[#This Row],[3-MA]])</f>
        <v>-0.65836666666666765</v>
      </c>
      <c r="K716" s="29">
        <f t="shared" si="57"/>
        <v>0.43344666777777907</v>
      </c>
      <c r="L716" s="29">
        <f>ABS(SMA1MSFT[[#This Row],[Erorr 2]])</f>
        <v>0.65836666666666765</v>
      </c>
      <c r="M716" s="27">
        <f>SMA1MSFT[[#This Row],[Abs Erorr 2]]/SMA1MSFT[[#This Row],[Adj Close]]</f>
        <v>5.096821808647909E-2</v>
      </c>
      <c r="N716" s="25">
        <f t="shared" si="59"/>
        <v>13.796549999999998</v>
      </c>
      <c r="O716" s="30">
        <f>SMA1MSFT[[#This Row],[Adj Close]]-SMA1MSFT[[#This Row],[6-MA]]</f>
        <v>-0.87934999999999874</v>
      </c>
      <c r="P716" s="29">
        <f>(SMA1MSFT[[#This Row],[Adj Close]]-N716)^2</f>
        <v>0.77325642249999782</v>
      </c>
      <c r="Q716" s="29">
        <f>ABS(SMA1MSFT[[#This Row],[Erorr 3]])</f>
        <v>0.87934999999999874</v>
      </c>
      <c r="R716" s="31">
        <f>SMA1MSFT[[#This Row],[Abs Erorr 3]]/SMA1MSFT[[#This Row],[Adj Close]]</f>
        <v>6.807589880159777E-2</v>
      </c>
    </row>
    <row r="717" spans="2:18">
      <c r="B717" s="20">
        <v>44820.291666666664</v>
      </c>
      <c r="C717" s="4">
        <v>13.1859</v>
      </c>
      <c r="D717" s="25">
        <f t="shared" si="56"/>
        <v>12.917199999999999</v>
      </c>
      <c r="E717" s="26">
        <f>SMA1MSFT[[#This Row],[Adj Close]]-SMA1MSFT[[#This Row],[Naive Trend ]]</f>
        <v>0.26870000000000083</v>
      </c>
      <c r="F717" s="4">
        <f t="shared" si="55"/>
        <v>7.2199690000000441E-2</v>
      </c>
      <c r="G717" s="4">
        <f>ABS(SMA1MSFT[[#This Row],[Erorr 1]])</f>
        <v>0.26870000000000083</v>
      </c>
      <c r="H717" s="27">
        <f>SMA1MSFT[[#This Row],[Abs Erorr 1]]/SMA1MSFT[[#This Row],[Adj Close]]</f>
        <v>2.0377827831244043E-2</v>
      </c>
      <c r="I717" s="25">
        <f t="shared" si="58"/>
        <v>13.050733333333334</v>
      </c>
      <c r="J717" s="28">
        <f>(SMA1MSFT[[#This Row],[Adj Close]]-SMA1MSFT[[#This Row],[3-MA]])</f>
        <v>0.13516666666666666</v>
      </c>
      <c r="K717" s="29">
        <f t="shared" si="57"/>
        <v>1.8270027777777774E-2</v>
      </c>
      <c r="L717" s="29">
        <f>ABS(SMA1MSFT[[#This Row],[Erorr 2]])</f>
        <v>0.13516666666666666</v>
      </c>
      <c r="M717" s="27">
        <f>SMA1MSFT[[#This Row],[Abs Erorr 2]]/SMA1MSFT[[#This Row],[Adj Close]]</f>
        <v>1.0250848760165529E-2</v>
      </c>
      <c r="N717" s="25">
        <f t="shared" si="59"/>
        <v>13.665833333333332</v>
      </c>
      <c r="O717" s="30">
        <f>SMA1MSFT[[#This Row],[Adj Close]]-SMA1MSFT[[#This Row],[6-MA]]</f>
        <v>-0.47993333333333155</v>
      </c>
      <c r="P717" s="29">
        <f>(SMA1MSFT[[#This Row],[Adj Close]]-N717)^2</f>
        <v>0.23033600444444272</v>
      </c>
      <c r="Q717" s="29">
        <f>ABS(SMA1MSFT[[#This Row],[Erorr 3]])</f>
        <v>0.47993333333333155</v>
      </c>
      <c r="R717" s="31">
        <f>SMA1MSFT[[#This Row],[Abs Erorr 3]]/SMA1MSFT[[#This Row],[Adj Close]]</f>
        <v>3.6397464968893407E-2</v>
      </c>
    </row>
    <row r="718" spans="2:18">
      <c r="B718" s="20">
        <v>44823.291666666664</v>
      </c>
      <c r="C718" s="4">
        <v>13.3698</v>
      </c>
      <c r="D718" s="25">
        <f t="shared" si="56"/>
        <v>13.1859</v>
      </c>
      <c r="E718" s="26">
        <f>SMA1MSFT[[#This Row],[Adj Close]]-SMA1MSFT[[#This Row],[Naive Trend ]]</f>
        <v>0.18389999999999951</v>
      </c>
      <c r="F718" s="4">
        <f t="shared" si="55"/>
        <v>3.3819209999999822E-2</v>
      </c>
      <c r="G718" s="4">
        <f>ABS(SMA1MSFT[[#This Row],[Erorr 1]])</f>
        <v>0.18389999999999951</v>
      </c>
      <c r="H718" s="27">
        <f>SMA1MSFT[[#This Row],[Abs Erorr 1]]/SMA1MSFT[[#This Row],[Adj Close]]</f>
        <v>1.375488040210022E-2</v>
      </c>
      <c r="I718" s="25">
        <f t="shared" si="58"/>
        <v>13.073033333333333</v>
      </c>
      <c r="J718" s="28">
        <f>(SMA1MSFT[[#This Row],[Adj Close]]-SMA1MSFT[[#This Row],[3-MA]])</f>
        <v>0.29676666666666662</v>
      </c>
      <c r="K718" s="29">
        <f t="shared" si="57"/>
        <v>8.8070454444444418E-2</v>
      </c>
      <c r="L718" s="29">
        <f>ABS(SMA1MSFT[[#This Row],[Erorr 2]])</f>
        <v>0.29676666666666662</v>
      </c>
      <c r="M718" s="27">
        <f>SMA1MSFT[[#This Row],[Abs Erorr 2]]/SMA1MSFT[[#This Row],[Adj Close]]</f>
        <v>2.2196791774496748E-2</v>
      </c>
      <c r="N718" s="25">
        <f t="shared" si="59"/>
        <v>13.533949999999999</v>
      </c>
      <c r="O718" s="30">
        <f>SMA1MSFT[[#This Row],[Adj Close]]-SMA1MSFT[[#This Row],[6-MA]]</f>
        <v>-0.16414999999999935</v>
      </c>
      <c r="P718" s="29">
        <f>(SMA1MSFT[[#This Row],[Adj Close]]-N718)^2</f>
        <v>2.6945222499999786E-2</v>
      </c>
      <c r="Q718" s="29">
        <f>ABS(SMA1MSFT[[#This Row],[Erorr 3]])</f>
        <v>0.16414999999999935</v>
      </c>
      <c r="R718" s="31">
        <f>SMA1MSFT[[#This Row],[Abs Erorr 3]]/SMA1MSFT[[#This Row],[Adj Close]]</f>
        <v>1.2277670570988299E-2</v>
      </c>
    </row>
    <row r="719" spans="2:18">
      <c r="B719" s="20">
        <v>44824.291666666664</v>
      </c>
      <c r="C719" s="4">
        <v>13.164</v>
      </c>
      <c r="D719" s="25">
        <f t="shared" si="56"/>
        <v>13.3698</v>
      </c>
      <c r="E719" s="26">
        <f>SMA1MSFT[[#This Row],[Adj Close]]-SMA1MSFT[[#This Row],[Naive Trend ]]</f>
        <v>-0.20579999999999998</v>
      </c>
      <c r="F719" s="4">
        <f t="shared" si="55"/>
        <v>4.2353639999999991E-2</v>
      </c>
      <c r="G719" s="4">
        <f>ABS(SMA1MSFT[[#This Row],[Erorr 1]])</f>
        <v>0.20579999999999998</v>
      </c>
      <c r="H719" s="27">
        <f>SMA1MSFT[[#This Row],[Abs Erorr 1]]/SMA1MSFT[[#This Row],[Adj Close]]</f>
        <v>1.5633546034639925E-2</v>
      </c>
      <c r="I719" s="25">
        <f t="shared" si="58"/>
        <v>13.157633333333331</v>
      </c>
      <c r="J719" s="28">
        <f>(SMA1MSFT[[#This Row],[Adj Close]]-SMA1MSFT[[#This Row],[3-MA]])</f>
        <v>6.366666666668408E-3</v>
      </c>
      <c r="K719" s="29">
        <f t="shared" si="57"/>
        <v>4.0534444444466617E-5</v>
      </c>
      <c r="L719" s="29">
        <f>ABS(SMA1MSFT[[#This Row],[Erorr 2]])</f>
        <v>6.366666666668408E-3</v>
      </c>
      <c r="M719" s="27">
        <f>SMA1MSFT[[#This Row],[Abs Erorr 2]]/SMA1MSFT[[#This Row],[Adj Close]]</f>
        <v>4.836422566597089E-4</v>
      </c>
      <c r="N719" s="25">
        <f t="shared" si="59"/>
        <v>13.3666</v>
      </c>
      <c r="O719" s="30">
        <f>SMA1MSFT[[#This Row],[Adj Close]]-SMA1MSFT[[#This Row],[6-MA]]</f>
        <v>-0.20260000000000034</v>
      </c>
      <c r="P719" s="29">
        <f>(SMA1MSFT[[#This Row],[Adj Close]]-N719)^2</f>
        <v>4.1046760000000133E-2</v>
      </c>
      <c r="Q719" s="29">
        <f>ABS(SMA1MSFT[[#This Row],[Erorr 3]])</f>
        <v>0.20260000000000034</v>
      </c>
      <c r="R719" s="31">
        <f>SMA1MSFT[[#This Row],[Abs Erorr 3]]/SMA1MSFT[[#This Row],[Adj Close]]</f>
        <v>1.5390458827104249E-2</v>
      </c>
    </row>
    <row r="720" spans="2:18">
      <c r="B720" s="20">
        <v>44825.291666666664</v>
      </c>
      <c r="C720" s="4">
        <v>13.248900000000001</v>
      </c>
      <c r="D720" s="25">
        <f t="shared" si="56"/>
        <v>13.164</v>
      </c>
      <c r="E720" s="26">
        <f>SMA1MSFT[[#This Row],[Adj Close]]-SMA1MSFT[[#This Row],[Naive Trend ]]</f>
        <v>8.4900000000001086E-2</v>
      </c>
      <c r="F720" s="4">
        <f t="shared" si="55"/>
        <v>7.2080100000001847E-3</v>
      </c>
      <c r="G720" s="4">
        <f>ABS(SMA1MSFT[[#This Row],[Erorr 1]])</f>
        <v>8.4900000000001086E-2</v>
      </c>
      <c r="H720" s="27">
        <f>SMA1MSFT[[#This Row],[Abs Erorr 1]]/SMA1MSFT[[#This Row],[Adj Close]]</f>
        <v>6.4080791612889437E-3</v>
      </c>
      <c r="I720" s="25">
        <f t="shared" si="58"/>
        <v>13.2399</v>
      </c>
      <c r="J720" s="28">
        <f>(SMA1MSFT[[#This Row],[Adj Close]]-SMA1MSFT[[#This Row],[3-MA]])</f>
        <v>9.0000000000003411E-3</v>
      </c>
      <c r="K720" s="29">
        <f t="shared" si="57"/>
        <v>8.1000000000006143E-5</v>
      </c>
      <c r="L720" s="29">
        <f>ABS(SMA1MSFT[[#This Row],[Erorr 2]])</f>
        <v>9.0000000000003411E-3</v>
      </c>
      <c r="M720" s="27">
        <f>SMA1MSFT[[#This Row],[Abs Erorr 2]]/SMA1MSFT[[#This Row],[Adj Close]]</f>
        <v>6.7930167787517005E-4</v>
      </c>
      <c r="N720" s="25">
        <f t="shared" si="59"/>
        <v>13.145316666666666</v>
      </c>
      <c r="O720" s="30">
        <f>SMA1MSFT[[#This Row],[Adj Close]]-SMA1MSFT[[#This Row],[6-MA]]</f>
        <v>0.10358333333333469</v>
      </c>
      <c r="P720" s="29">
        <f>(SMA1MSFT[[#This Row],[Adj Close]]-N720)^2</f>
        <v>1.0729506944444725E-2</v>
      </c>
      <c r="Q720" s="29">
        <f>ABS(SMA1MSFT[[#This Row],[Erorr 3]])</f>
        <v>0.10358333333333469</v>
      </c>
      <c r="R720" s="31">
        <f>SMA1MSFT[[#This Row],[Abs Erorr 3]]/SMA1MSFT[[#This Row],[Adj Close]]</f>
        <v>7.8182591259149583E-3</v>
      </c>
    </row>
    <row r="721" spans="2:18">
      <c r="B721" s="20">
        <v>44826.291666666664</v>
      </c>
      <c r="C721" s="4">
        <v>12.5495</v>
      </c>
      <c r="D721" s="25">
        <f t="shared" si="56"/>
        <v>13.248900000000001</v>
      </c>
      <c r="E721" s="26">
        <f>SMA1MSFT[[#This Row],[Adj Close]]-SMA1MSFT[[#This Row],[Naive Trend ]]</f>
        <v>-0.69940000000000069</v>
      </c>
      <c r="F721" s="4">
        <f t="shared" si="55"/>
        <v>0.48916036000000096</v>
      </c>
      <c r="G721" s="4">
        <f>ABS(SMA1MSFT[[#This Row],[Erorr 1]])</f>
        <v>0.69940000000000069</v>
      </c>
      <c r="H721" s="27">
        <f>SMA1MSFT[[#This Row],[Abs Erorr 1]]/SMA1MSFT[[#This Row],[Adj Close]]</f>
        <v>5.5731304036017427E-2</v>
      </c>
      <c r="I721" s="25">
        <f t="shared" si="58"/>
        <v>13.260899999999999</v>
      </c>
      <c r="J721" s="28">
        <f>(SMA1MSFT[[#This Row],[Adj Close]]-SMA1MSFT[[#This Row],[3-MA]])</f>
        <v>-0.71139999999999937</v>
      </c>
      <c r="K721" s="29">
        <f t="shared" si="57"/>
        <v>0.50608995999999906</v>
      </c>
      <c r="L721" s="29">
        <f>ABS(SMA1MSFT[[#This Row],[Erorr 2]])</f>
        <v>0.71139999999999937</v>
      </c>
      <c r="M721" s="27">
        <f>SMA1MSFT[[#This Row],[Abs Erorr 2]]/SMA1MSFT[[#This Row],[Adj Close]]</f>
        <v>5.6687517430973292E-2</v>
      </c>
      <c r="N721" s="25">
        <f t="shared" si="59"/>
        <v>13.166966666666667</v>
      </c>
      <c r="O721" s="30">
        <f>SMA1MSFT[[#This Row],[Adj Close]]-SMA1MSFT[[#This Row],[6-MA]]</f>
        <v>-0.61746666666666705</v>
      </c>
      <c r="P721" s="29">
        <f>(SMA1MSFT[[#This Row],[Adj Close]]-N721)^2</f>
        <v>0.3812650844444449</v>
      </c>
      <c r="Q721" s="29">
        <f>ABS(SMA1MSFT[[#This Row],[Erorr 3]])</f>
        <v>0.61746666666666705</v>
      </c>
      <c r="R721" s="31">
        <f>SMA1MSFT[[#This Row],[Abs Erorr 3]]/SMA1MSFT[[#This Row],[Adj Close]]</f>
        <v>4.9202491467123556E-2</v>
      </c>
    </row>
    <row r="722" spans="2:18">
      <c r="B722" s="20">
        <v>44827.291666666664</v>
      </c>
      <c r="C722" s="4">
        <v>12.5046</v>
      </c>
      <c r="D722" s="25">
        <f t="shared" si="56"/>
        <v>12.5495</v>
      </c>
      <c r="E722" s="26">
        <f>SMA1MSFT[[#This Row],[Adj Close]]-SMA1MSFT[[#This Row],[Naive Trend ]]</f>
        <v>-4.4900000000000162E-2</v>
      </c>
      <c r="F722" s="4">
        <f t="shared" si="55"/>
        <v>2.0160100000000147E-3</v>
      </c>
      <c r="G722" s="4">
        <f>ABS(SMA1MSFT[[#This Row],[Erorr 1]])</f>
        <v>4.4900000000000162E-2</v>
      </c>
      <c r="H722" s="27">
        <f>SMA1MSFT[[#This Row],[Abs Erorr 1]]/SMA1MSFT[[#This Row],[Adj Close]]</f>
        <v>3.5906786302640757E-3</v>
      </c>
      <c r="I722" s="25">
        <f t="shared" si="58"/>
        <v>12.987466666666668</v>
      </c>
      <c r="J722" s="28">
        <f>(SMA1MSFT[[#This Row],[Adj Close]]-SMA1MSFT[[#This Row],[3-MA]])</f>
        <v>-0.48286666666666811</v>
      </c>
      <c r="K722" s="29">
        <f t="shared" si="57"/>
        <v>0.23316021777777918</v>
      </c>
      <c r="L722" s="29">
        <f>ABS(SMA1MSFT[[#This Row],[Erorr 2]])</f>
        <v>0.48286666666666811</v>
      </c>
      <c r="M722" s="27">
        <f>SMA1MSFT[[#This Row],[Abs Erorr 2]]/SMA1MSFT[[#This Row],[Adj Close]]</f>
        <v>3.8615122968081193E-2</v>
      </c>
      <c r="N722" s="25">
        <f t="shared" si="59"/>
        <v>13.07255</v>
      </c>
      <c r="O722" s="30">
        <f>SMA1MSFT[[#This Row],[Adj Close]]-SMA1MSFT[[#This Row],[6-MA]]</f>
        <v>-0.56794999999999973</v>
      </c>
      <c r="P722" s="29">
        <f>(SMA1MSFT[[#This Row],[Adj Close]]-N722)^2</f>
        <v>0.32256720249999971</v>
      </c>
      <c r="Q722" s="29">
        <f>ABS(SMA1MSFT[[#This Row],[Erorr 3]])</f>
        <v>0.56794999999999973</v>
      </c>
      <c r="R722" s="31">
        <f>SMA1MSFT[[#This Row],[Abs Erorr 3]]/SMA1MSFT[[#This Row],[Adj Close]]</f>
        <v>4.5419285702861328E-2</v>
      </c>
    </row>
    <row r="723" spans="2:18">
      <c r="B723" s="20">
        <v>44830.291666666664</v>
      </c>
      <c r="C723" s="4">
        <v>12.216799999999999</v>
      </c>
      <c r="D723" s="25">
        <f t="shared" si="56"/>
        <v>12.5046</v>
      </c>
      <c r="E723" s="26">
        <f>SMA1MSFT[[#This Row],[Adj Close]]-SMA1MSFT[[#This Row],[Naive Trend ]]</f>
        <v>-0.28780000000000072</v>
      </c>
      <c r="F723" s="4">
        <f t="shared" si="55"/>
        <v>8.2828840000000417E-2</v>
      </c>
      <c r="G723" s="4">
        <f>ABS(SMA1MSFT[[#This Row],[Erorr 1]])</f>
        <v>0.28780000000000072</v>
      </c>
      <c r="H723" s="27">
        <f>SMA1MSFT[[#This Row],[Abs Erorr 1]]/SMA1MSFT[[#This Row],[Adj Close]]</f>
        <v>2.3557723790190617E-2</v>
      </c>
      <c r="I723" s="25">
        <f t="shared" si="58"/>
        <v>12.767666666666665</v>
      </c>
      <c r="J723" s="28">
        <f>(SMA1MSFT[[#This Row],[Adj Close]]-SMA1MSFT[[#This Row],[3-MA]])</f>
        <v>-0.55086666666666595</v>
      </c>
      <c r="K723" s="29">
        <f t="shared" si="57"/>
        <v>0.30345408444444366</v>
      </c>
      <c r="L723" s="29">
        <f>ABS(SMA1MSFT[[#This Row],[Erorr 2]])</f>
        <v>0.55086666666666595</v>
      </c>
      <c r="M723" s="27">
        <f>SMA1MSFT[[#This Row],[Abs Erorr 2]]/SMA1MSFT[[#This Row],[Adj Close]]</f>
        <v>4.5090913059611847E-2</v>
      </c>
      <c r="N723" s="25">
        <f t="shared" si="59"/>
        <v>13.003783333333333</v>
      </c>
      <c r="O723" s="30">
        <f>SMA1MSFT[[#This Row],[Adj Close]]-SMA1MSFT[[#This Row],[6-MA]]</f>
        <v>-0.78698333333333359</v>
      </c>
      <c r="P723" s="29">
        <f>(SMA1MSFT[[#This Row],[Adj Close]]-N723)^2</f>
        <v>0.6193427669444449</v>
      </c>
      <c r="Q723" s="29">
        <f>ABS(SMA1MSFT[[#This Row],[Erorr 3]])</f>
        <v>0.78698333333333359</v>
      </c>
      <c r="R723" s="31">
        <f>SMA1MSFT[[#This Row],[Abs Erorr 3]]/SMA1MSFT[[#This Row],[Adj Close]]</f>
        <v>6.4418123676685687E-2</v>
      </c>
    </row>
    <row r="724" spans="2:18">
      <c r="B724" s="20">
        <v>44831.291666666664</v>
      </c>
      <c r="C724" s="4">
        <v>12.4017</v>
      </c>
      <c r="D724" s="25">
        <f t="shared" si="56"/>
        <v>12.216799999999999</v>
      </c>
      <c r="E724" s="26">
        <f>SMA1MSFT[[#This Row],[Adj Close]]-SMA1MSFT[[#This Row],[Naive Trend ]]</f>
        <v>0.18490000000000073</v>
      </c>
      <c r="F724" s="4">
        <f t="shared" si="55"/>
        <v>3.4188010000000268E-2</v>
      </c>
      <c r="G724" s="4">
        <f>ABS(SMA1MSFT[[#This Row],[Erorr 1]])</f>
        <v>0.18490000000000073</v>
      </c>
      <c r="H724" s="27">
        <f>SMA1MSFT[[#This Row],[Abs Erorr 1]]/SMA1MSFT[[#This Row],[Adj Close]]</f>
        <v>1.4909246313005534E-2</v>
      </c>
      <c r="I724" s="25">
        <f t="shared" si="58"/>
        <v>12.423633333333333</v>
      </c>
      <c r="J724" s="28">
        <f>(SMA1MSFT[[#This Row],[Adj Close]]-SMA1MSFT[[#This Row],[3-MA]])</f>
        <v>-2.1933333333333138E-2</v>
      </c>
      <c r="K724" s="29">
        <f t="shared" si="57"/>
        <v>4.8107111111110254E-4</v>
      </c>
      <c r="L724" s="29">
        <f>ABS(SMA1MSFT[[#This Row],[Erorr 2]])</f>
        <v>2.1933333333333138E-2</v>
      </c>
      <c r="M724" s="27">
        <f>SMA1MSFT[[#This Row],[Abs Erorr 2]]/SMA1MSFT[[#This Row],[Adj Close]]</f>
        <v>1.7685747384095034E-3</v>
      </c>
      <c r="N724" s="25">
        <f t="shared" si="59"/>
        <v>12.842266666666665</v>
      </c>
      <c r="O724" s="30">
        <f>SMA1MSFT[[#This Row],[Adj Close]]-SMA1MSFT[[#This Row],[6-MA]]</f>
        <v>-0.44056666666666544</v>
      </c>
      <c r="P724" s="29">
        <f>(SMA1MSFT[[#This Row],[Adj Close]]-N724)^2</f>
        <v>0.1940989877777767</v>
      </c>
      <c r="Q724" s="29">
        <f>ABS(SMA1MSFT[[#This Row],[Erorr 3]])</f>
        <v>0.44056666666666544</v>
      </c>
      <c r="R724" s="31">
        <f>SMA1MSFT[[#This Row],[Abs Erorr 3]]/SMA1MSFT[[#This Row],[Adj Close]]</f>
        <v>3.5524699570757677E-2</v>
      </c>
    </row>
    <row r="725" spans="2:18">
      <c r="B725" s="20">
        <v>44832.291666666664</v>
      </c>
      <c r="C725" s="4">
        <v>12.724399999999999</v>
      </c>
      <c r="D725" s="25">
        <f t="shared" si="56"/>
        <v>12.4017</v>
      </c>
      <c r="E725" s="26">
        <f>SMA1MSFT[[#This Row],[Adj Close]]-SMA1MSFT[[#This Row],[Naive Trend ]]</f>
        <v>0.32269999999999932</v>
      </c>
      <c r="F725" s="4">
        <f t="shared" si="55"/>
        <v>0.10413528999999956</v>
      </c>
      <c r="G725" s="4">
        <f>ABS(SMA1MSFT[[#This Row],[Erorr 1]])</f>
        <v>0.32269999999999932</v>
      </c>
      <c r="H725" s="27">
        <f>SMA1MSFT[[#This Row],[Abs Erorr 1]]/SMA1MSFT[[#This Row],[Adj Close]]</f>
        <v>2.5360724277765499E-2</v>
      </c>
      <c r="I725" s="25">
        <f t="shared" si="58"/>
        <v>12.374366666666667</v>
      </c>
      <c r="J725" s="28">
        <f>(SMA1MSFT[[#This Row],[Adj Close]]-SMA1MSFT[[#This Row],[3-MA]])</f>
        <v>0.35003333333333231</v>
      </c>
      <c r="K725" s="29">
        <f t="shared" si="57"/>
        <v>0.12252333444444373</v>
      </c>
      <c r="L725" s="29">
        <f>ABS(SMA1MSFT[[#This Row],[Erorr 2]])</f>
        <v>0.35003333333333231</v>
      </c>
      <c r="M725" s="27">
        <f>SMA1MSFT[[#This Row],[Abs Erorr 2]]/SMA1MSFT[[#This Row],[Adj Close]]</f>
        <v>2.7508828183123158E-2</v>
      </c>
      <c r="N725" s="25">
        <f t="shared" si="59"/>
        <v>12.680916666666667</v>
      </c>
      <c r="O725" s="30">
        <f>SMA1MSFT[[#This Row],[Adj Close]]-SMA1MSFT[[#This Row],[6-MA]]</f>
        <v>4.3483333333332652E-2</v>
      </c>
      <c r="P725" s="29">
        <f>(SMA1MSFT[[#This Row],[Adj Close]]-N725)^2</f>
        <v>1.8908002777777186E-3</v>
      </c>
      <c r="Q725" s="29">
        <f>ABS(SMA1MSFT[[#This Row],[Erorr 3]])</f>
        <v>4.3483333333332652E-2</v>
      </c>
      <c r="R725" s="31">
        <f>SMA1MSFT[[#This Row],[Abs Erorr 3]]/SMA1MSFT[[#This Row],[Adj Close]]</f>
        <v>3.4173189567549478E-3</v>
      </c>
    </row>
    <row r="726" spans="2:18">
      <c r="B726" s="20">
        <v>44833.291666666664</v>
      </c>
      <c r="C726" s="4">
        <v>12.2088</v>
      </c>
      <c r="D726" s="25">
        <f t="shared" si="56"/>
        <v>12.724399999999999</v>
      </c>
      <c r="E726" s="26">
        <f>SMA1MSFT[[#This Row],[Adj Close]]-SMA1MSFT[[#This Row],[Naive Trend ]]</f>
        <v>-0.51559999999999917</v>
      </c>
      <c r="F726" s="4">
        <f t="shared" si="55"/>
        <v>0.26584335999999914</v>
      </c>
      <c r="G726" s="4">
        <f>ABS(SMA1MSFT[[#This Row],[Erorr 1]])</f>
        <v>0.51559999999999917</v>
      </c>
      <c r="H726" s="27">
        <f>SMA1MSFT[[#This Row],[Abs Erorr 1]]/SMA1MSFT[[#This Row],[Adj Close]]</f>
        <v>4.2231832776357968E-2</v>
      </c>
      <c r="I726" s="25">
        <f t="shared" si="58"/>
        <v>12.447633333333334</v>
      </c>
      <c r="J726" s="28">
        <f>(SMA1MSFT[[#This Row],[Adj Close]]-SMA1MSFT[[#This Row],[3-MA]])</f>
        <v>-0.2388333333333339</v>
      </c>
      <c r="K726" s="29">
        <f t="shared" si="57"/>
        <v>5.7041361111111383E-2</v>
      </c>
      <c r="L726" s="29">
        <f>ABS(SMA1MSFT[[#This Row],[Erorr 2]])</f>
        <v>0.2388333333333339</v>
      </c>
      <c r="M726" s="27">
        <f>SMA1MSFT[[#This Row],[Abs Erorr 2]]/SMA1MSFT[[#This Row],[Adj Close]]</f>
        <v>1.9562392154293125E-2</v>
      </c>
      <c r="N726" s="25">
        <f t="shared" si="59"/>
        <v>12.60765</v>
      </c>
      <c r="O726" s="30">
        <f>SMA1MSFT[[#This Row],[Adj Close]]-SMA1MSFT[[#This Row],[6-MA]]</f>
        <v>-0.39884999999999948</v>
      </c>
      <c r="P726" s="29">
        <f>(SMA1MSFT[[#This Row],[Adj Close]]-N726)^2</f>
        <v>0.15908132249999959</v>
      </c>
      <c r="Q726" s="29">
        <f>ABS(SMA1MSFT[[#This Row],[Erorr 3]])</f>
        <v>0.39884999999999948</v>
      </c>
      <c r="R726" s="31">
        <f>SMA1MSFT[[#This Row],[Abs Erorr 3]]/SMA1MSFT[[#This Row],[Adj Close]]</f>
        <v>3.266905838411633E-2</v>
      </c>
    </row>
    <row r="727" spans="2:18">
      <c r="B727" s="20">
        <v>44834.291666666664</v>
      </c>
      <c r="C727" s="4">
        <v>12.1279</v>
      </c>
      <c r="D727" s="25">
        <f t="shared" si="56"/>
        <v>12.2088</v>
      </c>
      <c r="E727" s="26">
        <f>SMA1MSFT[[#This Row],[Adj Close]]-SMA1MSFT[[#This Row],[Naive Trend ]]</f>
        <v>-8.089999999999975E-2</v>
      </c>
      <c r="F727" s="4">
        <f t="shared" si="55"/>
        <v>6.54480999999996E-3</v>
      </c>
      <c r="G727" s="4">
        <f>ABS(SMA1MSFT[[#This Row],[Erorr 1]])</f>
        <v>8.089999999999975E-2</v>
      </c>
      <c r="H727" s="27">
        <f>SMA1MSFT[[#This Row],[Abs Erorr 1]]/SMA1MSFT[[#This Row],[Adj Close]]</f>
        <v>6.6705695132710319E-3</v>
      </c>
      <c r="I727" s="25">
        <f t="shared" si="58"/>
        <v>12.444966666666668</v>
      </c>
      <c r="J727" s="28">
        <f>(SMA1MSFT[[#This Row],[Adj Close]]-SMA1MSFT[[#This Row],[3-MA]])</f>
        <v>-0.31706666666666727</v>
      </c>
      <c r="K727" s="29">
        <f t="shared" si="57"/>
        <v>0.1005312711111115</v>
      </c>
      <c r="L727" s="29">
        <f>ABS(SMA1MSFT[[#This Row],[Erorr 2]])</f>
        <v>0.31706666666666727</v>
      </c>
      <c r="M727" s="27">
        <f>SMA1MSFT[[#This Row],[Abs Erorr 2]]/SMA1MSFT[[#This Row],[Adj Close]]</f>
        <v>2.614357528233802E-2</v>
      </c>
      <c r="N727" s="25">
        <f t="shared" si="59"/>
        <v>12.434299999999999</v>
      </c>
      <c r="O727" s="30">
        <f>SMA1MSFT[[#This Row],[Adj Close]]-SMA1MSFT[[#This Row],[6-MA]]</f>
        <v>-0.30639999999999823</v>
      </c>
      <c r="P727" s="29">
        <f>(SMA1MSFT[[#This Row],[Adj Close]]-N727)^2</f>
        <v>9.3880959999998917E-2</v>
      </c>
      <c r="Q727" s="29">
        <f>ABS(SMA1MSFT[[#This Row],[Erorr 3]])</f>
        <v>0.30639999999999823</v>
      </c>
      <c r="R727" s="31">
        <f>SMA1MSFT[[#This Row],[Abs Erorr 3]]/SMA1MSFT[[#This Row],[Adj Close]]</f>
        <v>2.5264060554588859E-2</v>
      </c>
    </row>
    <row r="728" spans="2:18">
      <c r="B728" s="20">
        <v>44837.291666666664</v>
      </c>
      <c r="C728" s="4">
        <v>12.5006</v>
      </c>
      <c r="D728" s="25">
        <f t="shared" si="56"/>
        <v>12.1279</v>
      </c>
      <c r="E728" s="26">
        <f>SMA1MSFT[[#This Row],[Adj Close]]-SMA1MSFT[[#This Row],[Naive Trend ]]</f>
        <v>0.37270000000000003</v>
      </c>
      <c r="F728" s="4">
        <f t="shared" si="55"/>
        <v>0.13890529000000001</v>
      </c>
      <c r="G728" s="4">
        <f>ABS(SMA1MSFT[[#This Row],[Erorr 1]])</f>
        <v>0.37270000000000003</v>
      </c>
      <c r="H728" s="27">
        <f>SMA1MSFT[[#This Row],[Abs Erorr 1]]/SMA1MSFT[[#This Row],[Adj Close]]</f>
        <v>2.981456890069277E-2</v>
      </c>
      <c r="I728" s="25">
        <f t="shared" si="58"/>
        <v>12.353699999999998</v>
      </c>
      <c r="J728" s="28">
        <f>(SMA1MSFT[[#This Row],[Adj Close]]-SMA1MSFT[[#This Row],[3-MA]])</f>
        <v>0.14690000000000225</v>
      </c>
      <c r="K728" s="29">
        <f t="shared" si="57"/>
        <v>2.1579610000000662E-2</v>
      </c>
      <c r="L728" s="29">
        <f>ABS(SMA1MSFT[[#This Row],[Erorr 2]])</f>
        <v>0.14690000000000225</v>
      </c>
      <c r="M728" s="27">
        <f>SMA1MSFT[[#This Row],[Abs Erorr 2]]/SMA1MSFT[[#This Row],[Adj Close]]</f>
        <v>1.1751435931075489E-2</v>
      </c>
      <c r="N728" s="25">
        <f t="shared" si="59"/>
        <v>12.364033333333332</v>
      </c>
      <c r="O728" s="30">
        <f>SMA1MSFT[[#This Row],[Adj Close]]-SMA1MSFT[[#This Row],[6-MA]]</f>
        <v>0.13656666666666872</v>
      </c>
      <c r="P728" s="29">
        <f>(SMA1MSFT[[#This Row],[Adj Close]]-N728)^2</f>
        <v>1.8650454444445005E-2</v>
      </c>
      <c r="Q728" s="29">
        <f>ABS(SMA1MSFT[[#This Row],[Erorr 3]])</f>
        <v>0.13656666666666872</v>
      </c>
      <c r="R728" s="31">
        <f>SMA1MSFT[[#This Row],[Abs Erorr 3]]/SMA1MSFT[[#This Row],[Adj Close]]</f>
        <v>1.0924808942504258E-2</v>
      </c>
    </row>
    <row r="729" spans="2:18">
      <c r="B729" s="20">
        <v>44838.291666666664</v>
      </c>
      <c r="C729" s="4">
        <v>13.154999999999999</v>
      </c>
      <c r="D729" s="25">
        <f t="shared" si="56"/>
        <v>12.5006</v>
      </c>
      <c r="E729" s="26">
        <f>SMA1MSFT[[#This Row],[Adj Close]]-SMA1MSFT[[#This Row],[Naive Trend ]]</f>
        <v>0.65439999999999898</v>
      </c>
      <c r="F729" s="4">
        <f t="shared" si="55"/>
        <v>0.42823935999999868</v>
      </c>
      <c r="G729" s="4">
        <f>ABS(SMA1MSFT[[#This Row],[Erorr 1]])</f>
        <v>0.65439999999999898</v>
      </c>
      <c r="H729" s="27">
        <f>SMA1MSFT[[#This Row],[Abs Erorr 1]]/SMA1MSFT[[#This Row],[Adj Close]]</f>
        <v>4.9745343975674573E-2</v>
      </c>
      <c r="I729" s="25">
        <f t="shared" si="58"/>
        <v>12.2791</v>
      </c>
      <c r="J729" s="28">
        <f>(SMA1MSFT[[#This Row],[Adj Close]]-SMA1MSFT[[#This Row],[3-MA]])</f>
        <v>0.87589999999999968</v>
      </c>
      <c r="K729" s="29">
        <f t="shared" si="57"/>
        <v>0.7672008099999994</v>
      </c>
      <c r="L729" s="29">
        <f>ABS(SMA1MSFT[[#This Row],[Erorr 2]])</f>
        <v>0.87589999999999968</v>
      </c>
      <c r="M729" s="27">
        <f>SMA1MSFT[[#This Row],[Abs Erorr 2]]/SMA1MSFT[[#This Row],[Adj Close]]</f>
        <v>6.6583048270619519E-2</v>
      </c>
      <c r="N729" s="25">
        <f t="shared" si="59"/>
        <v>12.363366666666666</v>
      </c>
      <c r="O729" s="30">
        <f>SMA1MSFT[[#This Row],[Adj Close]]-SMA1MSFT[[#This Row],[6-MA]]</f>
        <v>0.79163333333333341</v>
      </c>
      <c r="P729" s="29">
        <f>(SMA1MSFT[[#This Row],[Adj Close]]-N729)^2</f>
        <v>0.62668333444444457</v>
      </c>
      <c r="Q729" s="29">
        <f>ABS(SMA1MSFT[[#This Row],[Erorr 3]])</f>
        <v>0.79163333333333341</v>
      </c>
      <c r="R729" s="31">
        <f>SMA1MSFT[[#This Row],[Abs Erorr 3]]/SMA1MSFT[[#This Row],[Adj Close]]</f>
        <v>6.0177372355251495E-2</v>
      </c>
    </row>
    <row r="730" spans="2:18">
      <c r="B730" s="20">
        <v>44839.291666666664</v>
      </c>
      <c r="C730" s="4">
        <v>13.196899999999999</v>
      </c>
      <c r="D730" s="25">
        <f t="shared" si="56"/>
        <v>13.154999999999999</v>
      </c>
      <c r="E730" s="26">
        <f>SMA1MSFT[[#This Row],[Adj Close]]-SMA1MSFT[[#This Row],[Naive Trend ]]</f>
        <v>4.1900000000000048E-2</v>
      </c>
      <c r="F730" s="4">
        <f t="shared" si="55"/>
        <v>1.755610000000004E-3</v>
      </c>
      <c r="G730" s="4">
        <f>ABS(SMA1MSFT[[#This Row],[Erorr 1]])</f>
        <v>4.1900000000000048E-2</v>
      </c>
      <c r="H730" s="27">
        <f>SMA1MSFT[[#This Row],[Abs Erorr 1]]/SMA1MSFT[[#This Row],[Adj Close]]</f>
        <v>3.1749880653789944E-3</v>
      </c>
      <c r="I730" s="25">
        <f t="shared" si="58"/>
        <v>12.594500000000002</v>
      </c>
      <c r="J730" s="28">
        <f>(SMA1MSFT[[#This Row],[Adj Close]]-SMA1MSFT[[#This Row],[3-MA]])</f>
        <v>0.6023999999999976</v>
      </c>
      <c r="K730" s="29">
        <f t="shared" si="57"/>
        <v>0.36288575999999712</v>
      </c>
      <c r="L730" s="29">
        <f>ABS(SMA1MSFT[[#This Row],[Erorr 2]])</f>
        <v>0.6023999999999976</v>
      </c>
      <c r="M730" s="27">
        <f>SMA1MSFT[[#This Row],[Abs Erorr 2]]/SMA1MSFT[[#This Row],[Adj Close]]</f>
        <v>4.5647083784828076E-2</v>
      </c>
      <c r="N730" s="25">
        <f t="shared" si="59"/>
        <v>12.519733333333333</v>
      </c>
      <c r="O730" s="30">
        <f>SMA1MSFT[[#This Row],[Adj Close]]-SMA1MSFT[[#This Row],[6-MA]]</f>
        <v>0.67716666666666647</v>
      </c>
      <c r="P730" s="29">
        <f>(SMA1MSFT[[#This Row],[Adj Close]]-N730)^2</f>
        <v>0.45855469444444419</v>
      </c>
      <c r="Q730" s="29">
        <f>ABS(SMA1MSFT[[#This Row],[Erorr 3]])</f>
        <v>0.67716666666666647</v>
      </c>
      <c r="R730" s="31">
        <f>SMA1MSFT[[#This Row],[Abs Erorr 3]]/SMA1MSFT[[#This Row],[Adj Close]]</f>
        <v>5.1312555726471101E-2</v>
      </c>
    </row>
    <row r="731" spans="2:18">
      <c r="B731" s="20">
        <v>44840.291666666664</v>
      </c>
      <c r="C731" s="4">
        <v>13.118</v>
      </c>
      <c r="D731" s="25">
        <f t="shared" si="56"/>
        <v>13.196899999999999</v>
      </c>
      <c r="E731" s="26">
        <f>SMA1MSFT[[#This Row],[Adj Close]]-SMA1MSFT[[#This Row],[Naive Trend ]]</f>
        <v>-7.8899999999999082E-2</v>
      </c>
      <c r="F731" s="4">
        <f t="shared" si="55"/>
        <v>6.2252099999998553E-3</v>
      </c>
      <c r="G731" s="4">
        <f>ABS(SMA1MSFT[[#This Row],[Erorr 1]])</f>
        <v>7.8899999999999082E-2</v>
      </c>
      <c r="H731" s="27">
        <f>SMA1MSFT[[#This Row],[Abs Erorr 1]]/SMA1MSFT[[#This Row],[Adj Close]]</f>
        <v>6.0146363774964996E-3</v>
      </c>
      <c r="I731" s="25">
        <f t="shared" si="58"/>
        <v>12.950833333333334</v>
      </c>
      <c r="J731" s="28">
        <f>(SMA1MSFT[[#This Row],[Adj Close]]-SMA1MSFT[[#This Row],[3-MA]])</f>
        <v>0.16716666666666669</v>
      </c>
      <c r="K731" s="29">
        <f t="shared" si="57"/>
        <v>2.7944694444444449E-2</v>
      </c>
      <c r="L731" s="29">
        <f>ABS(SMA1MSFT[[#This Row],[Erorr 2]])</f>
        <v>0.16716666666666669</v>
      </c>
      <c r="M731" s="27">
        <f>SMA1MSFT[[#This Row],[Abs Erorr 2]]/SMA1MSFT[[#This Row],[Adj Close]]</f>
        <v>1.2743304365502873E-2</v>
      </c>
      <c r="N731" s="25">
        <f t="shared" si="59"/>
        <v>12.652266666666668</v>
      </c>
      <c r="O731" s="30">
        <f>SMA1MSFT[[#This Row],[Adj Close]]-SMA1MSFT[[#This Row],[6-MA]]</f>
        <v>0.46573333333333267</v>
      </c>
      <c r="P731" s="29">
        <f>(SMA1MSFT[[#This Row],[Adj Close]]-N731)^2</f>
        <v>0.21690753777777716</v>
      </c>
      <c r="Q731" s="29">
        <f>ABS(SMA1MSFT[[#This Row],[Erorr 3]])</f>
        <v>0.46573333333333267</v>
      </c>
      <c r="R731" s="31">
        <f>SMA1MSFT[[#This Row],[Abs Erorr 3]]/SMA1MSFT[[#This Row],[Adj Close]]</f>
        <v>3.5503379580220512E-2</v>
      </c>
    </row>
    <row r="732" spans="2:18">
      <c r="B732" s="20">
        <v>44841.291666666664</v>
      </c>
      <c r="C732" s="4">
        <v>12.065</v>
      </c>
      <c r="D732" s="25">
        <f t="shared" si="56"/>
        <v>13.118</v>
      </c>
      <c r="E732" s="26">
        <f>SMA1MSFT[[#This Row],[Adj Close]]-SMA1MSFT[[#This Row],[Naive Trend ]]</f>
        <v>-1.0530000000000008</v>
      </c>
      <c r="F732" s="4">
        <f t="shared" si="55"/>
        <v>1.1088090000000017</v>
      </c>
      <c r="G732" s="4">
        <f>ABS(SMA1MSFT[[#This Row],[Erorr 1]])</f>
        <v>1.0530000000000008</v>
      </c>
      <c r="H732" s="27">
        <f>SMA1MSFT[[#This Row],[Abs Erorr 1]]/SMA1MSFT[[#This Row],[Adj Close]]</f>
        <v>8.727724823870707E-2</v>
      </c>
      <c r="I732" s="25">
        <f t="shared" si="58"/>
        <v>13.156633333333334</v>
      </c>
      <c r="J732" s="28">
        <f>(SMA1MSFT[[#This Row],[Adj Close]]-SMA1MSFT[[#This Row],[3-MA]])</f>
        <v>-1.0916333333333341</v>
      </c>
      <c r="K732" s="29">
        <f t="shared" si="57"/>
        <v>1.1916633344444463</v>
      </c>
      <c r="L732" s="29">
        <f>ABS(SMA1MSFT[[#This Row],[Erorr 2]])</f>
        <v>1.0916333333333341</v>
      </c>
      <c r="M732" s="27">
        <f>SMA1MSFT[[#This Row],[Abs Erorr 2]]/SMA1MSFT[[#This Row],[Adj Close]]</f>
        <v>9.0479347976239882E-2</v>
      </c>
      <c r="N732" s="25">
        <f t="shared" si="59"/>
        <v>12.717866666666666</v>
      </c>
      <c r="O732" s="30">
        <f>SMA1MSFT[[#This Row],[Adj Close]]-SMA1MSFT[[#This Row],[6-MA]]</f>
        <v>-0.65286666666666626</v>
      </c>
      <c r="P732" s="29">
        <f>(SMA1MSFT[[#This Row],[Adj Close]]-N732)^2</f>
        <v>0.42623488444444391</v>
      </c>
      <c r="Q732" s="29">
        <f>ABS(SMA1MSFT[[#This Row],[Erorr 3]])</f>
        <v>0.65286666666666626</v>
      </c>
      <c r="R732" s="31">
        <f>SMA1MSFT[[#This Row],[Abs Erorr 3]]/SMA1MSFT[[#This Row],[Adj Close]]</f>
        <v>5.4112446470506947E-2</v>
      </c>
    </row>
    <row r="733" spans="2:18">
      <c r="B733" s="20">
        <v>44844.291666666664</v>
      </c>
      <c r="C733" s="4">
        <v>11.6593</v>
      </c>
      <c r="D733" s="25">
        <f t="shared" si="56"/>
        <v>12.065</v>
      </c>
      <c r="E733" s="26">
        <f>SMA1MSFT[[#This Row],[Adj Close]]-SMA1MSFT[[#This Row],[Naive Trend ]]</f>
        <v>-0.40569999999999951</v>
      </c>
      <c r="F733" s="4">
        <f t="shared" si="55"/>
        <v>0.16459248999999959</v>
      </c>
      <c r="G733" s="4">
        <f>ABS(SMA1MSFT[[#This Row],[Erorr 1]])</f>
        <v>0.40569999999999951</v>
      </c>
      <c r="H733" s="27">
        <f>SMA1MSFT[[#This Row],[Abs Erorr 1]]/SMA1MSFT[[#This Row],[Adj Close]]</f>
        <v>3.4796257065175397E-2</v>
      </c>
      <c r="I733" s="25">
        <f t="shared" si="58"/>
        <v>12.7933</v>
      </c>
      <c r="J733" s="28">
        <f>(SMA1MSFT[[#This Row],[Adj Close]]-SMA1MSFT[[#This Row],[3-MA]])</f>
        <v>-1.1340000000000003</v>
      </c>
      <c r="K733" s="29">
        <f t="shared" si="57"/>
        <v>1.2859560000000008</v>
      </c>
      <c r="L733" s="29">
        <f>ABS(SMA1MSFT[[#This Row],[Erorr 2]])</f>
        <v>1.1340000000000003</v>
      </c>
      <c r="M733" s="27">
        <f>SMA1MSFT[[#This Row],[Abs Erorr 2]]/SMA1MSFT[[#This Row],[Adj Close]]</f>
        <v>9.7261413635466989E-2</v>
      </c>
      <c r="N733" s="25">
        <f t="shared" si="59"/>
        <v>12.693899999999999</v>
      </c>
      <c r="O733" s="30">
        <f>SMA1MSFT[[#This Row],[Adj Close]]-SMA1MSFT[[#This Row],[6-MA]]</f>
        <v>-1.0345999999999993</v>
      </c>
      <c r="P733" s="29">
        <f>(SMA1MSFT[[#This Row],[Adj Close]]-N733)^2</f>
        <v>1.0703971599999986</v>
      </c>
      <c r="Q733" s="29">
        <f>ABS(SMA1MSFT[[#This Row],[Erorr 3]])</f>
        <v>1.0345999999999993</v>
      </c>
      <c r="R733" s="31">
        <f>SMA1MSFT[[#This Row],[Abs Erorr 3]]/SMA1MSFT[[#This Row],[Adj Close]]</f>
        <v>8.8736030464950669E-2</v>
      </c>
    </row>
    <row r="734" spans="2:18">
      <c r="B734" s="20">
        <v>44845.291666666664</v>
      </c>
      <c r="C734" s="4">
        <v>11.5754</v>
      </c>
      <c r="D734" s="25">
        <f t="shared" si="56"/>
        <v>11.6593</v>
      </c>
      <c r="E734" s="26">
        <f>SMA1MSFT[[#This Row],[Adj Close]]-SMA1MSFT[[#This Row],[Naive Trend ]]</f>
        <v>-8.3899999999999864E-2</v>
      </c>
      <c r="F734" s="4">
        <f t="shared" si="55"/>
        <v>7.0392099999999772E-3</v>
      </c>
      <c r="G734" s="4">
        <f>ABS(SMA1MSFT[[#This Row],[Erorr 1]])</f>
        <v>8.3899999999999864E-2</v>
      </c>
      <c r="H734" s="27">
        <f>SMA1MSFT[[#This Row],[Abs Erorr 1]]/SMA1MSFT[[#This Row],[Adj Close]]</f>
        <v>7.2481296542667951E-3</v>
      </c>
      <c r="I734" s="25">
        <f t="shared" si="58"/>
        <v>12.280766666666667</v>
      </c>
      <c r="J734" s="28">
        <f>(SMA1MSFT[[#This Row],[Adj Close]]-SMA1MSFT[[#This Row],[3-MA]])</f>
        <v>-0.70536666666666648</v>
      </c>
      <c r="K734" s="29">
        <f t="shared" si="57"/>
        <v>0.49754213444444417</v>
      </c>
      <c r="L734" s="29">
        <f>ABS(SMA1MSFT[[#This Row],[Erorr 2]])</f>
        <v>0.70536666666666648</v>
      </c>
      <c r="M734" s="27">
        <f>SMA1MSFT[[#This Row],[Abs Erorr 2]]/SMA1MSFT[[#This Row],[Adj Close]]</f>
        <v>6.0936699091752033E-2</v>
      </c>
      <c r="N734" s="25">
        <f t="shared" si="59"/>
        <v>12.6158</v>
      </c>
      <c r="O734" s="30">
        <f>SMA1MSFT[[#This Row],[Adj Close]]-SMA1MSFT[[#This Row],[6-MA]]</f>
        <v>-1.0404</v>
      </c>
      <c r="P734" s="29">
        <f>(SMA1MSFT[[#This Row],[Adj Close]]-N734)^2</f>
        <v>1.08243216</v>
      </c>
      <c r="Q734" s="29">
        <f>ABS(SMA1MSFT[[#This Row],[Erorr 3]])</f>
        <v>1.0404</v>
      </c>
      <c r="R734" s="31">
        <f>SMA1MSFT[[#This Row],[Abs Erorr 3]]/SMA1MSFT[[#This Row],[Adj Close]]</f>
        <v>8.9880263317034401E-2</v>
      </c>
    </row>
    <row r="735" spans="2:18">
      <c r="B735" s="20">
        <v>44846.291666666664</v>
      </c>
      <c r="C735" s="4">
        <v>11.4895</v>
      </c>
      <c r="D735" s="25">
        <f t="shared" si="56"/>
        <v>11.5754</v>
      </c>
      <c r="E735" s="26">
        <f>SMA1MSFT[[#This Row],[Adj Close]]-SMA1MSFT[[#This Row],[Naive Trend ]]</f>
        <v>-8.5900000000000531E-2</v>
      </c>
      <c r="F735" s="4">
        <f t="shared" si="55"/>
        <v>7.3788100000000915E-3</v>
      </c>
      <c r="G735" s="4">
        <f>ABS(SMA1MSFT[[#This Row],[Erorr 1]])</f>
        <v>8.5900000000000531E-2</v>
      </c>
      <c r="H735" s="27">
        <f>SMA1MSFT[[#This Row],[Abs Erorr 1]]/SMA1MSFT[[#This Row],[Adj Close]]</f>
        <v>7.4763914878802854E-3</v>
      </c>
      <c r="I735" s="25">
        <f t="shared" si="58"/>
        <v>11.766566666666668</v>
      </c>
      <c r="J735" s="28">
        <f>(SMA1MSFT[[#This Row],[Adj Close]]-SMA1MSFT[[#This Row],[3-MA]])</f>
        <v>-0.27706666666666813</v>
      </c>
      <c r="K735" s="29">
        <f t="shared" si="57"/>
        <v>7.6765937777778584E-2</v>
      </c>
      <c r="L735" s="29">
        <f>ABS(SMA1MSFT[[#This Row],[Erorr 2]])</f>
        <v>0.27706666666666813</v>
      </c>
      <c r="M735" s="27">
        <f>SMA1MSFT[[#This Row],[Abs Erorr 2]]/SMA1MSFT[[#This Row],[Adj Close]]</f>
        <v>2.4114771457998011E-2</v>
      </c>
      <c r="N735" s="25">
        <f t="shared" si="59"/>
        <v>12.461599999999999</v>
      </c>
      <c r="O735" s="30">
        <f>SMA1MSFT[[#This Row],[Adj Close]]-SMA1MSFT[[#This Row],[6-MA]]</f>
        <v>-0.9720999999999993</v>
      </c>
      <c r="P735" s="29">
        <f>(SMA1MSFT[[#This Row],[Adj Close]]-N735)^2</f>
        <v>0.9449784099999986</v>
      </c>
      <c r="Q735" s="29">
        <f>ABS(SMA1MSFT[[#This Row],[Erorr 3]])</f>
        <v>0.9720999999999993</v>
      </c>
      <c r="R735" s="31">
        <f>SMA1MSFT[[#This Row],[Abs Erorr 3]]/SMA1MSFT[[#This Row],[Adj Close]]</f>
        <v>8.4607685277862332E-2</v>
      </c>
    </row>
    <row r="736" spans="2:18">
      <c r="B736" s="20">
        <v>44847.291666666664</v>
      </c>
      <c r="C736" s="4">
        <v>11.9491</v>
      </c>
      <c r="D736" s="25">
        <f t="shared" si="56"/>
        <v>11.4895</v>
      </c>
      <c r="E736" s="26">
        <f>SMA1MSFT[[#This Row],[Adj Close]]-SMA1MSFT[[#This Row],[Naive Trend ]]</f>
        <v>0.45960000000000001</v>
      </c>
      <c r="F736" s="4">
        <f t="shared" si="55"/>
        <v>0.21123216</v>
      </c>
      <c r="G736" s="4">
        <f>ABS(SMA1MSFT[[#This Row],[Erorr 1]])</f>
        <v>0.45960000000000001</v>
      </c>
      <c r="H736" s="27">
        <f>SMA1MSFT[[#This Row],[Abs Erorr 1]]/SMA1MSFT[[#This Row],[Adj Close]]</f>
        <v>3.8463147852139494E-2</v>
      </c>
      <c r="I736" s="25">
        <f t="shared" si="58"/>
        <v>11.574733333333333</v>
      </c>
      <c r="J736" s="28">
        <f>(SMA1MSFT[[#This Row],[Adj Close]]-SMA1MSFT[[#This Row],[3-MA]])</f>
        <v>0.37436666666666696</v>
      </c>
      <c r="K736" s="29">
        <f t="shared" si="57"/>
        <v>0.14015040111111132</v>
      </c>
      <c r="L736" s="29">
        <f>ABS(SMA1MSFT[[#This Row],[Erorr 2]])</f>
        <v>0.37436666666666696</v>
      </c>
      <c r="M736" s="27">
        <f>SMA1MSFT[[#This Row],[Abs Erorr 2]]/SMA1MSFT[[#This Row],[Adj Close]]</f>
        <v>3.1330114122960474E-2</v>
      </c>
      <c r="N736" s="25">
        <f t="shared" si="59"/>
        <v>12.184016666666666</v>
      </c>
      <c r="O736" s="30">
        <f>SMA1MSFT[[#This Row],[Adj Close]]-SMA1MSFT[[#This Row],[6-MA]]</f>
        <v>-0.23491666666666688</v>
      </c>
      <c r="P736" s="29">
        <f>(SMA1MSFT[[#This Row],[Adj Close]]-N736)^2</f>
        <v>5.5185840277777877E-2</v>
      </c>
      <c r="Q736" s="29">
        <f>ABS(SMA1MSFT[[#This Row],[Erorr 3]])</f>
        <v>0.23491666666666688</v>
      </c>
      <c r="R736" s="31">
        <f>SMA1MSFT[[#This Row],[Abs Erorr 3]]/SMA1MSFT[[#This Row],[Adj Close]]</f>
        <v>1.9659779118650515E-2</v>
      </c>
    </row>
    <row r="737" spans="2:18">
      <c r="B737" s="20">
        <v>44848.291666666664</v>
      </c>
      <c r="C737" s="4">
        <v>11.216699999999999</v>
      </c>
      <c r="D737" s="25">
        <f t="shared" si="56"/>
        <v>11.9491</v>
      </c>
      <c r="E737" s="26">
        <f>SMA1MSFT[[#This Row],[Adj Close]]-SMA1MSFT[[#This Row],[Naive Trend ]]</f>
        <v>-0.73240000000000016</v>
      </c>
      <c r="F737" s="4">
        <f t="shared" si="55"/>
        <v>0.53640976000000029</v>
      </c>
      <c r="G737" s="4">
        <f>ABS(SMA1MSFT[[#This Row],[Erorr 1]])</f>
        <v>0.73240000000000016</v>
      </c>
      <c r="H737" s="27">
        <f>SMA1MSFT[[#This Row],[Abs Erorr 1]]/SMA1MSFT[[#This Row],[Adj Close]]</f>
        <v>6.5295496893025592E-2</v>
      </c>
      <c r="I737" s="25">
        <f t="shared" si="58"/>
        <v>11.671333333333335</v>
      </c>
      <c r="J737" s="28">
        <f>(SMA1MSFT[[#This Row],[Adj Close]]-SMA1MSFT[[#This Row],[3-MA]])</f>
        <v>-0.45463333333333544</v>
      </c>
      <c r="K737" s="29">
        <f t="shared" si="57"/>
        <v>0.20669146777777969</v>
      </c>
      <c r="L737" s="29">
        <f>ABS(SMA1MSFT[[#This Row],[Erorr 2]])</f>
        <v>0.45463333333333544</v>
      </c>
      <c r="M737" s="27">
        <f>SMA1MSFT[[#This Row],[Abs Erorr 2]]/SMA1MSFT[[#This Row],[Adj Close]]</f>
        <v>4.0531826056980705E-2</v>
      </c>
      <c r="N737" s="25">
        <f t="shared" si="59"/>
        <v>11.976050000000001</v>
      </c>
      <c r="O737" s="30">
        <f>SMA1MSFT[[#This Row],[Adj Close]]-SMA1MSFT[[#This Row],[6-MA]]</f>
        <v>-0.7593500000000013</v>
      </c>
      <c r="P737" s="29">
        <f>(SMA1MSFT[[#This Row],[Adj Close]]-N737)^2</f>
        <v>0.576612422500002</v>
      </c>
      <c r="Q737" s="29">
        <f>ABS(SMA1MSFT[[#This Row],[Erorr 3]])</f>
        <v>0.7593500000000013</v>
      </c>
      <c r="R737" s="31">
        <f>SMA1MSFT[[#This Row],[Abs Erorr 3]]/SMA1MSFT[[#This Row],[Adj Close]]</f>
        <v>6.7698164344236839E-2</v>
      </c>
    </row>
    <row r="738" spans="2:18">
      <c r="B738" s="20">
        <v>44851.291666666664</v>
      </c>
      <c r="C738" s="4">
        <v>11.8771</v>
      </c>
      <c r="D738" s="25">
        <f t="shared" si="56"/>
        <v>11.216699999999999</v>
      </c>
      <c r="E738" s="26">
        <f>SMA1MSFT[[#This Row],[Adj Close]]-SMA1MSFT[[#This Row],[Naive Trend ]]</f>
        <v>0.66040000000000099</v>
      </c>
      <c r="F738" s="4">
        <f t="shared" si="55"/>
        <v>0.43612816000000132</v>
      </c>
      <c r="G738" s="4">
        <f>ABS(SMA1MSFT[[#This Row],[Erorr 1]])</f>
        <v>0.66040000000000099</v>
      </c>
      <c r="H738" s="27">
        <f>SMA1MSFT[[#This Row],[Abs Erorr 1]]/SMA1MSFT[[#This Row],[Adj Close]]</f>
        <v>5.5602798662973366E-2</v>
      </c>
      <c r="I738" s="25">
        <f t="shared" si="58"/>
        <v>11.551766666666666</v>
      </c>
      <c r="J738" s="28">
        <f>(SMA1MSFT[[#This Row],[Adj Close]]-SMA1MSFT[[#This Row],[3-MA]])</f>
        <v>0.32533333333333481</v>
      </c>
      <c r="K738" s="29">
        <f t="shared" si="57"/>
        <v>0.10584177777777874</v>
      </c>
      <c r="L738" s="29">
        <f>ABS(SMA1MSFT[[#This Row],[Erorr 2]])</f>
        <v>0.32533333333333481</v>
      </c>
      <c r="M738" s="27">
        <f>SMA1MSFT[[#This Row],[Abs Erorr 2]]/SMA1MSFT[[#This Row],[Adj Close]]</f>
        <v>2.7391647231507252E-2</v>
      </c>
      <c r="N738" s="25">
        <f t="shared" si="59"/>
        <v>11.659166666666666</v>
      </c>
      <c r="O738" s="30">
        <f>SMA1MSFT[[#This Row],[Adj Close]]-SMA1MSFT[[#This Row],[6-MA]]</f>
        <v>0.21793333333333464</v>
      </c>
      <c r="P738" s="29">
        <f>(SMA1MSFT[[#This Row],[Adj Close]]-N738)^2</f>
        <v>4.749493777777835E-2</v>
      </c>
      <c r="Q738" s="29">
        <f>ABS(SMA1MSFT[[#This Row],[Erorr 3]])</f>
        <v>0.21793333333333464</v>
      </c>
      <c r="R738" s="31">
        <f>SMA1MSFT[[#This Row],[Abs Erorr 3]]/SMA1MSFT[[#This Row],[Adj Close]]</f>
        <v>1.8349035819630603E-2</v>
      </c>
    </row>
    <row r="739" spans="2:18">
      <c r="B739" s="20">
        <v>44852.291666666664</v>
      </c>
      <c r="C739" s="4">
        <v>11.956099999999999</v>
      </c>
      <c r="D739" s="25">
        <f t="shared" si="56"/>
        <v>11.8771</v>
      </c>
      <c r="E739" s="26">
        <f>SMA1MSFT[[#This Row],[Adj Close]]-SMA1MSFT[[#This Row],[Naive Trend ]]</f>
        <v>7.8999999999998849E-2</v>
      </c>
      <c r="F739" s="4">
        <f t="shared" si="55"/>
        <v>6.2409999999998179E-3</v>
      </c>
      <c r="G739" s="4">
        <f>ABS(SMA1MSFT[[#This Row],[Erorr 1]])</f>
        <v>7.8999999999998849E-2</v>
      </c>
      <c r="H739" s="27">
        <f>SMA1MSFT[[#This Row],[Abs Erorr 1]]/SMA1MSFT[[#This Row],[Adj Close]]</f>
        <v>6.6075057920223865E-3</v>
      </c>
      <c r="I739" s="25">
        <f t="shared" si="58"/>
        <v>11.680966666666665</v>
      </c>
      <c r="J739" s="28">
        <f>(SMA1MSFT[[#This Row],[Adj Close]]-SMA1MSFT[[#This Row],[3-MA]])</f>
        <v>0.27513333333333456</v>
      </c>
      <c r="K739" s="29">
        <f t="shared" si="57"/>
        <v>7.5698351111111783E-2</v>
      </c>
      <c r="L739" s="29">
        <f>ABS(SMA1MSFT[[#This Row],[Erorr 2]])</f>
        <v>0.27513333333333456</v>
      </c>
      <c r="M739" s="27">
        <f>SMA1MSFT[[#This Row],[Abs Erorr 2]]/SMA1MSFT[[#This Row],[Adj Close]]</f>
        <v>2.3011963209853929E-2</v>
      </c>
      <c r="N739" s="25">
        <f t="shared" si="59"/>
        <v>11.62785</v>
      </c>
      <c r="O739" s="30">
        <f>SMA1MSFT[[#This Row],[Adj Close]]-SMA1MSFT[[#This Row],[6-MA]]</f>
        <v>0.32824999999999882</v>
      </c>
      <c r="P739" s="29">
        <f>(SMA1MSFT[[#This Row],[Adj Close]]-N739)^2</f>
        <v>0.10774806249999923</v>
      </c>
      <c r="Q739" s="29">
        <f>ABS(SMA1MSFT[[#This Row],[Erorr 3]])</f>
        <v>0.32824999999999882</v>
      </c>
      <c r="R739" s="31">
        <f>SMA1MSFT[[#This Row],[Abs Erorr 3]]/SMA1MSFT[[#This Row],[Adj Close]]</f>
        <v>2.7454604762422431E-2</v>
      </c>
    </row>
    <row r="740" spans="2:18">
      <c r="B740" s="20">
        <v>44853.291666666664</v>
      </c>
      <c r="C740" s="4">
        <v>12.04</v>
      </c>
      <c r="D740" s="25">
        <f t="shared" si="56"/>
        <v>11.956099999999999</v>
      </c>
      <c r="E740" s="26">
        <f>SMA1MSFT[[#This Row],[Adj Close]]-SMA1MSFT[[#This Row],[Naive Trend ]]</f>
        <v>8.3899999999999864E-2</v>
      </c>
      <c r="F740" s="4">
        <f t="shared" si="55"/>
        <v>7.0392099999999772E-3</v>
      </c>
      <c r="G740" s="4">
        <f>ABS(SMA1MSFT[[#This Row],[Erorr 1]])</f>
        <v>8.3899999999999864E-2</v>
      </c>
      <c r="H740" s="27">
        <f>SMA1MSFT[[#This Row],[Abs Erorr 1]]/SMA1MSFT[[#This Row],[Adj Close]]</f>
        <v>6.9684385382059689E-3</v>
      </c>
      <c r="I740" s="25">
        <f t="shared" si="58"/>
        <v>11.683300000000001</v>
      </c>
      <c r="J740" s="28">
        <f>(SMA1MSFT[[#This Row],[Adj Close]]-SMA1MSFT[[#This Row],[3-MA]])</f>
        <v>0.35669999999999824</v>
      </c>
      <c r="K740" s="29">
        <f t="shared" si="57"/>
        <v>0.12723488999999874</v>
      </c>
      <c r="L740" s="29">
        <f>ABS(SMA1MSFT[[#This Row],[Erorr 2]])</f>
        <v>0.35669999999999824</v>
      </c>
      <c r="M740" s="27">
        <f>SMA1MSFT[[#This Row],[Abs Erorr 2]]/SMA1MSFT[[#This Row],[Adj Close]]</f>
        <v>2.9626245847175936E-2</v>
      </c>
      <c r="N740" s="25">
        <f t="shared" si="59"/>
        <v>11.677316666666664</v>
      </c>
      <c r="O740" s="30">
        <f>SMA1MSFT[[#This Row],[Adj Close]]-SMA1MSFT[[#This Row],[6-MA]]</f>
        <v>0.3626833333333348</v>
      </c>
      <c r="P740" s="29">
        <f>(SMA1MSFT[[#This Row],[Adj Close]]-N740)^2</f>
        <v>0.13153920027777885</v>
      </c>
      <c r="Q740" s="29">
        <f>ABS(SMA1MSFT[[#This Row],[Erorr 3]])</f>
        <v>0.3626833333333348</v>
      </c>
      <c r="R740" s="31">
        <f>SMA1MSFT[[#This Row],[Abs Erorr 3]]/SMA1MSFT[[#This Row],[Adj Close]]</f>
        <v>3.0123200442968009E-2</v>
      </c>
    </row>
    <row r="741" spans="2:18">
      <c r="B741" s="20">
        <v>44854.291666666664</v>
      </c>
      <c r="C741" s="4">
        <v>12.1829</v>
      </c>
      <c r="D741" s="25">
        <f t="shared" si="56"/>
        <v>12.04</v>
      </c>
      <c r="E741" s="26">
        <f>SMA1MSFT[[#This Row],[Adj Close]]-SMA1MSFT[[#This Row],[Naive Trend ]]</f>
        <v>0.14290000000000092</v>
      </c>
      <c r="F741" s="4">
        <f t="shared" si="55"/>
        <v>2.042041000000026E-2</v>
      </c>
      <c r="G741" s="4">
        <f>ABS(SMA1MSFT[[#This Row],[Erorr 1]])</f>
        <v>0.14290000000000092</v>
      </c>
      <c r="H741" s="27">
        <f>SMA1MSFT[[#This Row],[Abs Erorr 1]]/SMA1MSFT[[#This Row],[Adj Close]]</f>
        <v>1.1729555360382249E-2</v>
      </c>
      <c r="I741" s="25">
        <f t="shared" si="58"/>
        <v>11.957733333333332</v>
      </c>
      <c r="J741" s="28">
        <f>(SMA1MSFT[[#This Row],[Adj Close]]-SMA1MSFT[[#This Row],[3-MA]])</f>
        <v>0.22516666666666829</v>
      </c>
      <c r="K741" s="29">
        <f t="shared" si="57"/>
        <v>5.070002777777851E-2</v>
      </c>
      <c r="L741" s="29">
        <f>ABS(SMA1MSFT[[#This Row],[Erorr 2]])</f>
        <v>0.22516666666666829</v>
      </c>
      <c r="M741" s="27">
        <f>SMA1MSFT[[#This Row],[Abs Erorr 2]]/SMA1MSFT[[#This Row],[Adj Close]]</f>
        <v>1.8482189517000737E-2</v>
      </c>
      <c r="N741" s="25">
        <f t="shared" si="59"/>
        <v>11.75475</v>
      </c>
      <c r="O741" s="30">
        <f>SMA1MSFT[[#This Row],[Adj Close]]-SMA1MSFT[[#This Row],[6-MA]]</f>
        <v>0.42815000000000047</v>
      </c>
      <c r="P741" s="29">
        <f>(SMA1MSFT[[#This Row],[Adj Close]]-N741)^2</f>
        <v>0.1833124225000004</v>
      </c>
      <c r="Q741" s="29">
        <f>ABS(SMA1MSFT[[#This Row],[Erorr 3]])</f>
        <v>0.42815000000000047</v>
      </c>
      <c r="R741" s="31">
        <f>SMA1MSFT[[#This Row],[Abs Erorr 3]]/SMA1MSFT[[#This Row],[Adj Close]]</f>
        <v>3.5143520836582461E-2</v>
      </c>
    </row>
    <row r="742" spans="2:18">
      <c r="B742" s="20">
        <v>44855.291666666664</v>
      </c>
      <c r="C742" s="4">
        <v>12.454599999999999</v>
      </c>
      <c r="D742" s="25">
        <f t="shared" si="56"/>
        <v>12.1829</v>
      </c>
      <c r="E742" s="26">
        <f>SMA1MSFT[[#This Row],[Adj Close]]-SMA1MSFT[[#This Row],[Naive Trend ]]</f>
        <v>0.27169999999999916</v>
      </c>
      <c r="F742" s="4">
        <f t="shared" si="55"/>
        <v>7.3820889999999542E-2</v>
      </c>
      <c r="G742" s="4">
        <f>ABS(SMA1MSFT[[#This Row],[Erorr 1]])</f>
        <v>0.27169999999999916</v>
      </c>
      <c r="H742" s="27">
        <f>SMA1MSFT[[#This Row],[Abs Erorr 1]]/SMA1MSFT[[#This Row],[Adj Close]]</f>
        <v>2.1815232925987121E-2</v>
      </c>
      <c r="I742" s="25">
        <f t="shared" si="58"/>
        <v>12.059666666666667</v>
      </c>
      <c r="J742" s="28">
        <f>(SMA1MSFT[[#This Row],[Adj Close]]-SMA1MSFT[[#This Row],[3-MA]])</f>
        <v>0.39493333333333247</v>
      </c>
      <c r="K742" s="29">
        <f t="shared" si="57"/>
        <v>0.15597233777777711</v>
      </c>
      <c r="L742" s="29">
        <f>ABS(SMA1MSFT[[#This Row],[Erorr 2]])</f>
        <v>0.39493333333333247</v>
      </c>
      <c r="M742" s="27">
        <f>SMA1MSFT[[#This Row],[Abs Erorr 2]]/SMA1MSFT[[#This Row],[Adj Close]]</f>
        <v>3.1709836793902053E-2</v>
      </c>
      <c r="N742" s="25">
        <f t="shared" si="59"/>
        <v>11.870316666666666</v>
      </c>
      <c r="O742" s="30">
        <f>SMA1MSFT[[#This Row],[Adj Close]]-SMA1MSFT[[#This Row],[6-MA]]</f>
        <v>0.58428333333333349</v>
      </c>
      <c r="P742" s="29">
        <f>(SMA1MSFT[[#This Row],[Adj Close]]-N742)^2</f>
        <v>0.34138701361111129</v>
      </c>
      <c r="Q742" s="29">
        <f>ABS(SMA1MSFT[[#This Row],[Erorr 3]])</f>
        <v>0.58428333333333349</v>
      </c>
      <c r="R742" s="31">
        <f>SMA1MSFT[[#This Row],[Abs Erorr 3]]/SMA1MSFT[[#This Row],[Adj Close]]</f>
        <v>4.6913054881998102E-2</v>
      </c>
    </row>
    <row r="743" spans="2:18">
      <c r="B743" s="20">
        <v>44858.291666666664</v>
      </c>
      <c r="C743" s="4">
        <v>12.5875</v>
      </c>
      <c r="D743" s="25">
        <f t="shared" si="56"/>
        <v>12.454599999999999</v>
      </c>
      <c r="E743" s="26">
        <f>SMA1MSFT[[#This Row],[Adj Close]]-SMA1MSFT[[#This Row],[Naive Trend ]]</f>
        <v>0.13290000000000113</v>
      </c>
      <c r="F743" s="4">
        <f t="shared" si="55"/>
        <v>1.7662410000000298E-2</v>
      </c>
      <c r="G743" s="4">
        <f>ABS(SMA1MSFT[[#This Row],[Erorr 1]])</f>
        <v>0.13290000000000113</v>
      </c>
      <c r="H743" s="27">
        <f>SMA1MSFT[[#This Row],[Abs Erorr 1]]/SMA1MSFT[[#This Row],[Adj Close]]</f>
        <v>1.0558093346574071E-2</v>
      </c>
      <c r="I743" s="25">
        <f t="shared" si="58"/>
        <v>12.225833333333332</v>
      </c>
      <c r="J743" s="28">
        <f>(SMA1MSFT[[#This Row],[Adj Close]]-SMA1MSFT[[#This Row],[3-MA]])</f>
        <v>0.36166666666666814</v>
      </c>
      <c r="K743" s="29">
        <f t="shared" si="57"/>
        <v>0.13080277777777885</v>
      </c>
      <c r="L743" s="29">
        <f>ABS(SMA1MSFT[[#This Row],[Erorr 2]])</f>
        <v>0.36166666666666814</v>
      </c>
      <c r="M743" s="27">
        <f>SMA1MSFT[[#This Row],[Abs Erorr 2]]/SMA1MSFT[[#This Row],[Adj Close]]</f>
        <v>2.8732207878186148E-2</v>
      </c>
      <c r="N743" s="25">
        <f t="shared" si="59"/>
        <v>11.954566666666667</v>
      </c>
      <c r="O743" s="30">
        <f>SMA1MSFT[[#This Row],[Adj Close]]-SMA1MSFT[[#This Row],[6-MA]]</f>
        <v>0.63293333333333379</v>
      </c>
      <c r="P743" s="29">
        <f>(SMA1MSFT[[#This Row],[Adj Close]]-N743)^2</f>
        <v>0.40060460444444501</v>
      </c>
      <c r="Q743" s="29">
        <f>ABS(SMA1MSFT[[#This Row],[Erorr 3]])</f>
        <v>0.63293333333333379</v>
      </c>
      <c r="R743" s="31">
        <f>SMA1MSFT[[#This Row],[Abs Erorr 3]]/SMA1MSFT[[#This Row],[Adj Close]]</f>
        <v>5.0282687851704769E-2</v>
      </c>
    </row>
    <row r="744" spans="2:18">
      <c r="B744" s="20">
        <v>44859.291666666664</v>
      </c>
      <c r="C744" s="4">
        <v>13.248900000000001</v>
      </c>
      <c r="D744" s="25">
        <f t="shared" si="56"/>
        <v>12.5875</v>
      </c>
      <c r="E744" s="26">
        <f>SMA1MSFT[[#This Row],[Adj Close]]-SMA1MSFT[[#This Row],[Naive Trend ]]</f>
        <v>0.66140000000000043</v>
      </c>
      <c r="F744" s="4">
        <f t="shared" si="55"/>
        <v>0.43744996000000058</v>
      </c>
      <c r="G744" s="4">
        <f>ABS(SMA1MSFT[[#This Row],[Erorr 1]])</f>
        <v>0.66140000000000043</v>
      </c>
      <c r="H744" s="27">
        <f>SMA1MSFT[[#This Row],[Abs Erorr 1]]/SMA1MSFT[[#This Row],[Adj Close]]</f>
        <v>4.9921125527402306E-2</v>
      </c>
      <c r="I744" s="25">
        <f t="shared" si="58"/>
        <v>12.408333333333333</v>
      </c>
      <c r="J744" s="28">
        <f>(SMA1MSFT[[#This Row],[Adj Close]]-SMA1MSFT[[#This Row],[3-MA]])</f>
        <v>0.84056666666666757</v>
      </c>
      <c r="K744" s="29">
        <f t="shared" si="57"/>
        <v>0.70655232111111266</v>
      </c>
      <c r="L744" s="29">
        <f>ABS(SMA1MSFT[[#This Row],[Erorr 2]])</f>
        <v>0.84056666666666757</v>
      </c>
      <c r="M744" s="27">
        <f>SMA1MSFT[[#This Row],[Abs Erorr 2]]/SMA1MSFT[[#This Row],[Adj Close]]</f>
        <v>6.3444260781398268E-2</v>
      </c>
      <c r="N744" s="25">
        <f t="shared" si="59"/>
        <v>12.183033333333334</v>
      </c>
      <c r="O744" s="30">
        <f>SMA1MSFT[[#This Row],[Adj Close]]-SMA1MSFT[[#This Row],[6-MA]]</f>
        <v>1.0658666666666665</v>
      </c>
      <c r="P744" s="29">
        <f>(SMA1MSFT[[#This Row],[Adj Close]]-N744)^2</f>
        <v>1.1360717511111107</v>
      </c>
      <c r="Q744" s="29">
        <f>ABS(SMA1MSFT[[#This Row],[Erorr 3]])</f>
        <v>1.0658666666666665</v>
      </c>
      <c r="R744" s="31">
        <f>SMA1MSFT[[#This Row],[Abs Erorr 3]]/SMA1MSFT[[#This Row],[Adj Close]]</f>
        <v>8.0449446117539306E-2</v>
      </c>
    </row>
    <row r="745" spans="2:18">
      <c r="B745" s="20">
        <v>44860.291666666664</v>
      </c>
      <c r="C745" s="4">
        <v>12.8842</v>
      </c>
      <c r="D745" s="25">
        <f t="shared" si="56"/>
        <v>13.248900000000001</v>
      </c>
      <c r="E745" s="26">
        <f>SMA1MSFT[[#This Row],[Adj Close]]-SMA1MSFT[[#This Row],[Naive Trend ]]</f>
        <v>-0.36470000000000091</v>
      </c>
      <c r="F745" s="4">
        <f t="shared" si="55"/>
        <v>0.13300609000000066</v>
      </c>
      <c r="G745" s="4">
        <f>ABS(SMA1MSFT[[#This Row],[Erorr 1]])</f>
        <v>0.36470000000000091</v>
      </c>
      <c r="H745" s="27">
        <f>SMA1MSFT[[#This Row],[Abs Erorr 1]]/SMA1MSFT[[#This Row],[Adj Close]]</f>
        <v>2.8305987178094173E-2</v>
      </c>
      <c r="I745" s="25">
        <f t="shared" si="58"/>
        <v>12.763666666666666</v>
      </c>
      <c r="J745" s="28">
        <f>(SMA1MSFT[[#This Row],[Adj Close]]-SMA1MSFT[[#This Row],[3-MA]])</f>
        <v>0.12053333333333427</v>
      </c>
      <c r="K745" s="29">
        <f t="shared" si="57"/>
        <v>1.4528284444444669E-2</v>
      </c>
      <c r="L745" s="29">
        <f>ABS(SMA1MSFT[[#This Row],[Erorr 2]])</f>
        <v>0.12053333333333427</v>
      </c>
      <c r="M745" s="27">
        <f>SMA1MSFT[[#This Row],[Abs Erorr 2]]/SMA1MSFT[[#This Row],[Adj Close]]</f>
        <v>9.355127468786131E-3</v>
      </c>
      <c r="N745" s="25">
        <f t="shared" si="59"/>
        <v>12.411666666666667</v>
      </c>
      <c r="O745" s="30">
        <f>SMA1MSFT[[#This Row],[Adj Close]]-SMA1MSFT[[#This Row],[6-MA]]</f>
        <v>0.47253333333333281</v>
      </c>
      <c r="P745" s="29">
        <f>(SMA1MSFT[[#This Row],[Adj Close]]-N745)^2</f>
        <v>0.2232877511111106</v>
      </c>
      <c r="Q745" s="29">
        <f>ABS(SMA1MSFT[[#This Row],[Erorr 3]])</f>
        <v>0.47253333333333281</v>
      </c>
      <c r="R745" s="31">
        <f>SMA1MSFT[[#This Row],[Abs Erorr 3]]/SMA1MSFT[[#This Row],[Adj Close]]</f>
        <v>3.6675411227187781E-2</v>
      </c>
    </row>
    <row r="746" spans="2:18">
      <c r="B746" s="20">
        <v>44861.291666666664</v>
      </c>
      <c r="C746" s="4">
        <v>13.164</v>
      </c>
      <c r="D746" s="25">
        <f t="shared" si="56"/>
        <v>12.8842</v>
      </c>
      <c r="E746" s="26">
        <f>SMA1MSFT[[#This Row],[Adj Close]]-SMA1MSFT[[#This Row],[Naive Trend ]]</f>
        <v>0.27979999999999983</v>
      </c>
      <c r="F746" s="4">
        <f t="shared" si="55"/>
        <v>7.8288039999999906E-2</v>
      </c>
      <c r="G746" s="4">
        <f>ABS(SMA1MSFT[[#This Row],[Erorr 1]])</f>
        <v>0.27979999999999983</v>
      </c>
      <c r="H746" s="27">
        <f>SMA1MSFT[[#This Row],[Abs Erorr 1]]/SMA1MSFT[[#This Row],[Adj Close]]</f>
        <v>2.1254937708903056E-2</v>
      </c>
      <c r="I746" s="25">
        <f t="shared" si="58"/>
        <v>12.906866666666668</v>
      </c>
      <c r="J746" s="28">
        <f>(SMA1MSFT[[#This Row],[Adj Close]]-SMA1MSFT[[#This Row],[3-MA]])</f>
        <v>0.2571333333333321</v>
      </c>
      <c r="K746" s="29">
        <f t="shared" si="57"/>
        <v>6.6117551111110479E-2</v>
      </c>
      <c r="L746" s="29">
        <f>ABS(SMA1MSFT[[#This Row],[Erorr 2]])</f>
        <v>0.2571333333333321</v>
      </c>
      <c r="M746" s="27">
        <f>SMA1MSFT[[#This Row],[Abs Erorr 2]]/SMA1MSFT[[#This Row],[Adj Close]]</f>
        <v>1.9533069988858408E-2</v>
      </c>
      <c r="N746" s="25">
        <f t="shared" si="59"/>
        <v>12.56635</v>
      </c>
      <c r="O746" s="30">
        <f>SMA1MSFT[[#This Row],[Adj Close]]-SMA1MSFT[[#This Row],[6-MA]]</f>
        <v>0.59764999999999979</v>
      </c>
      <c r="P746" s="29">
        <f>(SMA1MSFT[[#This Row],[Adj Close]]-N746)^2</f>
        <v>0.35718552249999974</v>
      </c>
      <c r="Q746" s="29">
        <f>ABS(SMA1MSFT[[#This Row],[Erorr 3]])</f>
        <v>0.59764999999999979</v>
      </c>
      <c r="R746" s="31">
        <f>SMA1MSFT[[#This Row],[Abs Erorr 3]]/SMA1MSFT[[#This Row],[Adj Close]]</f>
        <v>4.5400334244910349E-2</v>
      </c>
    </row>
    <row r="747" spans="2:18">
      <c r="B747" s="20">
        <v>44862.291666666664</v>
      </c>
      <c r="C747" s="4">
        <v>13.821400000000001</v>
      </c>
      <c r="D747" s="25">
        <f t="shared" si="56"/>
        <v>13.164</v>
      </c>
      <c r="E747" s="26">
        <f>SMA1MSFT[[#This Row],[Adj Close]]-SMA1MSFT[[#This Row],[Naive Trend ]]</f>
        <v>0.65740000000000087</v>
      </c>
      <c r="F747" s="4">
        <f t="shared" si="55"/>
        <v>0.43217476000000116</v>
      </c>
      <c r="G747" s="4">
        <f>ABS(SMA1MSFT[[#This Row],[Erorr 1]])</f>
        <v>0.65740000000000087</v>
      </c>
      <c r="H747" s="27">
        <f>SMA1MSFT[[#This Row],[Abs Erorr 1]]/SMA1MSFT[[#This Row],[Adj Close]]</f>
        <v>4.7563922612759983E-2</v>
      </c>
      <c r="I747" s="25">
        <f t="shared" si="58"/>
        <v>13.099033333333333</v>
      </c>
      <c r="J747" s="28">
        <f>(SMA1MSFT[[#This Row],[Adj Close]]-SMA1MSFT[[#This Row],[3-MA]])</f>
        <v>0.72236666666666771</v>
      </c>
      <c r="K747" s="29">
        <f t="shared" si="57"/>
        <v>0.52181360111111263</v>
      </c>
      <c r="L747" s="29">
        <f>ABS(SMA1MSFT[[#This Row],[Erorr 2]])</f>
        <v>0.72236666666666771</v>
      </c>
      <c r="M747" s="27">
        <f>SMA1MSFT[[#This Row],[Abs Erorr 2]]/SMA1MSFT[[#This Row],[Adj Close]]</f>
        <v>5.2264362992653975E-2</v>
      </c>
      <c r="N747" s="25">
        <f t="shared" si="59"/>
        <v>12.753683333333333</v>
      </c>
      <c r="O747" s="30">
        <f>SMA1MSFT[[#This Row],[Adj Close]]-SMA1MSFT[[#This Row],[6-MA]]</f>
        <v>1.0677166666666675</v>
      </c>
      <c r="P747" s="29">
        <f>(SMA1MSFT[[#This Row],[Adj Close]]-N747)^2</f>
        <v>1.1400188802777795</v>
      </c>
      <c r="Q747" s="29">
        <f>ABS(SMA1MSFT[[#This Row],[Erorr 3]])</f>
        <v>1.0677166666666675</v>
      </c>
      <c r="R747" s="31">
        <f>SMA1MSFT[[#This Row],[Abs Erorr 3]]/SMA1MSFT[[#This Row],[Adj Close]]</f>
        <v>7.7250977952064731E-2</v>
      </c>
    </row>
    <row r="748" spans="2:18">
      <c r="B748" s="20">
        <v>44865.291666666664</v>
      </c>
      <c r="C748" s="4">
        <v>13.4847</v>
      </c>
      <c r="D748" s="25">
        <f t="shared" si="56"/>
        <v>13.821400000000001</v>
      </c>
      <c r="E748" s="26">
        <f>SMA1MSFT[[#This Row],[Adj Close]]-SMA1MSFT[[#This Row],[Naive Trend ]]</f>
        <v>-0.33670000000000044</v>
      </c>
      <c r="F748" s="4">
        <f t="shared" si="55"/>
        <v>0.1133668900000003</v>
      </c>
      <c r="G748" s="4">
        <f>ABS(SMA1MSFT[[#This Row],[Erorr 1]])</f>
        <v>0.33670000000000044</v>
      </c>
      <c r="H748" s="27">
        <f>SMA1MSFT[[#This Row],[Abs Erorr 1]]/SMA1MSFT[[#This Row],[Adj Close]]</f>
        <v>2.4969038984923687E-2</v>
      </c>
      <c r="I748" s="25">
        <f t="shared" si="58"/>
        <v>13.289866666666668</v>
      </c>
      <c r="J748" s="28">
        <f>(SMA1MSFT[[#This Row],[Adj Close]]-SMA1MSFT[[#This Row],[3-MA]])</f>
        <v>0.19483333333333164</v>
      </c>
      <c r="K748" s="29">
        <f t="shared" si="57"/>
        <v>3.7960027777777114E-2</v>
      </c>
      <c r="L748" s="29">
        <f>ABS(SMA1MSFT[[#This Row],[Erorr 2]])</f>
        <v>0.19483333333333164</v>
      </c>
      <c r="M748" s="27">
        <f>SMA1MSFT[[#This Row],[Abs Erorr 2]]/SMA1MSFT[[#This Row],[Adj Close]]</f>
        <v>1.4448473702294573E-2</v>
      </c>
      <c r="N748" s="25">
        <f t="shared" si="59"/>
        <v>13.026766666666665</v>
      </c>
      <c r="O748" s="30">
        <f>SMA1MSFT[[#This Row],[Adj Close]]-SMA1MSFT[[#This Row],[6-MA]]</f>
        <v>0.45793333333333486</v>
      </c>
      <c r="P748" s="29">
        <f>(SMA1MSFT[[#This Row],[Adj Close]]-N748)^2</f>
        <v>0.20970293777777918</v>
      </c>
      <c r="Q748" s="29">
        <f>ABS(SMA1MSFT[[#This Row],[Erorr 3]])</f>
        <v>0.45793333333333486</v>
      </c>
      <c r="R748" s="31">
        <f>SMA1MSFT[[#This Row],[Abs Erorr 3]]/SMA1MSFT[[#This Row],[Adj Close]]</f>
        <v>3.3959475059388407E-2</v>
      </c>
    </row>
    <row r="749" spans="2:18">
      <c r="B749" s="20">
        <v>44866.291666666664</v>
      </c>
      <c r="C749" s="4">
        <v>13.5306</v>
      </c>
      <c r="D749" s="25">
        <f t="shared" si="56"/>
        <v>13.4847</v>
      </c>
      <c r="E749" s="26">
        <f>SMA1MSFT[[#This Row],[Adj Close]]-SMA1MSFT[[#This Row],[Naive Trend ]]</f>
        <v>4.5899999999999608E-2</v>
      </c>
      <c r="F749" s="4">
        <f t="shared" si="55"/>
        <v>2.1068099999999642E-3</v>
      </c>
      <c r="G749" s="4">
        <f>ABS(SMA1MSFT[[#This Row],[Erorr 1]])</f>
        <v>4.5899999999999608E-2</v>
      </c>
      <c r="H749" s="27">
        <f>SMA1MSFT[[#This Row],[Abs Erorr 1]]/SMA1MSFT[[#This Row],[Adj Close]]</f>
        <v>3.3923107622721542E-3</v>
      </c>
      <c r="I749" s="25">
        <f t="shared" si="58"/>
        <v>13.490033333333335</v>
      </c>
      <c r="J749" s="28">
        <f>(SMA1MSFT[[#This Row],[Adj Close]]-SMA1MSFT[[#This Row],[3-MA]])</f>
        <v>4.0566666666665085E-2</v>
      </c>
      <c r="K749" s="29">
        <f t="shared" si="57"/>
        <v>1.6456544444443161E-3</v>
      </c>
      <c r="L749" s="29">
        <f>ABS(SMA1MSFT[[#This Row],[Erorr 2]])</f>
        <v>4.0566666666665085E-2</v>
      </c>
      <c r="M749" s="27">
        <f>SMA1MSFT[[#This Row],[Abs Erorr 2]]/SMA1MSFT[[#This Row],[Adj Close]]</f>
        <v>2.9981424819790019E-3</v>
      </c>
      <c r="N749" s="25">
        <f t="shared" si="59"/>
        <v>13.198450000000001</v>
      </c>
      <c r="O749" s="30">
        <f>SMA1MSFT[[#This Row],[Adj Close]]-SMA1MSFT[[#This Row],[6-MA]]</f>
        <v>0.33214999999999861</v>
      </c>
      <c r="P749" s="29">
        <f>(SMA1MSFT[[#This Row],[Adj Close]]-N749)^2</f>
        <v>0.11032362249999908</v>
      </c>
      <c r="Q749" s="29">
        <f>ABS(SMA1MSFT[[#This Row],[Erorr 3]])</f>
        <v>0.33214999999999861</v>
      </c>
      <c r="R749" s="31">
        <f>SMA1MSFT[[#This Row],[Abs Erorr 3]]/SMA1MSFT[[#This Row],[Adj Close]]</f>
        <v>2.4548061431126381E-2</v>
      </c>
    </row>
    <row r="750" spans="2:18">
      <c r="B750" s="20">
        <v>44867.291666666664</v>
      </c>
      <c r="C750" s="4">
        <v>13.206899999999999</v>
      </c>
      <c r="D750" s="25">
        <f t="shared" si="56"/>
        <v>13.5306</v>
      </c>
      <c r="E750" s="26">
        <f>SMA1MSFT[[#This Row],[Adj Close]]-SMA1MSFT[[#This Row],[Naive Trend ]]</f>
        <v>-0.32370000000000054</v>
      </c>
      <c r="F750" s="4">
        <f t="shared" si="55"/>
        <v>0.10478169000000036</v>
      </c>
      <c r="G750" s="4">
        <f>ABS(SMA1MSFT[[#This Row],[Erorr 1]])</f>
        <v>0.32370000000000054</v>
      </c>
      <c r="H750" s="27">
        <f>SMA1MSFT[[#This Row],[Abs Erorr 1]]/SMA1MSFT[[#This Row],[Adj Close]]</f>
        <v>2.4509915271562634E-2</v>
      </c>
      <c r="I750" s="25">
        <f t="shared" si="58"/>
        <v>13.612233333333334</v>
      </c>
      <c r="J750" s="28">
        <f>(SMA1MSFT[[#This Row],[Adj Close]]-SMA1MSFT[[#This Row],[3-MA]])</f>
        <v>-0.40533333333333488</v>
      </c>
      <c r="K750" s="29">
        <f t="shared" si="57"/>
        <v>0.16429511111111236</v>
      </c>
      <c r="L750" s="29">
        <f>ABS(SMA1MSFT[[#This Row],[Erorr 2]])</f>
        <v>0.40533333333333488</v>
      </c>
      <c r="M750" s="27">
        <f>SMA1MSFT[[#This Row],[Abs Erorr 2]]/SMA1MSFT[[#This Row],[Adj Close]]</f>
        <v>3.0691027669879752E-2</v>
      </c>
      <c r="N750" s="25">
        <f t="shared" si="59"/>
        <v>13.355633333333335</v>
      </c>
      <c r="O750" s="30">
        <f>SMA1MSFT[[#This Row],[Adj Close]]-SMA1MSFT[[#This Row],[6-MA]]</f>
        <v>-0.14873333333333605</v>
      </c>
      <c r="P750" s="29">
        <f>(SMA1MSFT[[#This Row],[Adj Close]]-N750)^2</f>
        <v>2.2121604444445251E-2</v>
      </c>
      <c r="Q750" s="29">
        <f>ABS(SMA1MSFT[[#This Row],[Erorr 3]])</f>
        <v>0.14873333333333605</v>
      </c>
      <c r="R750" s="31">
        <f>SMA1MSFT[[#This Row],[Abs Erorr 3]]/SMA1MSFT[[#This Row],[Adj Close]]</f>
        <v>1.1261789922944526E-2</v>
      </c>
    </row>
    <row r="751" spans="2:18">
      <c r="B751" s="20">
        <v>44868.291666666664</v>
      </c>
      <c r="C751" s="4">
        <v>13.4087</v>
      </c>
      <c r="D751" s="25">
        <f t="shared" si="56"/>
        <v>13.206899999999999</v>
      </c>
      <c r="E751" s="26">
        <f>SMA1MSFT[[#This Row],[Adj Close]]-SMA1MSFT[[#This Row],[Naive Trend ]]</f>
        <v>0.20180000000000042</v>
      </c>
      <c r="F751" s="4">
        <f t="shared" si="55"/>
        <v>4.0723240000000174E-2</v>
      </c>
      <c r="G751" s="4">
        <f>ABS(SMA1MSFT[[#This Row],[Erorr 1]])</f>
        <v>0.20180000000000042</v>
      </c>
      <c r="H751" s="27">
        <f>SMA1MSFT[[#This Row],[Abs Erorr 1]]/SMA1MSFT[[#This Row],[Adj Close]]</f>
        <v>1.5049930269153642E-2</v>
      </c>
      <c r="I751" s="25">
        <f t="shared" si="58"/>
        <v>13.407400000000001</v>
      </c>
      <c r="J751" s="28">
        <f>(SMA1MSFT[[#This Row],[Adj Close]]-SMA1MSFT[[#This Row],[3-MA]])</f>
        <v>1.2999999999987466E-3</v>
      </c>
      <c r="K751" s="29">
        <f t="shared" si="57"/>
        <v>1.6899999999967412E-6</v>
      </c>
      <c r="L751" s="29">
        <f>ABS(SMA1MSFT[[#This Row],[Erorr 2]])</f>
        <v>1.2999999999987466E-3</v>
      </c>
      <c r="M751" s="27">
        <f>SMA1MSFT[[#This Row],[Abs Erorr 2]]/SMA1MSFT[[#This Row],[Adj Close]]</f>
        <v>9.6951978938953568E-5</v>
      </c>
      <c r="N751" s="25">
        <f t="shared" si="59"/>
        <v>13.348633333333337</v>
      </c>
      <c r="O751" s="30">
        <f>SMA1MSFT[[#This Row],[Adj Close]]-SMA1MSFT[[#This Row],[6-MA]]</f>
        <v>6.0066666666662272E-2</v>
      </c>
      <c r="P751" s="29">
        <f>(SMA1MSFT[[#This Row],[Adj Close]]-N751)^2</f>
        <v>3.6080044444439163E-3</v>
      </c>
      <c r="Q751" s="29">
        <f>ABS(SMA1MSFT[[#This Row],[Erorr 3]])</f>
        <v>6.0066666666662272E-2</v>
      </c>
      <c r="R751" s="31">
        <f>SMA1MSFT[[#This Row],[Abs Erorr 3]]/SMA1MSFT[[#This Row],[Adj Close]]</f>
        <v>4.4796786166192305E-3</v>
      </c>
    </row>
    <row r="752" spans="2:18">
      <c r="B752" s="20">
        <v>44869.291666666664</v>
      </c>
      <c r="C752" s="4">
        <v>14.1431</v>
      </c>
      <c r="D752" s="25">
        <f t="shared" si="56"/>
        <v>13.4087</v>
      </c>
      <c r="E752" s="26">
        <f>SMA1MSFT[[#This Row],[Adj Close]]-SMA1MSFT[[#This Row],[Naive Trend ]]</f>
        <v>0.73440000000000083</v>
      </c>
      <c r="F752" s="4">
        <f t="shared" si="55"/>
        <v>0.53934336000000127</v>
      </c>
      <c r="G752" s="4">
        <f>ABS(SMA1MSFT[[#This Row],[Erorr 1]])</f>
        <v>0.73440000000000083</v>
      </c>
      <c r="H752" s="27">
        <f>SMA1MSFT[[#This Row],[Abs Erorr 1]]/SMA1MSFT[[#This Row],[Adj Close]]</f>
        <v>5.1926381062143437E-2</v>
      </c>
      <c r="I752" s="25">
        <f t="shared" si="58"/>
        <v>13.382066666666665</v>
      </c>
      <c r="J752" s="28">
        <f>(SMA1MSFT[[#This Row],[Adj Close]]-SMA1MSFT[[#This Row],[3-MA]])</f>
        <v>0.76103333333333545</v>
      </c>
      <c r="K752" s="29">
        <f t="shared" si="57"/>
        <v>0.57917173444444769</v>
      </c>
      <c r="L752" s="29">
        <f>ABS(SMA1MSFT[[#This Row],[Erorr 2]])</f>
        <v>0.76103333333333545</v>
      </c>
      <c r="M752" s="27">
        <f>SMA1MSFT[[#This Row],[Abs Erorr 2]]/SMA1MSFT[[#This Row],[Adj Close]]</f>
        <v>5.3809513708687307E-2</v>
      </c>
      <c r="N752" s="25">
        <f t="shared" si="59"/>
        <v>13.43605</v>
      </c>
      <c r="O752" s="30">
        <f>SMA1MSFT[[#This Row],[Adj Close]]-SMA1MSFT[[#This Row],[6-MA]]</f>
        <v>0.70705000000000062</v>
      </c>
      <c r="P752" s="29">
        <f>(SMA1MSFT[[#This Row],[Adj Close]]-N752)^2</f>
        <v>0.4999197025000009</v>
      </c>
      <c r="Q752" s="29">
        <f>ABS(SMA1MSFT[[#This Row],[Erorr 3]])</f>
        <v>0.70705000000000062</v>
      </c>
      <c r="R752" s="31">
        <f>SMA1MSFT[[#This Row],[Abs Erorr 3]]/SMA1MSFT[[#This Row],[Adj Close]]</f>
        <v>4.9992575885060599E-2</v>
      </c>
    </row>
    <row r="753" spans="2:18">
      <c r="B753" s="20">
        <v>44872.291666666664</v>
      </c>
      <c r="C753" s="4">
        <v>14.2879</v>
      </c>
      <c r="D753" s="25">
        <f t="shared" si="56"/>
        <v>14.1431</v>
      </c>
      <c r="E753" s="26">
        <f>SMA1MSFT[[#This Row],[Adj Close]]-SMA1MSFT[[#This Row],[Naive Trend ]]</f>
        <v>0.14480000000000004</v>
      </c>
      <c r="F753" s="4">
        <f t="shared" si="55"/>
        <v>2.0967040000000013E-2</v>
      </c>
      <c r="G753" s="4">
        <f>ABS(SMA1MSFT[[#This Row],[Erorr 1]])</f>
        <v>0.14480000000000004</v>
      </c>
      <c r="H753" s="27">
        <f>SMA1MSFT[[#This Row],[Abs Erorr 1]]/SMA1MSFT[[#This Row],[Adj Close]]</f>
        <v>1.013444942923733E-2</v>
      </c>
      <c r="I753" s="25">
        <f t="shared" si="58"/>
        <v>13.586233333333334</v>
      </c>
      <c r="J753" s="28">
        <f>(SMA1MSFT[[#This Row],[Adj Close]]-SMA1MSFT[[#This Row],[3-MA]])</f>
        <v>0.70166666666666622</v>
      </c>
      <c r="K753" s="29">
        <f t="shared" si="57"/>
        <v>0.49233611111111047</v>
      </c>
      <c r="L753" s="29">
        <f>ABS(SMA1MSFT[[#This Row],[Erorr 2]])</f>
        <v>0.70166666666666622</v>
      </c>
      <c r="M753" s="27">
        <f>SMA1MSFT[[#This Row],[Abs Erorr 2]]/SMA1MSFT[[#This Row],[Adj Close]]</f>
        <v>4.9109152966262795E-2</v>
      </c>
      <c r="N753" s="25">
        <f t="shared" si="59"/>
        <v>13.599233333333332</v>
      </c>
      <c r="O753" s="30">
        <f>SMA1MSFT[[#This Row],[Adj Close]]-SMA1MSFT[[#This Row],[6-MA]]</f>
        <v>0.68866666666666809</v>
      </c>
      <c r="P753" s="29">
        <f>(SMA1MSFT[[#This Row],[Adj Close]]-N753)^2</f>
        <v>0.47426177777777972</v>
      </c>
      <c r="Q753" s="29">
        <f>ABS(SMA1MSFT[[#This Row],[Erorr 3]])</f>
        <v>0.68866666666666809</v>
      </c>
      <c r="R753" s="31">
        <f>SMA1MSFT[[#This Row],[Abs Erorr 3]]/SMA1MSFT[[#This Row],[Adj Close]]</f>
        <v>4.8199292174963992E-2</v>
      </c>
    </row>
    <row r="754" spans="2:18">
      <c r="B754" s="20">
        <v>44873.291666666664</v>
      </c>
      <c r="C754" s="4">
        <v>14.588699999999999</v>
      </c>
      <c r="D754" s="25">
        <f t="shared" si="56"/>
        <v>14.2879</v>
      </c>
      <c r="E754" s="26">
        <f>SMA1MSFT[[#This Row],[Adj Close]]-SMA1MSFT[[#This Row],[Naive Trend ]]</f>
        <v>0.30079999999999885</v>
      </c>
      <c r="F754" s="4">
        <f t="shared" si="55"/>
        <v>9.0480639999999307E-2</v>
      </c>
      <c r="G754" s="4">
        <f>ABS(SMA1MSFT[[#This Row],[Erorr 1]])</f>
        <v>0.30079999999999885</v>
      </c>
      <c r="H754" s="27">
        <f>SMA1MSFT[[#This Row],[Abs Erorr 1]]/SMA1MSFT[[#This Row],[Adj Close]]</f>
        <v>2.0618698033409343E-2</v>
      </c>
      <c r="I754" s="25">
        <f t="shared" si="58"/>
        <v>13.946566666666667</v>
      </c>
      <c r="J754" s="28">
        <f>(SMA1MSFT[[#This Row],[Adj Close]]-SMA1MSFT[[#This Row],[3-MA]])</f>
        <v>0.64213333333333189</v>
      </c>
      <c r="K754" s="29">
        <f t="shared" si="57"/>
        <v>0.41233521777777593</v>
      </c>
      <c r="L754" s="29">
        <f>ABS(SMA1MSFT[[#This Row],[Erorr 2]])</f>
        <v>0.64213333333333189</v>
      </c>
      <c r="M754" s="27">
        <f>SMA1MSFT[[#This Row],[Abs Erorr 2]]/SMA1MSFT[[#This Row],[Adj Close]]</f>
        <v>4.4015802184795901E-2</v>
      </c>
      <c r="N754" s="25">
        <f t="shared" si="59"/>
        <v>13.676983333333334</v>
      </c>
      <c r="O754" s="30">
        <f>SMA1MSFT[[#This Row],[Adj Close]]-SMA1MSFT[[#This Row],[6-MA]]</f>
        <v>0.91171666666666518</v>
      </c>
      <c r="P754" s="29">
        <f>(SMA1MSFT[[#This Row],[Adj Close]]-N754)^2</f>
        <v>0.83122728027777504</v>
      </c>
      <c r="Q754" s="29">
        <f>ABS(SMA1MSFT[[#This Row],[Erorr 3]])</f>
        <v>0.91171666666666518</v>
      </c>
      <c r="R754" s="31">
        <f>SMA1MSFT[[#This Row],[Abs Erorr 3]]/SMA1MSFT[[#This Row],[Adj Close]]</f>
        <v>6.2494716230141495E-2</v>
      </c>
    </row>
    <row r="755" spans="2:18">
      <c r="B755" s="20">
        <v>44874.291666666664</v>
      </c>
      <c r="C755" s="4">
        <v>13.763400000000001</v>
      </c>
      <c r="D755" s="25">
        <f t="shared" si="56"/>
        <v>14.588699999999999</v>
      </c>
      <c r="E755" s="26">
        <f>SMA1MSFT[[#This Row],[Adj Close]]-SMA1MSFT[[#This Row],[Naive Trend ]]</f>
        <v>-0.82529999999999859</v>
      </c>
      <c r="F755" s="4">
        <f t="shared" si="55"/>
        <v>0.68112008999999762</v>
      </c>
      <c r="G755" s="4">
        <f>ABS(SMA1MSFT[[#This Row],[Erorr 1]])</f>
        <v>0.82529999999999859</v>
      </c>
      <c r="H755" s="27">
        <f>SMA1MSFT[[#This Row],[Abs Erorr 1]]/SMA1MSFT[[#This Row],[Adj Close]]</f>
        <v>5.9963381141287658E-2</v>
      </c>
      <c r="I755" s="25">
        <f t="shared" si="58"/>
        <v>14.3399</v>
      </c>
      <c r="J755" s="28">
        <f>(SMA1MSFT[[#This Row],[Adj Close]]-SMA1MSFT[[#This Row],[3-MA]])</f>
        <v>-0.57649999999999935</v>
      </c>
      <c r="K755" s="29">
        <f t="shared" si="57"/>
        <v>0.33235224999999924</v>
      </c>
      <c r="L755" s="29">
        <f>ABS(SMA1MSFT[[#This Row],[Erorr 2]])</f>
        <v>0.57649999999999935</v>
      </c>
      <c r="M755" s="27">
        <f>SMA1MSFT[[#This Row],[Abs Erorr 2]]/SMA1MSFT[[#This Row],[Adj Close]]</f>
        <v>4.1886452475405733E-2</v>
      </c>
      <c r="N755" s="25">
        <f t="shared" si="59"/>
        <v>13.860983333333335</v>
      </c>
      <c r="O755" s="30">
        <f>SMA1MSFT[[#This Row],[Adj Close]]-SMA1MSFT[[#This Row],[6-MA]]</f>
        <v>-9.7583333333334465E-2</v>
      </c>
      <c r="P755" s="29">
        <f>(SMA1MSFT[[#This Row],[Adj Close]]-N755)^2</f>
        <v>9.5225069444446649E-3</v>
      </c>
      <c r="Q755" s="29">
        <f>ABS(SMA1MSFT[[#This Row],[Erorr 3]])</f>
        <v>9.7583333333334465E-2</v>
      </c>
      <c r="R755" s="31">
        <f>SMA1MSFT[[#This Row],[Abs Erorr 3]]/SMA1MSFT[[#This Row],[Adj Close]]</f>
        <v>7.090060111116037E-3</v>
      </c>
    </row>
    <row r="756" spans="2:18">
      <c r="B756" s="20">
        <v>44875.291666666664</v>
      </c>
      <c r="C756" s="4">
        <v>15.7356</v>
      </c>
      <c r="D756" s="25">
        <f t="shared" si="56"/>
        <v>13.763400000000001</v>
      </c>
      <c r="E756" s="26">
        <f>SMA1MSFT[[#This Row],[Adj Close]]-SMA1MSFT[[#This Row],[Naive Trend ]]</f>
        <v>1.9721999999999991</v>
      </c>
      <c r="F756" s="4">
        <f t="shared" si="55"/>
        <v>3.8895728399999965</v>
      </c>
      <c r="G756" s="4">
        <f>ABS(SMA1MSFT[[#This Row],[Erorr 1]])</f>
        <v>1.9721999999999991</v>
      </c>
      <c r="H756" s="27">
        <f>SMA1MSFT[[#This Row],[Abs Erorr 1]]/SMA1MSFT[[#This Row],[Adj Close]]</f>
        <v>0.12533363837413247</v>
      </c>
      <c r="I756" s="25">
        <f t="shared" si="58"/>
        <v>14.213333333333333</v>
      </c>
      <c r="J756" s="28">
        <f>(SMA1MSFT[[#This Row],[Adj Close]]-SMA1MSFT[[#This Row],[3-MA]])</f>
        <v>1.5222666666666669</v>
      </c>
      <c r="K756" s="29">
        <f t="shared" si="57"/>
        <v>2.3172958044444449</v>
      </c>
      <c r="L756" s="29">
        <f>ABS(SMA1MSFT[[#This Row],[Erorr 2]])</f>
        <v>1.5222666666666669</v>
      </c>
      <c r="M756" s="27">
        <f>SMA1MSFT[[#This Row],[Abs Erorr 2]]/SMA1MSFT[[#This Row],[Adj Close]]</f>
        <v>9.6740300126253009E-2</v>
      </c>
      <c r="N756" s="25">
        <f t="shared" si="59"/>
        <v>13.899783333333334</v>
      </c>
      <c r="O756" s="30">
        <f>SMA1MSFT[[#This Row],[Adj Close]]-SMA1MSFT[[#This Row],[6-MA]]</f>
        <v>1.8358166666666662</v>
      </c>
      <c r="P756" s="29">
        <f>(SMA1MSFT[[#This Row],[Adj Close]]-N756)^2</f>
        <v>3.3702228336111095</v>
      </c>
      <c r="Q756" s="29">
        <f>ABS(SMA1MSFT[[#This Row],[Erorr 3]])</f>
        <v>1.8358166666666662</v>
      </c>
      <c r="R756" s="31">
        <f>SMA1MSFT[[#This Row],[Abs Erorr 3]]/SMA1MSFT[[#This Row],[Adj Close]]</f>
        <v>0.11666645483277831</v>
      </c>
    </row>
    <row r="757" spans="2:18">
      <c r="B757" s="20">
        <v>44876.291666666664</v>
      </c>
      <c r="C757" s="4">
        <v>16.312100000000001</v>
      </c>
      <c r="D757" s="25">
        <f t="shared" si="56"/>
        <v>15.7356</v>
      </c>
      <c r="E757" s="26">
        <f>SMA1MSFT[[#This Row],[Adj Close]]-SMA1MSFT[[#This Row],[Naive Trend ]]</f>
        <v>0.57650000000000112</v>
      </c>
      <c r="F757" s="4">
        <f t="shared" si="55"/>
        <v>0.33235225000000129</v>
      </c>
      <c r="G757" s="4">
        <f>ABS(SMA1MSFT[[#This Row],[Erorr 1]])</f>
        <v>0.57650000000000112</v>
      </c>
      <c r="H757" s="27">
        <f>SMA1MSFT[[#This Row],[Abs Erorr 1]]/SMA1MSFT[[#This Row],[Adj Close]]</f>
        <v>3.5341862788972667E-2</v>
      </c>
      <c r="I757" s="25">
        <f t="shared" si="58"/>
        <v>14.6959</v>
      </c>
      <c r="J757" s="28">
        <f>(SMA1MSFT[[#This Row],[Adj Close]]-SMA1MSFT[[#This Row],[3-MA]])</f>
        <v>1.616200000000001</v>
      </c>
      <c r="K757" s="29">
        <f t="shared" si="57"/>
        <v>2.6121024400000032</v>
      </c>
      <c r="L757" s="29">
        <f>ABS(SMA1MSFT[[#This Row],[Erorr 2]])</f>
        <v>1.616200000000001</v>
      </c>
      <c r="M757" s="27">
        <f>SMA1MSFT[[#This Row],[Abs Erorr 2]]/SMA1MSFT[[#This Row],[Adj Close]]</f>
        <v>9.9079824179596793E-2</v>
      </c>
      <c r="N757" s="25">
        <f t="shared" si="59"/>
        <v>14.321233333333334</v>
      </c>
      <c r="O757" s="30">
        <f>SMA1MSFT[[#This Row],[Adj Close]]-SMA1MSFT[[#This Row],[6-MA]]</f>
        <v>1.9908666666666672</v>
      </c>
      <c r="P757" s="29">
        <f>(SMA1MSFT[[#This Row],[Adj Close]]-N757)^2</f>
        <v>3.9635500844444467</v>
      </c>
      <c r="Q757" s="29">
        <f>ABS(SMA1MSFT[[#This Row],[Erorr 3]])</f>
        <v>1.9908666666666672</v>
      </c>
      <c r="R757" s="31">
        <f>SMA1MSFT[[#This Row],[Abs Erorr 3]]/SMA1MSFT[[#This Row],[Adj Close]]</f>
        <v>0.12204845891495682</v>
      </c>
    </row>
    <row r="758" spans="2:18">
      <c r="B758" s="20">
        <v>44879.291666666664</v>
      </c>
      <c r="C758" s="4">
        <v>16.280100000000001</v>
      </c>
      <c r="D758" s="25">
        <f t="shared" si="56"/>
        <v>16.312100000000001</v>
      </c>
      <c r="E758" s="26">
        <f>SMA1MSFT[[#This Row],[Adj Close]]-SMA1MSFT[[#This Row],[Naive Trend ]]</f>
        <v>-3.2000000000000028E-2</v>
      </c>
      <c r="F758" s="4">
        <f t="shared" si="55"/>
        <v>1.0240000000000019E-3</v>
      </c>
      <c r="G758" s="4">
        <f>ABS(SMA1MSFT[[#This Row],[Erorr 1]])</f>
        <v>3.2000000000000028E-2</v>
      </c>
      <c r="H758" s="27">
        <f>SMA1MSFT[[#This Row],[Abs Erorr 1]]/SMA1MSFT[[#This Row],[Adj Close]]</f>
        <v>1.9655898919539823E-3</v>
      </c>
      <c r="I758" s="25">
        <f t="shared" si="58"/>
        <v>15.270366666666668</v>
      </c>
      <c r="J758" s="28">
        <f>(SMA1MSFT[[#This Row],[Adj Close]]-SMA1MSFT[[#This Row],[3-MA]])</f>
        <v>1.0097333333333331</v>
      </c>
      <c r="K758" s="29">
        <f t="shared" si="57"/>
        <v>1.0195614044444441</v>
      </c>
      <c r="L758" s="29">
        <f>ABS(SMA1MSFT[[#This Row],[Erorr 2]])</f>
        <v>1.0097333333333331</v>
      </c>
      <c r="M758" s="27">
        <f>SMA1MSFT[[#This Row],[Abs Erorr 2]]/SMA1MSFT[[#This Row],[Adj Close]]</f>
        <v>6.2022551049031219E-2</v>
      </c>
      <c r="N758" s="25">
        <f t="shared" si="59"/>
        <v>14.805133333333336</v>
      </c>
      <c r="O758" s="30">
        <f>SMA1MSFT[[#This Row],[Adj Close]]-SMA1MSFT[[#This Row],[6-MA]]</f>
        <v>1.4749666666666652</v>
      </c>
      <c r="P758" s="29">
        <f>(SMA1MSFT[[#This Row],[Adj Close]]-N758)^2</f>
        <v>2.1755266677777736</v>
      </c>
      <c r="Q758" s="29">
        <f>ABS(SMA1MSFT[[#This Row],[Erorr 3]])</f>
        <v>1.4749666666666652</v>
      </c>
      <c r="R758" s="31">
        <f>SMA1MSFT[[#This Row],[Abs Erorr 3]]/SMA1MSFT[[#This Row],[Adj Close]]</f>
        <v>9.0599361592782909E-2</v>
      </c>
    </row>
    <row r="759" spans="2:18">
      <c r="B759" s="20">
        <v>44880.291666666664</v>
      </c>
      <c r="C759" s="4">
        <v>16.6508</v>
      </c>
      <c r="D759" s="25">
        <f t="shared" si="56"/>
        <v>16.280100000000001</v>
      </c>
      <c r="E759" s="26">
        <f>SMA1MSFT[[#This Row],[Adj Close]]-SMA1MSFT[[#This Row],[Naive Trend ]]</f>
        <v>0.37069999999999936</v>
      </c>
      <c r="F759" s="4">
        <f t="shared" si="55"/>
        <v>0.13741848999999953</v>
      </c>
      <c r="G759" s="4">
        <f>ABS(SMA1MSFT[[#This Row],[Erorr 1]])</f>
        <v>0.37069999999999936</v>
      </c>
      <c r="H759" s="27">
        <f>SMA1MSFT[[#This Row],[Abs Erorr 1]]/SMA1MSFT[[#This Row],[Adj Close]]</f>
        <v>2.2263194561222246E-2</v>
      </c>
      <c r="I759" s="25">
        <f t="shared" si="58"/>
        <v>16.109266666666667</v>
      </c>
      <c r="J759" s="28">
        <f>(SMA1MSFT[[#This Row],[Adj Close]]-SMA1MSFT[[#This Row],[3-MA]])</f>
        <v>0.54153333333333364</v>
      </c>
      <c r="K759" s="29">
        <f t="shared" si="57"/>
        <v>0.29325835111111143</v>
      </c>
      <c r="L759" s="29">
        <f>ABS(SMA1MSFT[[#This Row],[Erorr 2]])</f>
        <v>0.54153333333333364</v>
      </c>
      <c r="M759" s="27">
        <f>SMA1MSFT[[#This Row],[Abs Erorr 2]]/SMA1MSFT[[#This Row],[Adj Close]]</f>
        <v>3.2522961859690447E-2</v>
      </c>
      <c r="N759" s="25">
        <f t="shared" si="59"/>
        <v>15.161300000000002</v>
      </c>
      <c r="O759" s="30">
        <f>SMA1MSFT[[#This Row],[Adj Close]]-SMA1MSFT[[#This Row],[6-MA]]</f>
        <v>1.4894999999999978</v>
      </c>
      <c r="P759" s="29">
        <f>(SMA1MSFT[[#This Row],[Adj Close]]-N759)^2</f>
        <v>2.2186102499999936</v>
      </c>
      <c r="Q759" s="29">
        <f>ABS(SMA1MSFT[[#This Row],[Erorr 3]])</f>
        <v>1.4894999999999978</v>
      </c>
      <c r="R759" s="31">
        <f>SMA1MSFT[[#This Row],[Abs Erorr 3]]/SMA1MSFT[[#This Row],[Adj Close]]</f>
        <v>8.9455161313570383E-2</v>
      </c>
    </row>
    <row r="760" spans="2:18">
      <c r="B760" s="20">
        <v>44881.291666666664</v>
      </c>
      <c r="C760" s="4">
        <v>15.8955</v>
      </c>
      <c r="D760" s="25">
        <f t="shared" si="56"/>
        <v>16.6508</v>
      </c>
      <c r="E760" s="26">
        <f>SMA1MSFT[[#This Row],[Adj Close]]-SMA1MSFT[[#This Row],[Naive Trend ]]</f>
        <v>-0.75530000000000008</v>
      </c>
      <c r="F760" s="4">
        <f t="shared" si="55"/>
        <v>0.57047809000000016</v>
      </c>
      <c r="G760" s="4">
        <f>ABS(SMA1MSFT[[#This Row],[Erorr 1]])</f>
        <v>0.75530000000000008</v>
      </c>
      <c r="H760" s="27">
        <f>SMA1MSFT[[#This Row],[Abs Erorr 1]]/SMA1MSFT[[#This Row],[Adj Close]]</f>
        <v>4.7516592746374764E-2</v>
      </c>
      <c r="I760" s="25">
        <f t="shared" si="58"/>
        <v>16.414333333333335</v>
      </c>
      <c r="J760" s="28">
        <f>(SMA1MSFT[[#This Row],[Adj Close]]-SMA1MSFT[[#This Row],[3-MA]])</f>
        <v>-0.51883333333333503</v>
      </c>
      <c r="K760" s="29">
        <f t="shared" si="57"/>
        <v>0.26918802777777956</v>
      </c>
      <c r="L760" s="29">
        <f>ABS(SMA1MSFT[[#This Row],[Erorr 2]])</f>
        <v>0.51883333333333503</v>
      </c>
      <c r="M760" s="27">
        <f>SMA1MSFT[[#This Row],[Abs Erorr 2]]/SMA1MSFT[[#This Row],[Adj Close]]</f>
        <v>3.2640265064536191E-2</v>
      </c>
      <c r="N760" s="25">
        <f t="shared" si="59"/>
        <v>15.555116666666668</v>
      </c>
      <c r="O760" s="30">
        <f>SMA1MSFT[[#This Row],[Adj Close]]-SMA1MSFT[[#This Row],[6-MA]]</f>
        <v>0.34038333333333171</v>
      </c>
      <c r="P760" s="29">
        <f>(SMA1MSFT[[#This Row],[Adj Close]]-N760)^2</f>
        <v>0.11586081361111</v>
      </c>
      <c r="Q760" s="29">
        <f>ABS(SMA1MSFT[[#This Row],[Erorr 3]])</f>
        <v>0.34038333333333171</v>
      </c>
      <c r="R760" s="31">
        <f>SMA1MSFT[[#This Row],[Abs Erorr 3]]/SMA1MSFT[[#This Row],[Adj Close]]</f>
        <v>2.1413817327755134E-2</v>
      </c>
    </row>
    <row r="761" spans="2:18">
      <c r="B761" s="20">
        <v>44882.291666666664</v>
      </c>
      <c r="C761" s="4">
        <v>15.662699999999999</v>
      </c>
      <c r="D761" s="25">
        <f t="shared" si="56"/>
        <v>15.8955</v>
      </c>
      <c r="E761" s="26">
        <f>SMA1MSFT[[#This Row],[Adj Close]]-SMA1MSFT[[#This Row],[Naive Trend ]]</f>
        <v>-0.23280000000000101</v>
      </c>
      <c r="F761" s="4">
        <f t="shared" si="55"/>
        <v>5.4195840000000467E-2</v>
      </c>
      <c r="G761" s="4">
        <f>ABS(SMA1MSFT[[#This Row],[Erorr 1]])</f>
        <v>0.23280000000000101</v>
      </c>
      <c r="H761" s="27">
        <f>SMA1MSFT[[#This Row],[Abs Erorr 1]]/SMA1MSFT[[#This Row],[Adj Close]]</f>
        <v>1.4863337738704119E-2</v>
      </c>
      <c r="I761" s="25">
        <f t="shared" si="58"/>
        <v>16.275466666666667</v>
      </c>
      <c r="J761" s="28">
        <f>(SMA1MSFT[[#This Row],[Adj Close]]-SMA1MSFT[[#This Row],[3-MA]])</f>
        <v>-0.61276666666666735</v>
      </c>
      <c r="K761" s="29">
        <f t="shared" si="57"/>
        <v>0.37548298777777861</v>
      </c>
      <c r="L761" s="29">
        <f>ABS(SMA1MSFT[[#This Row],[Erorr 2]])</f>
        <v>0.61276666666666735</v>
      </c>
      <c r="M761" s="27">
        <f>SMA1MSFT[[#This Row],[Abs Erorr 2]]/SMA1MSFT[[#This Row],[Adj Close]]</f>
        <v>3.9122671484907924E-2</v>
      </c>
      <c r="N761" s="25">
        <f t="shared" si="59"/>
        <v>15.772916666666667</v>
      </c>
      <c r="O761" s="30">
        <f>SMA1MSFT[[#This Row],[Adj Close]]-SMA1MSFT[[#This Row],[6-MA]]</f>
        <v>-0.11021666666666796</v>
      </c>
      <c r="P761" s="29">
        <f>(SMA1MSFT[[#This Row],[Adj Close]]-N761)^2</f>
        <v>1.2147713611111397E-2</v>
      </c>
      <c r="Q761" s="29">
        <f>ABS(SMA1MSFT[[#This Row],[Erorr 3]])</f>
        <v>0.11021666666666796</v>
      </c>
      <c r="R761" s="31">
        <f>SMA1MSFT[[#This Row],[Abs Erorr 3]]/SMA1MSFT[[#This Row],[Adj Close]]</f>
        <v>7.0368880631479867E-3</v>
      </c>
    </row>
    <row r="762" spans="2:18">
      <c r="B762" s="20">
        <v>44883.291666666664</v>
      </c>
      <c r="C762" s="4">
        <v>15.3949</v>
      </c>
      <c r="D762" s="25">
        <f t="shared" si="56"/>
        <v>15.662699999999999</v>
      </c>
      <c r="E762" s="26">
        <f>SMA1MSFT[[#This Row],[Adj Close]]-SMA1MSFT[[#This Row],[Naive Trend ]]</f>
        <v>-0.26779999999999937</v>
      </c>
      <c r="F762" s="4">
        <f t="shared" si="55"/>
        <v>7.1716839999999657E-2</v>
      </c>
      <c r="G762" s="4">
        <f>ABS(SMA1MSFT[[#This Row],[Erorr 1]])</f>
        <v>0.26779999999999937</v>
      </c>
      <c r="H762" s="27">
        <f>SMA1MSFT[[#This Row],[Abs Erorr 1]]/SMA1MSFT[[#This Row],[Adj Close]]</f>
        <v>1.7395371194356531E-2</v>
      </c>
      <c r="I762" s="25">
        <f t="shared" si="58"/>
        <v>16.069666666666667</v>
      </c>
      <c r="J762" s="28">
        <f>(SMA1MSFT[[#This Row],[Adj Close]]-SMA1MSFT[[#This Row],[3-MA]])</f>
        <v>-0.67476666666666674</v>
      </c>
      <c r="K762" s="29">
        <f t="shared" si="57"/>
        <v>0.45531005444444456</v>
      </c>
      <c r="L762" s="29">
        <f>ABS(SMA1MSFT[[#This Row],[Erorr 2]])</f>
        <v>0.67476666666666674</v>
      </c>
      <c r="M762" s="27">
        <f>SMA1MSFT[[#This Row],[Abs Erorr 2]]/SMA1MSFT[[#This Row],[Adj Close]]</f>
        <v>4.3830532622275348E-2</v>
      </c>
      <c r="N762" s="25">
        <f t="shared" si="59"/>
        <v>16.089466666666667</v>
      </c>
      <c r="O762" s="30">
        <f>SMA1MSFT[[#This Row],[Adj Close]]-SMA1MSFT[[#This Row],[6-MA]]</f>
        <v>-0.69456666666666678</v>
      </c>
      <c r="P762" s="29">
        <f>(SMA1MSFT[[#This Row],[Adj Close]]-N762)^2</f>
        <v>0.4824228544444446</v>
      </c>
      <c r="Q762" s="29">
        <f>ABS(SMA1MSFT[[#This Row],[Erorr 3]])</f>
        <v>0.69456666666666678</v>
      </c>
      <c r="R762" s="31">
        <f>SMA1MSFT[[#This Row],[Abs Erorr 3]]/SMA1MSFT[[#This Row],[Adj Close]]</f>
        <v>4.5116672837541442E-2</v>
      </c>
    </row>
    <row r="763" spans="2:18">
      <c r="B763" s="20">
        <v>44886.291666666664</v>
      </c>
      <c r="C763" s="4">
        <v>15.303000000000001</v>
      </c>
      <c r="D763" s="25">
        <f t="shared" si="56"/>
        <v>15.3949</v>
      </c>
      <c r="E763" s="26">
        <f>SMA1MSFT[[#This Row],[Adj Close]]-SMA1MSFT[[#This Row],[Naive Trend ]]</f>
        <v>-9.1899999999998983E-2</v>
      </c>
      <c r="F763" s="4">
        <f t="shared" si="55"/>
        <v>8.4456099999998136E-3</v>
      </c>
      <c r="G763" s="4">
        <f>ABS(SMA1MSFT[[#This Row],[Erorr 1]])</f>
        <v>9.1899999999998983E-2</v>
      </c>
      <c r="H763" s="27">
        <f>SMA1MSFT[[#This Row],[Abs Erorr 1]]/SMA1MSFT[[#This Row],[Adj Close]]</f>
        <v>6.005358426452263E-3</v>
      </c>
      <c r="I763" s="25">
        <f t="shared" si="58"/>
        <v>15.651033333333332</v>
      </c>
      <c r="J763" s="28">
        <f>(SMA1MSFT[[#This Row],[Adj Close]]-SMA1MSFT[[#This Row],[3-MA]])</f>
        <v>-0.34803333333333164</v>
      </c>
      <c r="K763" s="29">
        <f t="shared" si="57"/>
        <v>0.12112720111110993</v>
      </c>
      <c r="L763" s="29">
        <f>ABS(SMA1MSFT[[#This Row],[Erorr 2]])</f>
        <v>0.34803333333333164</v>
      </c>
      <c r="M763" s="27">
        <f>SMA1MSFT[[#This Row],[Abs Erorr 2]]/SMA1MSFT[[#This Row],[Adj Close]]</f>
        <v>2.2742817312509416E-2</v>
      </c>
      <c r="N763" s="25">
        <f t="shared" si="59"/>
        <v>16.032683333333335</v>
      </c>
      <c r="O763" s="30">
        <f>SMA1MSFT[[#This Row],[Adj Close]]-SMA1MSFT[[#This Row],[6-MA]]</f>
        <v>-0.72968333333333391</v>
      </c>
      <c r="P763" s="29">
        <f>(SMA1MSFT[[#This Row],[Adj Close]]-N763)^2</f>
        <v>0.53243776694444533</v>
      </c>
      <c r="Q763" s="29">
        <f>ABS(SMA1MSFT[[#This Row],[Erorr 3]])</f>
        <v>0.72968333333333391</v>
      </c>
      <c r="R763" s="31">
        <f>SMA1MSFT[[#This Row],[Abs Erorr 3]]/SMA1MSFT[[#This Row],[Adj Close]]</f>
        <v>4.7682371648260724E-2</v>
      </c>
    </row>
    <row r="764" spans="2:18">
      <c r="B764" s="20">
        <v>44887.291666666664</v>
      </c>
      <c r="C764" s="4">
        <v>16.023299999999999</v>
      </c>
      <c r="D764" s="25">
        <f t="shared" si="56"/>
        <v>15.303000000000001</v>
      </c>
      <c r="E764" s="26">
        <f>SMA1MSFT[[#This Row],[Adj Close]]-SMA1MSFT[[#This Row],[Naive Trend ]]</f>
        <v>0.72029999999999816</v>
      </c>
      <c r="F764" s="4">
        <f t="shared" si="55"/>
        <v>0.5188320899999973</v>
      </c>
      <c r="G764" s="4">
        <f>ABS(SMA1MSFT[[#This Row],[Erorr 1]])</f>
        <v>0.72029999999999816</v>
      </c>
      <c r="H764" s="27">
        <f>SMA1MSFT[[#This Row],[Abs Erorr 1]]/SMA1MSFT[[#This Row],[Adj Close]]</f>
        <v>4.4953286776132147E-2</v>
      </c>
      <c r="I764" s="25">
        <f t="shared" si="58"/>
        <v>15.453533333333334</v>
      </c>
      <c r="J764" s="28">
        <f>(SMA1MSFT[[#This Row],[Adj Close]]-SMA1MSFT[[#This Row],[3-MA]])</f>
        <v>0.56976666666666453</v>
      </c>
      <c r="K764" s="29">
        <f t="shared" si="57"/>
        <v>0.32463405444444199</v>
      </c>
      <c r="L764" s="29">
        <f>ABS(SMA1MSFT[[#This Row],[Erorr 2]])</f>
        <v>0.56976666666666453</v>
      </c>
      <c r="M764" s="27">
        <f>SMA1MSFT[[#This Row],[Abs Erorr 2]]/SMA1MSFT[[#This Row],[Adj Close]]</f>
        <v>3.5558634405313795E-2</v>
      </c>
      <c r="N764" s="25">
        <f t="shared" si="59"/>
        <v>15.864499999999998</v>
      </c>
      <c r="O764" s="30">
        <f>SMA1MSFT[[#This Row],[Adj Close]]-SMA1MSFT[[#This Row],[6-MA]]</f>
        <v>0.15880000000000116</v>
      </c>
      <c r="P764" s="29">
        <f>(SMA1MSFT[[#This Row],[Adj Close]]-N764)^2</f>
        <v>2.5217440000000368E-2</v>
      </c>
      <c r="Q764" s="29">
        <f>ABS(SMA1MSFT[[#This Row],[Erorr 3]])</f>
        <v>0.15880000000000116</v>
      </c>
      <c r="R764" s="31">
        <f>SMA1MSFT[[#This Row],[Abs Erorr 3]]/SMA1MSFT[[#This Row],[Adj Close]]</f>
        <v>9.9105677357349091E-3</v>
      </c>
    </row>
    <row r="765" spans="2:18">
      <c r="B765" s="20">
        <v>44888.291666666664</v>
      </c>
      <c r="C765" s="4">
        <v>16.503900000000002</v>
      </c>
      <c r="D765" s="25">
        <f t="shared" si="56"/>
        <v>16.023299999999999</v>
      </c>
      <c r="E765" s="26">
        <f>SMA1MSFT[[#This Row],[Adj Close]]-SMA1MSFT[[#This Row],[Naive Trend ]]</f>
        <v>0.48060000000000258</v>
      </c>
      <c r="F765" s="4">
        <f t="shared" si="55"/>
        <v>0.23097636000000249</v>
      </c>
      <c r="G765" s="4">
        <f>ABS(SMA1MSFT[[#This Row],[Erorr 1]])</f>
        <v>0.48060000000000258</v>
      </c>
      <c r="H765" s="27">
        <f>SMA1MSFT[[#This Row],[Abs Erorr 1]]/SMA1MSFT[[#This Row],[Adj Close]]</f>
        <v>2.9120389726064903E-2</v>
      </c>
      <c r="I765" s="25">
        <f t="shared" si="58"/>
        <v>15.573733333333331</v>
      </c>
      <c r="J765" s="28">
        <f>(SMA1MSFT[[#This Row],[Adj Close]]-SMA1MSFT[[#This Row],[3-MA]])</f>
        <v>0.93016666666667014</v>
      </c>
      <c r="K765" s="29">
        <f t="shared" si="57"/>
        <v>0.86521002777778422</v>
      </c>
      <c r="L765" s="29">
        <f>ABS(SMA1MSFT[[#This Row],[Erorr 2]])</f>
        <v>0.93016666666667014</v>
      </c>
      <c r="M765" s="27">
        <f>SMA1MSFT[[#This Row],[Abs Erorr 2]]/SMA1MSFT[[#This Row],[Adj Close]]</f>
        <v>5.636041582090718E-2</v>
      </c>
      <c r="N765" s="25">
        <f t="shared" si="59"/>
        <v>15.821700000000002</v>
      </c>
      <c r="O765" s="30">
        <f>SMA1MSFT[[#This Row],[Adj Close]]-SMA1MSFT[[#This Row],[6-MA]]</f>
        <v>0.68219999999999992</v>
      </c>
      <c r="P765" s="29">
        <f>(SMA1MSFT[[#This Row],[Adj Close]]-N765)^2</f>
        <v>0.46539683999999987</v>
      </c>
      <c r="Q765" s="29">
        <f>ABS(SMA1MSFT[[#This Row],[Erorr 3]])</f>
        <v>0.68219999999999992</v>
      </c>
      <c r="R765" s="31">
        <f>SMA1MSFT[[#This Row],[Abs Erorr 3]]/SMA1MSFT[[#This Row],[Adj Close]]</f>
        <v>4.1335684292803508E-2</v>
      </c>
    </row>
    <row r="766" spans="2:18">
      <c r="B766" s="20">
        <v>44890.291666666664</v>
      </c>
      <c r="C766" s="4">
        <v>16.255099999999999</v>
      </c>
      <c r="D766" s="25">
        <f t="shared" si="56"/>
        <v>16.503900000000002</v>
      </c>
      <c r="E766" s="26">
        <f>SMA1MSFT[[#This Row],[Adj Close]]-SMA1MSFT[[#This Row],[Naive Trend ]]</f>
        <v>-0.2488000000000028</v>
      </c>
      <c r="F766" s="4">
        <f t="shared" si="55"/>
        <v>6.190144000000139E-2</v>
      </c>
      <c r="G766" s="4">
        <f>ABS(SMA1MSFT[[#This Row],[Erorr 1]])</f>
        <v>0.2488000000000028</v>
      </c>
      <c r="H766" s="27">
        <f>SMA1MSFT[[#This Row],[Abs Erorr 1]]/SMA1MSFT[[#This Row],[Adj Close]]</f>
        <v>1.5305965512362447E-2</v>
      </c>
      <c r="I766" s="25">
        <f t="shared" si="58"/>
        <v>15.943400000000002</v>
      </c>
      <c r="J766" s="28">
        <f>(SMA1MSFT[[#This Row],[Adj Close]]-SMA1MSFT[[#This Row],[3-MA]])</f>
        <v>0.31169999999999654</v>
      </c>
      <c r="K766" s="29">
        <f t="shared" si="57"/>
        <v>9.7156889999997845E-2</v>
      </c>
      <c r="L766" s="29">
        <f>ABS(SMA1MSFT[[#This Row],[Erorr 2]])</f>
        <v>0.31169999999999654</v>
      </c>
      <c r="M766" s="27">
        <f>SMA1MSFT[[#This Row],[Abs Erorr 2]]/SMA1MSFT[[#This Row],[Adj Close]]</f>
        <v>1.9175520298244646E-2</v>
      </c>
      <c r="N766" s="25">
        <f t="shared" si="59"/>
        <v>15.797216666666669</v>
      </c>
      <c r="O766" s="30">
        <f>SMA1MSFT[[#This Row],[Adj Close]]-SMA1MSFT[[#This Row],[6-MA]]</f>
        <v>0.45788333333332965</v>
      </c>
      <c r="P766" s="29">
        <f>(SMA1MSFT[[#This Row],[Adj Close]]-N766)^2</f>
        <v>0.20965714694444107</v>
      </c>
      <c r="Q766" s="29">
        <f>ABS(SMA1MSFT[[#This Row],[Erorr 3]])</f>
        <v>0.45788333333332965</v>
      </c>
      <c r="R766" s="31">
        <f>SMA1MSFT[[#This Row],[Abs Erorr 3]]/SMA1MSFT[[#This Row],[Adj Close]]</f>
        <v>2.8168595292143984E-2</v>
      </c>
    </row>
    <row r="767" spans="2:18">
      <c r="B767" s="20">
        <v>44893.291666666664</v>
      </c>
      <c r="C767" s="4">
        <v>15.8125</v>
      </c>
      <c r="D767" s="25">
        <f t="shared" si="56"/>
        <v>16.255099999999999</v>
      </c>
      <c r="E767" s="26">
        <f>SMA1MSFT[[#This Row],[Adj Close]]-SMA1MSFT[[#This Row],[Naive Trend ]]</f>
        <v>-0.44259999999999877</v>
      </c>
      <c r="F767" s="4">
        <f t="shared" si="55"/>
        <v>0.19589475999999892</v>
      </c>
      <c r="G767" s="4">
        <f>ABS(SMA1MSFT[[#This Row],[Erorr 1]])</f>
        <v>0.44259999999999877</v>
      </c>
      <c r="H767" s="27">
        <f>SMA1MSFT[[#This Row],[Abs Erorr 1]]/SMA1MSFT[[#This Row],[Adj Close]]</f>
        <v>2.7990513833992016E-2</v>
      </c>
      <c r="I767" s="25">
        <f t="shared" si="58"/>
        <v>16.260766666666665</v>
      </c>
      <c r="J767" s="28">
        <f>(SMA1MSFT[[#This Row],[Adj Close]]-SMA1MSFT[[#This Row],[3-MA]])</f>
        <v>-0.44826666666666526</v>
      </c>
      <c r="K767" s="29">
        <f t="shared" si="57"/>
        <v>0.20094300444444319</v>
      </c>
      <c r="L767" s="29">
        <f>ABS(SMA1MSFT[[#This Row],[Erorr 2]])</f>
        <v>0.44826666666666526</v>
      </c>
      <c r="M767" s="27">
        <f>SMA1MSFT[[#This Row],[Abs Erorr 2]]/SMA1MSFT[[#This Row],[Adj Close]]</f>
        <v>2.8348880105401757E-2</v>
      </c>
      <c r="N767" s="25">
        <f t="shared" si="59"/>
        <v>15.857149999999999</v>
      </c>
      <c r="O767" s="30">
        <f>SMA1MSFT[[#This Row],[Adj Close]]-SMA1MSFT[[#This Row],[6-MA]]</f>
        <v>-4.4649999999998968E-2</v>
      </c>
      <c r="P767" s="29">
        <f>(SMA1MSFT[[#This Row],[Adj Close]]-N767)^2</f>
        <v>1.9936224999999078E-3</v>
      </c>
      <c r="Q767" s="29">
        <f>ABS(SMA1MSFT[[#This Row],[Erorr 3]])</f>
        <v>4.4649999999998968E-2</v>
      </c>
      <c r="R767" s="31">
        <f>SMA1MSFT[[#This Row],[Abs Erorr 3]]/SMA1MSFT[[#This Row],[Adj Close]]</f>
        <v>2.8237154150196975E-3</v>
      </c>
    </row>
    <row r="768" spans="2:18">
      <c r="B768" s="20">
        <v>44894.291666666664</v>
      </c>
      <c r="C768" s="4">
        <v>15.624700000000001</v>
      </c>
      <c r="D768" s="25">
        <f t="shared" si="56"/>
        <v>15.8125</v>
      </c>
      <c r="E768" s="26">
        <f>SMA1MSFT[[#This Row],[Adj Close]]-SMA1MSFT[[#This Row],[Naive Trend ]]</f>
        <v>-0.1877999999999993</v>
      </c>
      <c r="F768" s="4">
        <f t="shared" si="55"/>
        <v>3.5268839999999739E-2</v>
      </c>
      <c r="G768" s="4">
        <f>ABS(SMA1MSFT[[#This Row],[Erorr 1]])</f>
        <v>0.1877999999999993</v>
      </c>
      <c r="H768" s="27">
        <f>SMA1MSFT[[#This Row],[Abs Erorr 1]]/SMA1MSFT[[#This Row],[Adj Close]]</f>
        <v>1.2019430773070798E-2</v>
      </c>
      <c r="I768" s="25">
        <f t="shared" si="58"/>
        <v>16.1905</v>
      </c>
      <c r="J768" s="28">
        <f>(SMA1MSFT[[#This Row],[Adj Close]]-SMA1MSFT[[#This Row],[3-MA]])</f>
        <v>-0.56579999999999941</v>
      </c>
      <c r="K768" s="29">
        <f t="shared" si="57"/>
        <v>0.32012963999999933</v>
      </c>
      <c r="L768" s="29">
        <f>ABS(SMA1MSFT[[#This Row],[Erorr 2]])</f>
        <v>0.56579999999999941</v>
      </c>
      <c r="M768" s="27">
        <f>SMA1MSFT[[#This Row],[Abs Erorr 2]]/SMA1MSFT[[#This Row],[Adj Close]]</f>
        <v>3.6211895268389117E-2</v>
      </c>
      <c r="N768" s="25">
        <f t="shared" si="59"/>
        <v>15.882116666666667</v>
      </c>
      <c r="O768" s="30">
        <f>SMA1MSFT[[#This Row],[Adj Close]]-SMA1MSFT[[#This Row],[6-MA]]</f>
        <v>-0.25741666666666596</v>
      </c>
      <c r="P768" s="29">
        <f>(SMA1MSFT[[#This Row],[Adj Close]]-N768)^2</f>
        <v>6.6263340277777416E-2</v>
      </c>
      <c r="Q768" s="29">
        <f>ABS(SMA1MSFT[[#This Row],[Erorr 3]])</f>
        <v>0.25741666666666596</v>
      </c>
      <c r="R768" s="31">
        <f>SMA1MSFT[[#This Row],[Abs Erorr 3]]/SMA1MSFT[[#This Row],[Adj Close]]</f>
        <v>1.6474982986339957E-2</v>
      </c>
    </row>
    <row r="769" spans="2:18">
      <c r="B769" s="20">
        <v>44895.291666666664</v>
      </c>
      <c r="C769" s="4">
        <v>16.911899999999999</v>
      </c>
      <c r="D769" s="25">
        <f t="shared" si="56"/>
        <v>15.624700000000001</v>
      </c>
      <c r="E769" s="26">
        <f>SMA1MSFT[[#This Row],[Adj Close]]-SMA1MSFT[[#This Row],[Naive Trend ]]</f>
        <v>1.2871999999999986</v>
      </c>
      <c r="F769" s="4">
        <f t="shared" si="55"/>
        <v>1.6568838399999963</v>
      </c>
      <c r="G769" s="4">
        <f>ABS(SMA1MSFT[[#This Row],[Erorr 1]])</f>
        <v>1.2871999999999986</v>
      </c>
      <c r="H769" s="27">
        <f>SMA1MSFT[[#This Row],[Abs Erorr 1]]/SMA1MSFT[[#This Row],[Adj Close]]</f>
        <v>7.6112086755479785E-2</v>
      </c>
      <c r="I769" s="25">
        <f t="shared" si="58"/>
        <v>15.897433333333334</v>
      </c>
      <c r="J769" s="28">
        <f>(SMA1MSFT[[#This Row],[Adj Close]]-SMA1MSFT[[#This Row],[3-MA]])</f>
        <v>1.0144666666666655</v>
      </c>
      <c r="K769" s="29">
        <f t="shared" si="57"/>
        <v>1.0291426177777754</v>
      </c>
      <c r="L769" s="29">
        <f>ABS(SMA1MSFT[[#This Row],[Erorr 2]])</f>
        <v>1.0144666666666655</v>
      </c>
      <c r="M769" s="27">
        <f>SMA1MSFT[[#This Row],[Abs Erorr 2]]/SMA1MSFT[[#This Row],[Adj Close]]</f>
        <v>5.9985375189462189E-2</v>
      </c>
      <c r="N769" s="25">
        <f t="shared" si="59"/>
        <v>15.920416666666668</v>
      </c>
      <c r="O769" s="30">
        <f>SMA1MSFT[[#This Row],[Adj Close]]-SMA1MSFT[[#This Row],[6-MA]]</f>
        <v>0.99148333333333127</v>
      </c>
      <c r="P769" s="29">
        <f>(SMA1MSFT[[#This Row],[Adj Close]]-N769)^2</f>
        <v>0.98303920027777369</v>
      </c>
      <c r="Q769" s="29">
        <f>ABS(SMA1MSFT[[#This Row],[Erorr 3]])</f>
        <v>0.99148333333333127</v>
      </c>
      <c r="R769" s="31">
        <f>SMA1MSFT[[#This Row],[Abs Erorr 3]]/SMA1MSFT[[#This Row],[Adj Close]]</f>
        <v>5.8626371568737477E-2</v>
      </c>
    </row>
    <row r="770" spans="2:18">
      <c r="B770" s="20">
        <v>44896.291666666664</v>
      </c>
      <c r="C770" s="4">
        <v>17.123699999999999</v>
      </c>
      <c r="D770" s="25">
        <f t="shared" si="56"/>
        <v>16.911899999999999</v>
      </c>
      <c r="E770" s="26">
        <f>SMA1MSFT[[#This Row],[Adj Close]]-SMA1MSFT[[#This Row],[Naive Trend ]]</f>
        <v>0.21180000000000021</v>
      </c>
      <c r="F770" s="4">
        <f t="shared" si="55"/>
        <v>4.4859240000000092E-2</v>
      </c>
      <c r="G770" s="4">
        <f>ABS(SMA1MSFT[[#This Row],[Erorr 1]])</f>
        <v>0.21180000000000021</v>
      </c>
      <c r="H770" s="27">
        <f>SMA1MSFT[[#This Row],[Abs Erorr 1]]/SMA1MSFT[[#This Row],[Adj Close]]</f>
        <v>1.236882215876243E-2</v>
      </c>
      <c r="I770" s="25">
        <f t="shared" si="58"/>
        <v>16.116366666666668</v>
      </c>
      <c r="J770" s="28">
        <f>(SMA1MSFT[[#This Row],[Adj Close]]-SMA1MSFT[[#This Row],[3-MA]])</f>
        <v>1.0073333333333316</v>
      </c>
      <c r="K770" s="29">
        <f t="shared" si="57"/>
        <v>1.0147204444444411</v>
      </c>
      <c r="L770" s="29">
        <f>ABS(SMA1MSFT[[#This Row],[Erorr 2]])</f>
        <v>1.0073333333333316</v>
      </c>
      <c r="M770" s="27">
        <f>SMA1MSFT[[#This Row],[Abs Erorr 2]]/SMA1MSFT[[#This Row],[Adj Close]]</f>
        <v>5.8826850116115777E-2</v>
      </c>
      <c r="N770" s="25">
        <f t="shared" si="59"/>
        <v>16.188566666666667</v>
      </c>
      <c r="O770" s="30">
        <f>SMA1MSFT[[#This Row],[Adj Close]]-SMA1MSFT[[#This Row],[6-MA]]</f>
        <v>0.93513333333333293</v>
      </c>
      <c r="P770" s="29">
        <f>(SMA1MSFT[[#This Row],[Adj Close]]-N770)^2</f>
        <v>0.87447435111111038</v>
      </c>
      <c r="Q770" s="29">
        <f>ABS(SMA1MSFT[[#This Row],[Erorr 3]])</f>
        <v>0.93513333333333293</v>
      </c>
      <c r="R770" s="31">
        <f>SMA1MSFT[[#This Row],[Abs Erorr 3]]/SMA1MSFT[[#This Row],[Adj Close]]</f>
        <v>5.4610471646509395E-2</v>
      </c>
    </row>
    <row r="771" spans="2:18">
      <c r="B771" s="20">
        <v>44897.291666666664</v>
      </c>
      <c r="C771" s="4">
        <v>16.864899999999999</v>
      </c>
      <c r="D771" s="25">
        <f t="shared" si="56"/>
        <v>17.123699999999999</v>
      </c>
      <c r="E771" s="26">
        <f>SMA1MSFT[[#This Row],[Adj Close]]-SMA1MSFT[[#This Row],[Naive Trend ]]</f>
        <v>-0.25880000000000081</v>
      </c>
      <c r="F771" s="4">
        <f t="shared" si="55"/>
        <v>6.6977440000000416E-2</v>
      </c>
      <c r="G771" s="4">
        <f>ABS(SMA1MSFT[[#This Row],[Erorr 1]])</f>
        <v>0.25880000000000081</v>
      </c>
      <c r="H771" s="27">
        <f>SMA1MSFT[[#This Row],[Abs Erorr 1]]/SMA1MSFT[[#This Row],[Adj Close]]</f>
        <v>1.5345480850761097E-2</v>
      </c>
      <c r="I771" s="25">
        <f t="shared" si="58"/>
        <v>16.553433333333334</v>
      </c>
      <c r="J771" s="28">
        <f>(SMA1MSFT[[#This Row],[Adj Close]]-SMA1MSFT[[#This Row],[3-MA]])</f>
        <v>0.31146666666666434</v>
      </c>
      <c r="K771" s="29">
        <f t="shared" si="57"/>
        <v>9.7011484444442991E-2</v>
      </c>
      <c r="L771" s="29">
        <f>ABS(SMA1MSFT[[#This Row],[Erorr 2]])</f>
        <v>0.31146666666666434</v>
      </c>
      <c r="M771" s="27">
        <f>SMA1MSFT[[#This Row],[Abs Erorr 2]]/SMA1MSFT[[#This Row],[Adj Close]]</f>
        <v>1.8468337592672614E-2</v>
      </c>
      <c r="N771" s="25">
        <f t="shared" si="59"/>
        <v>16.371966666666669</v>
      </c>
      <c r="O771" s="30">
        <f>SMA1MSFT[[#This Row],[Adj Close]]-SMA1MSFT[[#This Row],[6-MA]]</f>
        <v>0.49293333333332967</v>
      </c>
      <c r="P771" s="29">
        <f>(SMA1MSFT[[#This Row],[Adj Close]]-N771)^2</f>
        <v>0.24298327111110751</v>
      </c>
      <c r="Q771" s="29">
        <f>ABS(SMA1MSFT[[#This Row],[Erorr 3]])</f>
        <v>0.49293333333332967</v>
      </c>
      <c r="R771" s="31">
        <f>SMA1MSFT[[#This Row],[Abs Erorr 3]]/SMA1MSFT[[#This Row],[Adj Close]]</f>
        <v>2.9228357911006274E-2</v>
      </c>
    </row>
    <row r="772" spans="2:18">
      <c r="B772" s="20">
        <v>44900.291666666664</v>
      </c>
      <c r="C772" s="4">
        <v>16.5991</v>
      </c>
      <c r="D772" s="25">
        <f t="shared" si="56"/>
        <v>16.864899999999999</v>
      </c>
      <c r="E772" s="26">
        <f>SMA1MSFT[[#This Row],[Adj Close]]-SMA1MSFT[[#This Row],[Naive Trend ]]</f>
        <v>-0.2657999999999987</v>
      </c>
      <c r="F772" s="4">
        <f t="shared" ref="F772:F835" si="60">(C772-D772)^2</f>
        <v>7.0649639999999306E-2</v>
      </c>
      <c r="G772" s="4">
        <f>ABS(SMA1MSFT[[#This Row],[Erorr 1]])</f>
        <v>0.2657999999999987</v>
      </c>
      <c r="H772" s="27">
        <f>SMA1MSFT[[#This Row],[Abs Erorr 1]]/SMA1MSFT[[#This Row],[Adj Close]]</f>
        <v>1.601291636293526E-2</v>
      </c>
      <c r="I772" s="25">
        <f t="shared" si="58"/>
        <v>16.966833333333334</v>
      </c>
      <c r="J772" s="28">
        <f>(SMA1MSFT[[#This Row],[Adj Close]]-SMA1MSFT[[#This Row],[3-MA]])</f>
        <v>-0.36773333333333369</v>
      </c>
      <c r="K772" s="29">
        <f t="shared" si="57"/>
        <v>0.13522780444444471</v>
      </c>
      <c r="L772" s="29">
        <f>ABS(SMA1MSFT[[#This Row],[Erorr 2]])</f>
        <v>0.36773333333333369</v>
      </c>
      <c r="M772" s="27">
        <f>SMA1MSFT[[#This Row],[Abs Erorr 2]]/SMA1MSFT[[#This Row],[Adj Close]]</f>
        <v>2.2153811552031957E-2</v>
      </c>
      <c r="N772" s="25">
        <f t="shared" si="59"/>
        <v>16.432133333333336</v>
      </c>
      <c r="O772" s="30">
        <f>SMA1MSFT[[#This Row],[Adj Close]]-SMA1MSFT[[#This Row],[6-MA]]</f>
        <v>0.1669666666666636</v>
      </c>
      <c r="P772" s="29">
        <f>(SMA1MSFT[[#This Row],[Adj Close]]-N772)^2</f>
        <v>2.7877867777776753E-2</v>
      </c>
      <c r="Q772" s="29">
        <f>ABS(SMA1MSFT[[#This Row],[Erorr 3]])</f>
        <v>0.1669666666666636</v>
      </c>
      <c r="R772" s="31">
        <f>SMA1MSFT[[#This Row],[Abs Erorr 3]]/SMA1MSFT[[#This Row],[Adj Close]]</f>
        <v>1.0058778287176027E-2</v>
      </c>
    </row>
    <row r="773" spans="2:18">
      <c r="B773" s="20">
        <v>44901.291666666664</v>
      </c>
      <c r="C773" s="4">
        <v>15.9765</v>
      </c>
      <c r="D773" s="25">
        <f t="shared" ref="D773:D836" si="61">C772</f>
        <v>16.5991</v>
      </c>
      <c r="E773" s="26">
        <f>SMA1MSFT[[#This Row],[Adj Close]]-SMA1MSFT[[#This Row],[Naive Trend ]]</f>
        <v>-0.62260000000000026</v>
      </c>
      <c r="F773" s="4">
        <f t="shared" si="60"/>
        <v>0.38763076000000035</v>
      </c>
      <c r="G773" s="4">
        <f>ABS(SMA1MSFT[[#This Row],[Erorr 1]])</f>
        <v>0.62260000000000026</v>
      </c>
      <c r="H773" s="27">
        <f>SMA1MSFT[[#This Row],[Abs Erorr 1]]/SMA1MSFT[[#This Row],[Adj Close]]</f>
        <v>3.8969736800926379E-2</v>
      </c>
      <c r="I773" s="25">
        <f t="shared" si="58"/>
        <v>16.862566666666666</v>
      </c>
      <c r="J773" s="28">
        <f>(SMA1MSFT[[#This Row],[Adj Close]]-SMA1MSFT[[#This Row],[3-MA]])</f>
        <v>-0.88606666666666634</v>
      </c>
      <c r="K773" s="29">
        <f t="shared" si="57"/>
        <v>0.78511413777777717</v>
      </c>
      <c r="L773" s="29">
        <f>ABS(SMA1MSFT[[#This Row],[Erorr 2]])</f>
        <v>0.88606666666666634</v>
      </c>
      <c r="M773" s="27">
        <f>SMA1MSFT[[#This Row],[Abs Erorr 2]]/SMA1MSFT[[#This Row],[Adj Close]]</f>
        <v>5.546062445884057E-2</v>
      </c>
      <c r="N773" s="25">
        <f t="shared" si="59"/>
        <v>16.489466666666669</v>
      </c>
      <c r="O773" s="30">
        <f>SMA1MSFT[[#This Row],[Adj Close]]-SMA1MSFT[[#This Row],[6-MA]]</f>
        <v>-0.51296666666666901</v>
      </c>
      <c r="P773" s="29">
        <f>(SMA1MSFT[[#This Row],[Adj Close]]-N773)^2</f>
        <v>0.26313480111111354</v>
      </c>
      <c r="Q773" s="29">
        <f>ABS(SMA1MSFT[[#This Row],[Erorr 3]])</f>
        <v>0.51296666666666901</v>
      </c>
      <c r="R773" s="31">
        <f>SMA1MSFT[[#This Row],[Abs Erorr 3]]/SMA1MSFT[[#This Row],[Adj Close]]</f>
        <v>3.2107574666958912E-2</v>
      </c>
    </row>
    <row r="774" spans="2:18">
      <c r="B774" s="20">
        <v>44902.291666666664</v>
      </c>
      <c r="C774" s="4">
        <v>16.109400000000001</v>
      </c>
      <c r="D774" s="25">
        <f t="shared" si="61"/>
        <v>15.9765</v>
      </c>
      <c r="E774" s="26">
        <f>SMA1MSFT[[#This Row],[Adj Close]]-SMA1MSFT[[#This Row],[Naive Trend ]]</f>
        <v>0.13290000000000113</v>
      </c>
      <c r="F774" s="4">
        <f t="shared" si="60"/>
        <v>1.7662410000000298E-2</v>
      </c>
      <c r="G774" s="4">
        <f>ABS(SMA1MSFT[[#This Row],[Erorr 1]])</f>
        <v>0.13290000000000113</v>
      </c>
      <c r="H774" s="27">
        <f>SMA1MSFT[[#This Row],[Abs Erorr 1]]/SMA1MSFT[[#This Row],[Adj Close]]</f>
        <v>8.2498417073262262E-3</v>
      </c>
      <c r="I774" s="25">
        <f t="shared" si="58"/>
        <v>16.480166666666666</v>
      </c>
      <c r="J774" s="28">
        <f>(SMA1MSFT[[#This Row],[Adj Close]]-SMA1MSFT[[#This Row],[3-MA]])</f>
        <v>-0.37076666666666469</v>
      </c>
      <c r="K774" s="29">
        <f t="shared" ref="K774:K837" si="62">(C774-I774)^2</f>
        <v>0.13746792111110964</v>
      </c>
      <c r="L774" s="29">
        <f>ABS(SMA1MSFT[[#This Row],[Erorr 2]])</f>
        <v>0.37076666666666469</v>
      </c>
      <c r="M774" s="27">
        <f>SMA1MSFT[[#This Row],[Abs Erorr 2]]/SMA1MSFT[[#This Row],[Adj Close]]</f>
        <v>2.3015547858186193E-2</v>
      </c>
      <c r="N774" s="25">
        <f t="shared" si="59"/>
        <v>16.5168</v>
      </c>
      <c r="O774" s="30">
        <f>SMA1MSFT[[#This Row],[Adj Close]]-SMA1MSFT[[#This Row],[6-MA]]</f>
        <v>-0.4073999999999991</v>
      </c>
      <c r="P774" s="29">
        <f>(SMA1MSFT[[#This Row],[Adj Close]]-N774)^2</f>
        <v>0.16597475999999928</v>
      </c>
      <c r="Q774" s="29">
        <f>ABS(SMA1MSFT[[#This Row],[Erorr 3]])</f>
        <v>0.4073999999999991</v>
      </c>
      <c r="R774" s="31">
        <f>SMA1MSFT[[#This Row],[Abs Erorr 3]]/SMA1MSFT[[#This Row],[Adj Close]]</f>
        <v>2.5289582479794348E-2</v>
      </c>
    </row>
    <row r="775" spans="2:18">
      <c r="B775" s="20">
        <v>44903.291666666664</v>
      </c>
      <c r="C775" s="4">
        <v>17.157699999999998</v>
      </c>
      <c r="D775" s="25">
        <f t="shared" si="61"/>
        <v>16.109400000000001</v>
      </c>
      <c r="E775" s="26">
        <f>SMA1MSFT[[#This Row],[Adj Close]]-SMA1MSFT[[#This Row],[Naive Trend ]]</f>
        <v>1.0482999999999976</v>
      </c>
      <c r="F775" s="4">
        <f t="shared" si="60"/>
        <v>1.0989328899999948</v>
      </c>
      <c r="G775" s="4">
        <f>ABS(SMA1MSFT[[#This Row],[Erorr 1]])</f>
        <v>1.0482999999999976</v>
      </c>
      <c r="H775" s="27">
        <f>SMA1MSFT[[#This Row],[Abs Erorr 1]]/SMA1MSFT[[#This Row],[Adj Close]]</f>
        <v>6.1097932706598065E-2</v>
      </c>
      <c r="I775" s="25">
        <f t="shared" ref="I775:I838" si="63">AVERAGE(C772:C774)</f>
        <v>16.228333333333335</v>
      </c>
      <c r="J775" s="28">
        <f>(SMA1MSFT[[#This Row],[Adj Close]]-SMA1MSFT[[#This Row],[3-MA]])</f>
        <v>0.92936666666666312</v>
      </c>
      <c r="K775" s="29">
        <f t="shared" si="62"/>
        <v>0.86372240111110454</v>
      </c>
      <c r="L775" s="29">
        <f>ABS(SMA1MSFT[[#This Row],[Erorr 2]])</f>
        <v>0.92936666666666312</v>
      </c>
      <c r="M775" s="27">
        <f>SMA1MSFT[[#This Row],[Abs Erorr 2]]/SMA1MSFT[[#This Row],[Adj Close]]</f>
        <v>5.4166156691553252E-2</v>
      </c>
      <c r="N775" s="25">
        <f t="shared" si="59"/>
        <v>16.597583333333333</v>
      </c>
      <c r="O775" s="30">
        <f>SMA1MSFT[[#This Row],[Adj Close]]-SMA1MSFT[[#This Row],[6-MA]]</f>
        <v>0.56011666666666571</v>
      </c>
      <c r="P775" s="29">
        <f>(SMA1MSFT[[#This Row],[Adj Close]]-N775)^2</f>
        <v>0.31373068027777673</v>
      </c>
      <c r="Q775" s="29">
        <f>ABS(SMA1MSFT[[#This Row],[Erorr 3]])</f>
        <v>0.56011666666666571</v>
      </c>
      <c r="R775" s="31">
        <f>SMA1MSFT[[#This Row],[Abs Erorr 3]]/SMA1MSFT[[#This Row],[Adj Close]]</f>
        <v>3.2645206913902547E-2</v>
      </c>
    </row>
    <row r="776" spans="2:18">
      <c r="B776" s="20">
        <v>44904.291666666664</v>
      </c>
      <c r="C776" s="4">
        <v>16.989799999999999</v>
      </c>
      <c r="D776" s="25">
        <f t="shared" si="61"/>
        <v>17.157699999999998</v>
      </c>
      <c r="E776" s="26">
        <f>SMA1MSFT[[#This Row],[Adj Close]]-SMA1MSFT[[#This Row],[Naive Trend ]]</f>
        <v>-0.16789999999999949</v>
      </c>
      <c r="F776" s="4">
        <f t="shared" si="60"/>
        <v>2.8190409999999829E-2</v>
      </c>
      <c r="G776" s="4">
        <f>ABS(SMA1MSFT[[#This Row],[Erorr 1]])</f>
        <v>0.16789999999999949</v>
      </c>
      <c r="H776" s="27">
        <f>SMA1MSFT[[#This Row],[Abs Erorr 1]]/SMA1MSFT[[#This Row],[Adj Close]]</f>
        <v>9.8824000282522161E-3</v>
      </c>
      <c r="I776" s="25">
        <f t="shared" si="63"/>
        <v>16.414533333333335</v>
      </c>
      <c r="J776" s="28">
        <f>(SMA1MSFT[[#This Row],[Adj Close]]-SMA1MSFT[[#This Row],[3-MA]])</f>
        <v>0.57526666666666415</v>
      </c>
      <c r="K776" s="29">
        <f t="shared" si="62"/>
        <v>0.3309317377777749</v>
      </c>
      <c r="L776" s="29">
        <f>ABS(SMA1MSFT[[#This Row],[Erorr 2]])</f>
        <v>0.57526666666666415</v>
      </c>
      <c r="M776" s="27">
        <f>SMA1MSFT[[#This Row],[Abs Erorr 2]]/SMA1MSFT[[#This Row],[Adj Close]]</f>
        <v>3.3859531405117438E-2</v>
      </c>
      <c r="N776" s="25">
        <f t="shared" si="59"/>
        <v>16.638549999999999</v>
      </c>
      <c r="O776" s="30">
        <f>SMA1MSFT[[#This Row],[Adj Close]]-SMA1MSFT[[#This Row],[6-MA]]</f>
        <v>0.35125000000000028</v>
      </c>
      <c r="P776" s="29">
        <f>(SMA1MSFT[[#This Row],[Adj Close]]-N776)^2</f>
        <v>0.1233765625000002</v>
      </c>
      <c r="Q776" s="29">
        <f>ABS(SMA1MSFT[[#This Row],[Erorr 3]])</f>
        <v>0.35125000000000028</v>
      </c>
      <c r="R776" s="31">
        <f>SMA1MSFT[[#This Row],[Abs Erorr 3]]/SMA1MSFT[[#This Row],[Adj Close]]</f>
        <v>2.0674169207406817E-2</v>
      </c>
    </row>
    <row r="777" spans="2:18">
      <c r="B777" s="20">
        <v>44907.291666666664</v>
      </c>
      <c r="C777" s="4">
        <v>17.523499999999999</v>
      </c>
      <c r="D777" s="25">
        <f t="shared" si="61"/>
        <v>16.989799999999999</v>
      </c>
      <c r="E777" s="26">
        <f>SMA1MSFT[[#This Row],[Adj Close]]-SMA1MSFT[[#This Row],[Naive Trend ]]</f>
        <v>0.53369999999999962</v>
      </c>
      <c r="F777" s="4">
        <f t="shared" si="60"/>
        <v>0.28483568999999959</v>
      </c>
      <c r="G777" s="4">
        <f>ABS(SMA1MSFT[[#This Row],[Erorr 1]])</f>
        <v>0.53369999999999962</v>
      </c>
      <c r="H777" s="27">
        <f>SMA1MSFT[[#This Row],[Abs Erorr 1]]/SMA1MSFT[[#This Row],[Adj Close]]</f>
        <v>3.0456244471709401E-2</v>
      </c>
      <c r="I777" s="25">
        <f t="shared" si="63"/>
        <v>16.752300000000002</v>
      </c>
      <c r="J777" s="28">
        <f>(SMA1MSFT[[#This Row],[Adj Close]]-SMA1MSFT[[#This Row],[3-MA]])</f>
        <v>0.77119999999999678</v>
      </c>
      <c r="K777" s="29">
        <f t="shared" si="62"/>
        <v>0.59474943999999508</v>
      </c>
      <c r="L777" s="29">
        <f>ABS(SMA1MSFT[[#This Row],[Erorr 2]])</f>
        <v>0.77119999999999678</v>
      </c>
      <c r="M777" s="27">
        <f>SMA1MSFT[[#This Row],[Abs Erorr 2]]/SMA1MSFT[[#This Row],[Adj Close]]</f>
        <v>4.4009472993408669E-2</v>
      </c>
      <c r="N777" s="25">
        <f t="shared" si="59"/>
        <v>16.616233333333337</v>
      </c>
      <c r="O777" s="30">
        <f>SMA1MSFT[[#This Row],[Adj Close]]-SMA1MSFT[[#This Row],[6-MA]]</f>
        <v>0.90726666666666134</v>
      </c>
      <c r="P777" s="29">
        <f>(SMA1MSFT[[#This Row],[Adj Close]]-N777)^2</f>
        <v>0.82313280444443482</v>
      </c>
      <c r="Q777" s="29">
        <f>ABS(SMA1MSFT[[#This Row],[Erorr 3]])</f>
        <v>0.90726666666666134</v>
      </c>
      <c r="R777" s="31">
        <f>SMA1MSFT[[#This Row],[Abs Erorr 3]]/SMA1MSFT[[#This Row],[Adj Close]]</f>
        <v>5.177428405664744E-2</v>
      </c>
    </row>
    <row r="778" spans="2:18">
      <c r="B778" s="20">
        <v>44908.291666666664</v>
      </c>
      <c r="C778" s="4">
        <v>18.060099999999998</v>
      </c>
      <c r="D778" s="25">
        <f t="shared" si="61"/>
        <v>17.523499999999999</v>
      </c>
      <c r="E778" s="26">
        <f>SMA1MSFT[[#This Row],[Adj Close]]-SMA1MSFT[[#This Row],[Naive Trend ]]</f>
        <v>0.53659999999999997</v>
      </c>
      <c r="F778" s="4">
        <f t="shared" si="60"/>
        <v>0.28793955999999998</v>
      </c>
      <c r="G778" s="4">
        <f>ABS(SMA1MSFT[[#This Row],[Erorr 1]])</f>
        <v>0.53659999999999997</v>
      </c>
      <c r="H778" s="27">
        <f>SMA1MSFT[[#This Row],[Abs Erorr 1]]/SMA1MSFT[[#This Row],[Adj Close]]</f>
        <v>2.9711906357107659E-2</v>
      </c>
      <c r="I778" s="25">
        <f t="shared" si="63"/>
        <v>17.223666666666663</v>
      </c>
      <c r="J778" s="28">
        <f>(SMA1MSFT[[#This Row],[Adj Close]]-SMA1MSFT[[#This Row],[3-MA]])</f>
        <v>0.83643333333333558</v>
      </c>
      <c r="K778" s="29">
        <f t="shared" si="62"/>
        <v>0.69962072111111484</v>
      </c>
      <c r="L778" s="29">
        <f>ABS(SMA1MSFT[[#This Row],[Erorr 2]])</f>
        <v>0.83643333333333558</v>
      </c>
      <c r="M778" s="27">
        <f>SMA1MSFT[[#This Row],[Abs Erorr 2]]/SMA1MSFT[[#This Row],[Adj Close]]</f>
        <v>4.6313881613797028E-2</v>
      </c>
      <c r="N778" s="25">
        <f t="shared" ref="N778:N841" si="64">AVERAGE(C772:C777)</f>
        <v>16.726000000000003</v>
      </c>
      <c r="O778" s="30">
        <f>SMA1MSFT[[#This Row],[Adj Close]]-SMA1MSFT[[#This Row],[6-MA]]</f>
        <v>1.3340999999999958</v>
      </c>
      <c r="P778" s="29">
        <f>(SMA1MSFT[[#This Row],[Adj Close]]-N778)^2</f>
        <v>1.7798228099999889</v>
      </c>
      <c r="Q778" s="29">
        <f>ABS(SMA1MSFT[[#This Row],[Erorr 3]])</f>
        <v>1.3340999999999958</v>
      </c>
      <c r="R778" s="31">
        <f>SMA1MSFT[[#This Row],[Abs Erorr 3]]/SMA1MSFT[[#This Row],[Adj Close]]</f>
        <v>7.3870022868090204E-2</v>
      </c>
    </row>
    <row r="779" spans="2:18">
      <c r="B779" s="20">
        <v>44909.291666666664</v>
      </c>
      <c r="C779" s="4">
        <v>17.662400000000002</v>
      </c>
      <c r="D779" s="25">
        <f t="shared" si="61"/>
        <v>18.060099999999998</v>
      </c>
      <c r="E779" s="26">
        <f>SMA1MSFT[[#This Row],[Adj Close]]-SMA1MSFT[[#This Row],[Naive Trend ]]</f>
        <v>-0.39769999999999683</v>
      </c>
      <c r="F779" s="4">
        <f t="shared" si="60"/>
        <v>0.15816528999999749</v>
      </c>
      <c r="G779" s="4">
        <f>ABS(SMA1MSFT[[#This Row],[Erorr 1]])</f>
        <v>0.39769999999999683</v>
      </c>
      <c r="H779" s="27">
        <f>SMA1MSFT[[#This Row],[Abs Erorr 1]]/SMA1MSFT[[#This Row],[Adj Close]]</f>
        <v>2.251675876438065E-2</v>
      </c>
      <c r="I779" s="25">
        <f t="shared" si="63"/>
        <v>17.524466666666665</v>
      </c>
      <c r="J779" s="28">
        <f>(SMA1MSFT[[#This Row],[Adj Close]]-SMA1MSFT[[#This Row],[3-MA]])</f>
        <v>0.13793333333333635</v>
      </c>
      <c r="K779" s="29">
        <f t="shared" si="62"/>
        <v>1.9025604444445277E-2</v>
      </c>
      <c r="L779" s="29">
        <f>ABS(SMA1MSFT[[#This Row],[Erorr 2]])</f>
        <v>0.13793333333333635</v>
      </c>
      <c r="M779" s="27">
        <f>SMA1MSFT[[#This Row],[Abs Erorr 2]]/SMA1MSFT[[#This Row],[Adj Close]]</f>
        <v>7.8094332216084071E-3</v>
      </c>
      <c r="N779" s="25">
        <f t="shared" si="64"/>
        <v>16.9695</v>
      </c>
      <c r="O779" s="30">
        <f>SMA1MSFT[[#This Row],[Adj Close]]-SMA1MSFT[[#This Row],[6-MA]]</f>
        <v>0.69290000000000163</v>
      </c>
      <c r="P779" s="29">
        <f>(SMA1MSFT[[#This Row],[Adj Close]]-N779)^2</f>
        <v>0.48011041000000226</v>
      </c>
      <c r="Q779" s="29">
        <f>ABS(SMA1MSFT[[#This Row],[Erorr 3]])</f>
        <v>0.69290000000000163</v>
      </c>
      <c r="R779" s="31">
        <f>SMA1MSFT[[#This Row],[Abs Erorr 3]]/SMA1MSFT[[#This Row],[Adj Close]]</f>
        <v>3.9230229187426482E-2</v>
      </c>
    </row>
    <row r="780" spans="2:18">
      <c r="B780" s="20">
        <v>44910.291666666664</v>
      </c>
      <c r="C780" s="4">
        <v>16.940799999999999</v>
      </c>
      <c r="D780" s="25">
        <f t="shared" si="61"/>
        <v>17.662400000000002</v>
      </c>
      <c r="E780" s="26">
        <f>SMA1MSFT[[#This Row],[Adj Close]]-SMA1MSFT[[#This Row],[Naive Trend ]]</f>
        <v>-0.72160000000000224</v>
      </c>
      <c r="F780" s="4">
        <f t="shared" si="60"/>
        <v>0.52070656000000326</v>
      </c>
      <c r="G780" s="4">
        <f>ABS(SMA1MSFT[[#This Row],[Erorr 1]])</f>
        <v>0.72160000000000224</v>
      </c>
      <c r="H780" s="27">
        <f>SMA1MSFT[[#This Row],[Abs Erorr 1]]/SMA1MSFT[[#This Row],[Adj Close]]</f>
        <v>4.2595391008689212E-2</v>
      </c>
      <c r="I780" s="25">
        <f t="shared" si="63"/>
        <v>17.748666666666665</v>
      </c>
      <c r="J780" s="28">
        <f>(SMA1MSFT[[#This Row],[Adj Close]]-SMA1MSFT[[#This Row],[3-MA]])</f>
        <v>-0.80786666666666562</v>
      </c>
      <c r="K780" s="29">
        <f t="shared" si="62"/>
        <v>0.65264855111110942</v>
      </c>
      <c r="L780" s="29">
        <f>ABS(SMA1MSFT[[#This Row],[Erorr 2]])</f>
        <v>0.80786666666666562</v>
      </c>
      <c r="M780" s="27">
        <f>SMA1MSFT[[#This Row],[Abs Erorr 2]]/SMA1MSFT[[#This Row],[Adj Close]]</f>
        <v>4.7687633799269553E-2</v>
      </c>
      <c r="N780" s="25">
        <f t="shared" si="64"/>
        <v>17.250483333333332</v>
      </c>
      <c r="O780" s="30">
        <f>SMA1MSFT[[#This Row],[Adj Close]]-SMA1MSFT[[#This Row],[6-MA]]</f>
        <v>-0.3096833333333322</v>
      </c>
      <c r="P780" s="29">
        <f>(SMA1MSFT[[#This Row],[Adj Close]]-N780)^2</f>
        <v>9.5903766944443747E-2</v>
      </c>
      <c r="Q780" s="29">
        <f>ABS(SMA1MSFT[[#This Row],[Erorr 3]])</f>
        <v>0.3096833333333322</v>
      </c>
      <c r="R780" s="31">
        <f>SMA1MSFT[[#This Row],[Abs Erorr 3]]/SMA1MSFT[[#This Row],[Adj Close]]</f>
        <v>1.8280325210930547E-2</v>
      </c>
    </row>
    <row r="781" spans="2:18">
      <c r="B781" s="20">
        <v>44911.291666666664</v>
      </c>
      <c r="C781" s="4">
        <v>16.560099999999998</v>
      </c>
      <c r="D781" s="25">
        <f t="shared" si="61"/>
        <v>16.940799999999999</v>
      </c>
      <c r="E781" s="26">
        <f>SMA1MSFT[[#This Row],[Adj Close]]-SMA1MSFT[[#This Row],[Naive Trend ]]</f>
        <v>-0.38070000000000093</v>
      </c>
      <c r="F781" s="4">
        <f t="shared" si="60"/>
        <v>0.14493249000000072</v>
      </c>
      <c r="G781" s="4">
        <f>ABS(SMA1MSFT[[#This Row],[Erorr 1]])</f>
        <v>0.38070000000000093</v>
      </c>
      <c r="H781" s="27">
        <f>SMA1MSFT[[#This Row],[Abs Erorr 1]]/SMA1MSFT[[#This Row],[Adj Close]]</f>
        <v>2.2988991612369548E-2</v>
      </c>
      <c r="I781" s="25">
        <f t="shared" si="63"/>
        <v>17.554433333333332</v>
      </c>
      <c r="J781" s="28">
        <f>(SMA1MSFT[[#This Row],[Adj Close]]-SMA1MSFT[[#This Row],[3-MA]])</f>
        <v>-0.99433333333333351</v>
      </c>
      <c r="K781" s="29">
        <f t="shared" si="62"/>
        <v>0.98869877777777815</v>
      </c>
      <c r="L781" s="29">
        <f>ABS(SMA1MSFT[[#This Row],[Erorr 2]])</f>
        <v>0.99433333333333351</v>
      </c>
      <c r="M781" s="27">
        <f>SMA1MSFT[[#This Row],[Abs Erorr 2]]/SMA1MSFT[[#This Row],[Adj Close]]</f>
        <v>6.0043920829785664E-2</v>
      </c>
      <c r="N781" s="25">
        <f t="shared" si="64"/>
        <v>17.389050000000001</v>
      </c>
      <c r="O781" s="30">
        <f>SMA1MSFT[[#This Row],[Adj Close]]-SMA1MSFT[[#This Row],[6-MA]]</f>
        <v>-0.82895000000000252</v>
      </c>
      <c r="P781" s="29">
        <f>(SMA1MSFT[[#This Row],[Adj Close]]-N781)^2</f>
        <v>0.6871581025000042</v>
      </c>
      <c r="Q781" s="29">
        <f>ABS(SMA1MSFT[[#This Row],[Erorr 3]])</f>
        <v>0.82895000000000252</v>
      </c>
      <c r="R781" s="31">
        <f>SMA1MSFT[[#This Row],[Abs Erorr 3]]/SMA1MSFT[[#This Row],[Adj Close]]</f>
        <v>5.0057064872796819E-2</v>
      </c>
    </row>
    <row r="782" spans="2:18">
      <c r="B782" s="20">
        <v>44914.291666666664</v>
      </c>
      <c r="C782" s="4">
        <v>16.243300000000001</v>
      </c>
      <c r="D782" s="25">
        <f t="shared" si="61"/>
        <v>16.560099999999998</v>
      </c>
      <c r="E782" s="26">
        <f>SMA1MSFT[[#This Row],[Adj Close]]-SMA1MSFT[[#This Row],[Naive Trend ]]</f>
        <v>-0.31679999999999708</v>
      </c>
      <c r="F782" s="4">
        <f t="shared" si="60"/>
        <v>0.10036223999999815</v>
      </c>
      <c r="G782" s="4">
        <f>ABS(SMA1MSFT[[#This Row],[Erorr 1]])</f>
        <v>0.31679999999999708</v>
      </c>
      <c r="H782" s="27">
        <f>SMA1MSFT[[#This Row],[Abs Erorr 1]]/SMA1MSFT[[#This Row],[Adj Close]]</f>
        <v>1.9503426027962116E-2</v>
      </c>
      <c r="I782" s="25">
        <f t="shared" si="63"/>
        <v>17.054433333333332</v>
      </c>
      <c r="J782" s="28">
        <f>(SMA1MSFT[[#This Row],[Adj Close]]-SMA1MSFT[[#This Row],[3-MA]])</f>
        <v>-0.8111333333333306</v>
      </c>
      <c r="K782" s="29">
        <f t="shared" si="62"/>
        <v>0.65793728444444</v>
      </c>
      <c r="L782" s="29">
        <f>ABS(SMA1MSFT[[#This Row],[Erorr 2]])</f>
        <v>0.8111333333333306</v>
      </c>
      <c r="M782" s="27">
        <f>SMA1MSFT[[#This Row],[Abs Erorr 2]]/SMA1MSFT[[#This Row],[Adj Close]]</f>
        <v>4.9936486633463062E-2</v>
      </c>
      <c r="N782" s="25">
        <f t="shared" si="64"/>
        <v>17.289449999999999</v>
      </c>
      <c r="O782" s="30">
        <f>SMA1MSFT[[#This Row],[Adj Close]]-SMA1MSFT[[#This Row],[6-MA]]</f>
        <v>-1.0461499999999972</v>
      </c>
      <c r="P782" s="29">
        <f>(SMA1MSFT[[#This Row],[Adj Close]]-N782)^2</f>
        <v>1.0944298224999942</v>
      </c>
      <c r="Q782" s="29">
        <f>ABS(SMA1MSFT[[#This Row],[Erorr 3]])</f>
        <v>1.0461499999999972</v>
      </c>
      <c r="R782" s="31">
        <f>SMA1MSFT[[#This Row],[Abs Erorr 3]]/SMA1MSFT[[#This Row],[Adj Close]]</f>
        <v>6.4405016222072925E-2</v>
      </c>
    </row>
    <row r="783" spans="2:18">
      <c r="B783" s="20">
        <v>44915.291666666664</v>
      </c>
      <c r="C783" s="4">
        <v>16.074400000000001</v>
      </c>
      <c r="D783" s="25">
        <f t="shared" si="61"/>
        <v>16.243300000000001</v>
      </c>
      <c r="E783" s="26">
        <f>SMA1MSFT[[#This Row],[Adj Close]]-SMA1MSFT[[#This Row],[Naive Trend ]]</f>
        <v>-0.16890000000000072</v>
      </c>
      <c r="F783" s="4">
        <f t="shared" si="60"/>
        <v>2.8527210000000244E-2</v>
      </c>
      <c r="G783" s="4">
        <f>ABS(SMA1MSFT[[#This Row],[Erorr 1]])</f>
        <v>0.16890000000000072</v>
      </c>
      <c r="H783" s="27">
        <f>SMA1MSFT[[#This Row],[Abs Erorr 1]]/SMA1MSFT[[#This Row],[Adj Close]]</f>
        <v>1.0507390633554018E-2</v>
      </c>
      <c r="I783" s="25">
        <f t="shared" si="63"/>
        <v>16.581400000000002</v>
      </c>
      <c r="J783" s="28">
        <f>(SMA1MSFT[[#This Row],[Adj Close]]-SMA1MSFT[[#This Row],[3-MA]])</f>
        <v>-0.50700000000000145</v>
      </c>
      <c r="K783" s="29">
        <f t="shared" si="62"/>
        <v>0.25704900000000147</v>
      </c>
      <c r="L783" s="29">
        <f>ABS(SMA1MSFT[[#This Row],[Erorr 2]])</f>
        <v>0.50700000000000145</v>
      </c>
      <c r="M783" s="27">
        <f>SMA1MSFT[[#This Row],[Abs Erorr 2]]/SMA1MSFT[[#This Row],[Adj Close]]</f>
        <v>3.1540835116707397E-2</v>
      </c>
      <c r="N783" s="25">
        <f t="shared" si="64"/>
        <v>17.16503333333333</v>
      </c>
      <c r="O783" s="30">
        <f>SMA1MSFT[[#This Row],[Adj Close]]-SMA1MSFT[[#This Row],[6-MA]]</f>
        <v>-1.0906333333333293</v>
      </c>
      <c r="P783" s="29">
        <f>(SMA1MSFT[[#This Row],[Adj Close]]-N783)^2</f>
        <v>1.1894810677777692</v>
      </c>
      <c r="Q783" s="29">
        <f>ABS(SMA1MSFT[[#This Row],[Erorr 3]])</f>
        <v>1.0906333333333293</v>
      </c>
      <c r="R783" s="31">
        <f>SMA1MSFT[[#This Row],[Abs Erorr 3]]/SMA1MSFT[[#This Row],[Adj Close]]</f>
        <v>6.7849085087675384E-2</v>
      </c>
    </row>
    <row r="784" spans="2:18">
      <c r="B784" s="20">
        <v>44916.291666666664</v>
      </c>
      <c r="C784" s="4">
        <v>16.490100000000002</v>
      </c>
      <c r="D784" s="25">
        <f t="shared" si="61"/>
        <v>16.074400000000001</v>
      </c>
      <c r="E784" s="26">
        <f>SMA1MSFT[[#This Row],[Adj Close]]-SMA1MSFT[[#This Row],[Naive Trend ]]</f>
        <v>0.41570000000000107</v>
      </c>
      <c r="F784" s="4">
        <f t="shared" si="60"/>
        <v>0.1728064900000009</v>
      </c>
      <c r="G784" s="4">
        <f>ABS(SMA1MSFT[[#This Row],[Erorr 1]])</f>
        <v>0.41570000000000107</v>
      </c>
      <c r="H784" s="27">
        <f>SMA1MSFT[[#This Row],[Abs Erorr 1]]/SMA1MSFT[[#This Row],[Adj Close]]</f>
        <v>2.5209064832839159E-2</v>
      </c>
      <c r="I784" s="25">
        <f t="shared" si="63"/>
        <v>16.292599999999997</v>
      </c>
      <c r="J784" s="28">
        <f>(SMA1MSFT[[#This Row],[Adj Close]]-SMA1MSFT[[#This Row],[3-MA]])</f>
        <v>0.19750000000000512</v>
      </c>
      <c r="K784" s="29">
        <f t="shared" si="62"/>
        <v>3.9006250000002018E-2</v>
      </c>
      <c r="L784" s="29">
        <f>ABS(SMA1MSFT[[#This Row],[Erorr 2]])</f>
        <v>0.19750000000000512</v>
      </c>
      <c r="M784" s="27">
        <f>SMA1MSFT[[#This Row],[Abs Erorr 2]]/SMA1MSFT[[#This Row],[Adj Close]]</f>
        <v>1.1976883099557013E-2</v>
      </c>
      <c r="N784" s="25">
        <f t="shared" si="64"/>
        <v>16.923516666666668</v>
      </c>
      <c r="O784" s="30">
        <f>SMA1MSFT[[#This Row],[Adj Close]]-SMA1MSFT[[#This Row],[6-MA]]</f>
        <v>-0.43341666666666612</v>
      </c>
      <c r="P784" s="29">
        <f>(SMA1MSFT[[#This Row],[Adj Close]]-N784)^2</f>
        <v>0.18785000694444398</v>
      </c>
      <c r="Q784" s="29">
        <f>ABS(SMA1MSFT[[#This Row],[Erorr 3]])</f>
        <v>0.43341666666666612</v>
      </c>
      <c r="R784" s="31">
        <f>SMA1MSFT[[#This Row],[Abs Erorr 3]]/SMA1MSFT[[#This Row],[Adj Close]]</f>
        <v>2.6283446835778199E-2</v>
      </c>
    </row>
    <row r="785" spans="2:18">
      <c r="B785" s="20">
        <v>44917.291666666664</v>
      </c>
      <c r="C785" s="4">
        <v>15.328900000000001</v>
      </c>
      <c r="D785" s="25">
        <f t="shared" si="61"/>
        <v>16.490100000000002</v>
      </c>
      <c r="E785" s="26">
        <f>SMA1MSFT[[#This Row],[Adj Close]]-SMA1MSFT[[#This Row],[Naive Trend ]]</f>
        <v>-1.1612000000000009</v>
      </c>
      <c r="F785" s="4">
        <f t="shared" si="60"/>
        <v>1.3483854400000022</v>
      </c>
      <c r="G785" s="4">
        <f>ABS(SMA1MSFT[[#This Row],[Erorr 1]])</f>
        <v>1.1612000000000009</v>
      </c>
      <c r="H785" s="27">
        <f>SMA1MSFT[[#This Row],[Abs Erorr 1]]/SMA1MSFT[[#This Row],[Adj Close]]</f>
        <v>7.5752337088767024E-2</v>
      </c>
      <c r="I785" s="25">
        <f t="shared" si="63"/>
        <v>16.269266666666667</v>
      </c>
      <c r="J785" s="28">
        <f>(SMA1MSFT[[#This Row],[Adj Close]]-SMA1MSFT[[#This Row],[3-MA]])</f>
        <v>-0.94036666666666591</v>
      </c>
      <c r="K785" s="29">
        <f t="shared" si="62"/>
        <v>0.88428946777777639</v>
      </c>
      <c r="L785" s="29">
        <f>ABS(SMA1MSFT[[#This Row],[Erorr 2]])</f>
        <v>0.94036666666666591</v>
      </c>
      <c r="M785" s="27">
        <f>SMA1MSFT[[#This Row],[Abs Erorr 2]]/SMA1MSFT[[#This Row],[Adj Close]]</f>
        <v>6.1345997864599926E-2</v>
      </c>
      <c r="N785" s="25">
        <f t="shared" si="64"/>
        <v>16.661849999999998</v>
      </c>
      <c r="O785" s="30">
        <f>SMA1MSFT[[#This Row],[Adj Close]]-SMA1MSFT[[#This Row],[6-MA]]</f>
        <v>-1.3329499999999967</v>
      </c>
      <c r="P785" s="29">
        <f>(SMA1MSFT[[#This Row],[Adj Close]]-N785)^2</f>
        <v>1.7767557024999914</v>
      </c>
      <c r="Q785" s="29">
        <f>ABS(SMA1MSFT[[#This Row],[Erorr 3]])</f>
        <v>1.3329499999999967</v>
      </c>
      <c r="R785" s="31">
        <f>SMA1MSFT[[#This Row],[Abs Erorr 3]]/SMA1MSFT[[#This Row],[Adj Close]]</f>
        <v>8.6956663557071726E-2</v>
      </c>
    </row>
    <row r="786" spans="2:18">
      <c r="B786" s="20">
        <v>44918.291666666664</v>
      </c>
      <c r="C786" s="4">
        <v>15.196</v>
      </c>
      <c r="D786" s="25">
        <f t="shared" si="61"/>
        <v>15.328900000000001</v>
      </c>
      <c r="E786" s="26">
        <f>SMA1MSFT[[#This Row],[Adj Close]]-SMA1MSFT[[#This Row],[Naive Trend ]]</f>
        <v>-0.13290000000000113</v>
      </c>
      <c r="F786" s="4">
        <f t="shared" si="60"/>
        <v>1.7662410000000298E-2</v>
      </c>
      <c r="G786" s="4">
        <f>ABS(SMA1MSFT[[#This Row],[Erorr 1]])</f>
        <v>0.13290000000000113</v>
      </c>
      <c r="H786" s="27">
        <f>SMA1MSFT[[#This Row],[Abs Erorr 1]]/SMA1MSFT[[#This Row],[Adj Close]]</f>
        <v>8.745722558568118E-3</v>
      </c>
      <c r="I786" s="25">
        <f t="shared" si="63"/>
        <v>15.964466666666667</v>
      </c>
      <c r="J786" s="28">
        <f>(SMA1MSFT[[#This Row],[Adj Close]]-SMA1MSFT[[#This Row],[3-MA]])</f>
        <v>-0.76846666666666685</v>
      </c>
      <c r="K786" s="29">
        <f t="shared" si="62"/>
        <v>0.59054101777777801</v>
      </c>
      <c r="L786" s="29">
        <f>ABS(SMA1MSFT[[#This Row],[Erorr 2]])</f>
        <v>0.76846666666666685</v>
      </c>
      <c r="M786" s="27">
        <f>SMA1MSFT[[#This Row],[Abs Erorr 2]]/SMA1MSFT[[#This Row],[Adj Close]]</f>
        <v>5.0570325524260787E-2</v>
      </c>
      <c r="N786" s="25">
        <f t="shared" si="64"/>
        <v>16.272933333333334</v>
      </c>
      <c r="O786" s="30">
        <f>SMA1MSFT[[#This Row],[Adj Close]]-SMA1MSFT[[#This Row],[6-MA]]</f>
        <v>-1.0769333333333346</v>
      </c>
      <c r="P786" s="29">
        <f>(SMA1MSFT[[#This Row],[Adj Close]]-N786)^2</f>
        <v>1.1597854044444473</v>
      </c>
      <c r="Q786" s="29">
        <f>ABS(SMA1MSFT[[#This Row],[Erorr 3]])</f>
        <v>1.0769333333333346</v>
      </c>
      <c r="R786" s="31">
        <f>SMA1MSFT[[#This Row],[Abs Erorr 3]]/SMA1MSFT[[#This Row],[Adj Close]]</f>
        <v>7.0869527068526894E-2</v>
      </c>
    </row>
    <row r="787" spans="2:18">
      <c r="B787" s="20">
        <v>44922.291666666664</v>
      </c>
      <c r="C787" s="4">
        <v>14.111700000000001</v>
      </c>
      <c r="D787" s="25">
        <f t="shared" si="61"/>
        <v>15.196</v>
      </c>
      <c r="E787" s="26">
        <f>SMA1MSFT[[#This Row],[Adj Close]]-SMA1MSFT[[#This Row],[Naive Trend ]]</f>
        <v>-1.0842999999999989</v>
      </c>
      <c r="F787" s="4">
        <f t="shared" si="60"/>
        <v>1.1757064899999976</v>
      </c>
      <c r="G787" s="4">
        <f>ABS(SMA1MSFT[[#This Row],[Erorr 1]])</f>
        <v>1.0842999999999989</v>
      </c>
      <c r="H787" s="27">
        <f>SMA1MSFT[[#This Row],[Abs Erorr 1]]/SMA1MSFT[[#This Row],[Adj Close]]</f>
        <v>7.6836950898899414E-2</v>
      </c>
      <c r="I787" s="25">
        <f t="shared" si="63"/>
        <v>15.671666666666667</v>
      </c>
      <c r="J787" s="28">
        <f>(SMA1MSFT[[#This Row],[Adj Close]]-SMA1MSFT[[#This Row],[3-MA]])</f>
        <v>-1.5599666666666661</v>
      </c>
      <c r="K787" s="29">
        <f t="shared" si="62"/>
        <v>2.4334960011111093</v>
      </c>
      <c r="L787" s="29">
        <f>ABS(SMA1MSFT[[#This Row],[Erorr 2]])</f>
        <v>1.5599666666666661</v>
      </c>
      <c r="M787" s="27">
        <f>SMA1MSFT[[#This Row],[Abs Erorr 2]]/SMA1MSFT[[#This Row],[Adj Close]]</f>
        <v>0.1105442056355128</v>
      </c>
      <c r="N787" s="25">
        <f t="shared" si="64"/>
        <v>15.982133333333332</v>
      </c>
      <c r="O787" s="30">
        <f>SMA1MSFT[[#This Row],[Adj Close]]-SMA1MSFT[[#This Row],[6-MA]]</f>
        <v>-1.8704333333333309</v>
      </c>
      <c r="P787" s="29">
        <f>(SMA1MSFT[[#This Row],[Adj Close]]-N787)^2</f>
        <v>3.4985208544444357</v>
      </c>
      <c r="Q787" s="29">
        <f>ABS(SMA1MSFT[[#This Row],[Erorr 3]])</f>
        <v>1.8704333333333309</v>
      </c>
      <c r="R787" s="31">
        <f>SMA1MSFT[[#This Row],[Abs Erorr 3]]/SMA1MSFT[[#This Row],[Adj Close]]</f>
        <v>0.13254486230102192</v>
      </c>
    </row>
    <row r="788" spans="2:18">
      <c r="B788" s="20">
        <v>44923.291666666664</v>
      </c>
      <c r="C788" s="4">
        <v>14.0268</v>
      </c>
      <c r="D788" s="25">
        <f t="shared" si="61"/>
        <v>14.111700000000001</v>
      </c>
      <c r="E788" s="26">
        <f>SMA1MSFT[[#This Row],[Adj Close]]-SMA1MSFT[[#This Row],[Naive Trend ]]</f>
        <v>-8.4900000000001086E-2</v>
      </c>
      <c r="F788" s="4">
        <f t="shared" si="60"/>
        <v>7.2080100000001847E-3</v>
      </c>
      <c r="G788" s="4">
        <f>ABS(SMA1MSFT[[#This Row],[Erorr 1]])</f>
        <v>8.4900000000001086E-2</v>
      </c>
      <c r="H788" s="27">
        <f>SMA1MSFT[[#This Row],[Abs Erorr 1]]/SMA1MSFT[[#This Row],[Adj Close]]</f>
        <v>6.0526991188297463E-3</v>
      </c>
      <c r="I788" s="25">
        <f t="shared" si="63"/>
        <v>14.878866666666667</v>
      </c>
      <c r="J788" s="28">
        <f>(SMA1MSFT[[#This Row],[Adj Close]]-SMA1MSFT[[#This Row],[3-MA]])</f>
        <v>-0.85206666666666742</v>
      </c>
      <c r="K788" s="29">
        <f t="shared" si="62"/>
        <v>0.72601760444444574</v>
      </c>
      <c r="L788" s="29">
        <f>ABS(SMA1MSFT[[#This Row],[Erorr 2]])</f>
        <v>0.85206666666666742</v>
      </c>
      <c r="M788" s="27">
        <f>SMA1MSFT[[#This Row],[Abs Erorr 2]]/SMA1MSFT[[#This Row],[Adj Close]]</f>
        <v>6.0745620288780583E-2</v>
      </c>
      <c r="N788" s="25">
        <f t="shared" si="64"/>
        <v>15.574066666666667</v>
      </c>
      <c r="O788" s="30">
        <f>SMA1MSFT[[#This Row],[Adj Close]]-SMA1MSFT[[#This Row],[6-MA]]</f>
        <v>-1.5472666666666672</v>
      </c>
      <c r="P788" s="29">
        <f>(SMA1MSFT[[#This Row],[Adj Close]]-N788)^2</f>
        <v>2.3940341377777794</v>
      </c>
      <c r="Q788" s="29">
        <f>ABS(SMA1MSFT[[#This Row],[Erorr 3]])</f>
        <v>1.5472666666666672</v>
      </c>
      <c r="R788" s="31">
        <f>SMA1MSFT[[#This Row],[Abs Erorr 3]]/SMA1MSFT[[#This Row],[Adj Close]]</f>
        <v>0.11030788680715967</v>
      </c>
    </row>
    <row r="789" spans="2:18">
      <c r="B789" s="20">
        <v>44924.291666666664</v>
      </c>
      <c r="C789" s="4">
        <v>14.593400000000001</v>
      </c>
      <c r="D789" s="25">
        <f t="shared" si="61"/>
        <v>14.0268</v>
      </c>
      <c r="E789" s="26">
        <f>SMA1MSFT[[#This Row],[Adj Close]]-SMA1MSFT[[#This Row],[Naive Trend ]]</f>
        <v>0.5666000000000011</v>
      </c>
      <c r="F789" s="4">
        <f t="shared" si="60"/>
        <v>0.32103556000000127</v>
      </c>
      <c r="G789" s="4">
        <f>ABS(SMA1MSFT[[#This Row],[Erorr 1]])</f>
        <v>0.5666000000000011</v>
      </c>
      <c r="H789" s="27">
        <f>SMA1MSFT[[#This Row],[Abs Erorr 1]]/SMA1MSFT[[#This Row],[Adj Close]]</f>
        <v>3.8825770553812068E-2</v>
      </c>
      <c r="I789" s="25">
        <f t="shared" si="63"/>
        <v>14.444833333333333</v>
      </c>
      <c r="J789" s="28">
        <f>(SMA1MSFT[[#This Row],[Adj Close]]-SMA1MSFT[[#This Row],[3-MA]])</f>
        <v>0.1485666666666674</v>
      </c>
      <c r="K789" s="29">
        <f t="shared" si="62"/>
        <v>2.2072054444444662E-2</v>
      </c>
      <c r="L789" s="29">
        <f>ABS(SMA1MSFT[[#This Row],[Erorr 2]])</f>
        <v>0.1485666666666674</v>
      </c>
      <c r="M789" s="27">
        <f>SMA1MSFT[[#This Row],[Abs Erorr 2]]/SMA1MSFT[[#This Row],[Adj Close]]</f>
        <v>1.018040118592428E-2</v>
      </c>
      <c r="N789" s="25">
        <f t="shared" si="64"/>
        <v>15.204649999999999</v>
      </c>
      <c r="O789" s="30">
        <f>SMA1MSFT[[#This Row],[Adj Close]]-SMA1MSFT[[#This Row],[6-MA]]</f>
        <v>-0.61124999999999829</v>
      </c>
      <c r="P789" s="29">
        <f>(SMA1MSFT[[#This Row],[Adj Close]]-N789)^2</f>
        <v>0.37362656249999793</v>
      </c>
      <c r="Q789" s="29">
        <f>ABS(SMA1MSFT[[#This Row],[Erorr 3]])</f>
        <v>0.61124999999999829</v>
      </c>
      <c r="R789" s="31">
        <f>SMA1MSFT[[#This Row],[Abs Erorr 3]]/SMA1MSFT[[#This Row],[Adj Close]]</f>
        <v>4.1885372839776766E-2</v>
      </c>
    </row>
    <row r="790" spans="2:18">
      <c r="B790" s="20">
        <v>44925.291666666664</v>
      </c>
      <c r="C790" s="4">
        <v>14.6044</v>
      </c>
      <c r="D790" s="25">
        <f t="shared" si="61"/>
        <v>14.593400000000001</v>
      </c>
      <c r="E790" s="26">
        <f>SMA1MSFT[[#This Row],[Adj Close]]-SMA1MSFT[[#This Row],[Naive Trend ]]</f>
        <v>1.0999999999999233E-2</v>
      </c>
      <c r="F790" s="4">
        <f t="shared" si="60"/>
        <v>1.2099999999998311E-4</v>
      </c>
      <c r="G790" s="4">
        <f>ABS(SMA1MSFT[[#This Row],[Erorr 1]])</f>
        <v>1.0999999999999233E-2</v>
      </c>
      <c r="H790" s="27">
        <f>SMA1MSFT[[#This Row],[Abs Erorr 1]]/SMA1MSFT[[#This Row],[Adj Close]]</f>
        <v>7.5319766645663179E-4</v>
      </c>
      <c r="I790" s="25">
        <f t="shared" si="63"/>
        <v>14.243966666666667</v>
      </c>
      <c r="J790" s="28">
        <f>(SMA1MSFT[[#This Row],[Adj Close]]-SMA1MSFT[[#This Row],[3-MA]])</f>
        <v>0.36043333333333294</v>
      </c>
      <c r="K790" s="29">
        <f t="shared" si="62"/>
        <v>0.12991218777777749</v>
      </c>
      <c r="L790" s="29">
        <f>ABS(SMA1MSFT[[#This Row],[Erorr 2]])</f>
        <v>0.36043333333333294</v>
      </c>
      <c r="M790" s="27">
        <f>SMA1MSFT[[#This Row],[Abs Erorr 2]]/SMA1MSFT[[#This Row],[Adj Close]]</f>
        <v>2.4679776870897327E-2</v>
      </c>
      <c r="N790" s="25">
        <f t="shared" si="64"/>
        <v>14.957816666666666</v>
      </c>
      <c r="O790" s="30">
        <f>SMA1MSFT[[#This Row],[Adj Close]]-SMA1MSFT[[#This Row],[6-MA]]</f>
        <v>-0.35341666666666605</v>
      </c>
      <c r="P790" s="29">
        <f>(SMA1MSFT[[#This Row],[Adj Close]]-N790)^2</f>
        <v>0.12490334027777734</v>
      </c>
      <c r="Q790" s="29">
        <f>ABS(SMA1MSFT[[#This Row],[Erorr 3]])</f>
        <v>0.35341666666666605</v>
      </c>
      <c r="R790" s="31">
        <f>SMA1MSFT[[#This Row],[Abs Erorr 3]]/SMA1MSFT[[#This Row],[Adj Close]]</f>
        <v>2.4199328056384792E-2</v>
      </c>
    </row>
    <row r="791" spans="2:18">
      <c r="B791" s="20">
        <v>44929.291666666664</v>
      </c>
      <c r="C791" s="4">
        <v>14.3056</v>
      </c>
      <c r="D791" s="25">
        <f t="shared" si="61"/>
        <v>14.6044</v>
      </c>
      <c r="E791" s="26">
        <f>SMA1MSFT[[#This Row],[Adj Close]]-SMA1MSFT[[#This Row],[Naive Trend ]]</f>
        <v>-0.29879999999999995</v>
      </c>
      <c r="F791" s="4">
        <f t="shared" si="60"/>
        <v>8.9281439999999976E-2</v>
      </c>
      <c r="G791" s="4">
        <f>ABS(SMA1MSFT[[#This Row],[Erorr 1]])</f>
        <v>0.29879999999999995</v>
      </c>
      <c r="H791" s="27">
        <f>SMA1MSFT[[#This Row],[Abs Erorr 1]]/SMA1MSFT[[#This Row],[Adj Close]]</f>
        <v>2.0886925399843416E-2</v>
      </c>
      <c r="I791" s="25">
        <f t="shared" si="63"/>
        <v>14.408200000000001</v>
      </c>
      <c r="J791" s="28">
        <f>(SMA1MSFT[[#This Row],[Adj Close]]-SMA1MSFT[[#This Row],[3-MA]])</f>
        <v>-0.10260000000000069</v>
      </c>
      <c r="K791" s="29">
        <f t="shared" si="62"/>
        <v>1.0526760000000142E-2</v>
      </c>
      <c r="L791" s="29">
        <f>ABS(SMA1MSFT[[#This Row],[Erorr 2]])</f>
        <v>0.10260000000000069</v>
      </c>
      <c r="M791" s="27">
        <f>SMA1MSFT[[#This Row],[Abs Erorr 2]]/SMA1MSFT[[#This Row],[Adj Close]]</f>
        <v>7.17201655295833E-3</v>
      </c>
      <c r="N791" s="25">
        <f t="shared" si="64"/>
        <v>14.643533333333332</v>
      </c>
      <c r="O791" s="30">
        <f>SMA1MSFT[[#This Row],[Adj Close]]-SMA1MSFT[[#This Row],[6-MA]]</f>
        <v>-0.33793333333333209</v>
      </c>
      <c r="P791" s="29">
        <f>(SMA1MSFT[[#This Row],[Adj Close]]-N791)^2</f>
        <v>0.11419893777777694</v>
      </c>
      <c r="Q791" s="29">
        <f>ABS(SMA1MSFT[[#This Row],[Erorr 3]])</f>
        <v>0.33793333333333209</v>
      </c>
      <c r="R791" s="31">
        <f>SMA1MSFT[[#This Row],[Abs Erorr 3]]/SMA1MSFT[[#This Row],[Adj Close]]</f>
        <v>2.3622450881705913E-2</v>
      </c>
    </row>
    <row r="792" spans="2:18">
      <c r="B792" s="20">
        <v>44930.291666666664</v>
      </c>
      <c r="C792" s="4">
        <v>14.7393</v>
      </c>
      <c r="D792" s="25">
        <f t="shared" si="61"/>
        <v>14.3056</v>
      </c>
      <c r="E792" s="26">
        <f>SMA1MSFT[[#This Row],[Adj Close]]-SMA1MSFT[[#This Row],[Naive Trend ]]</f>
        <v>0.43369999999999997</v>
      </c>
      <c r="F792" s="4">
        <f t="shared" si="60"/>
        <v>0.18809568999999998</v>
      </c>
      <c r="G792" s="4">
        <f>ABS(SMA1MSFT[[#This Row],[Erorr 1]])</f>
        <v>0.43369999999999997</v>
      </c>
      <c r="H792" s="27">
        <f>SMA1MSFT[[#This Row],[Abs Erorr 1]]/SMA1MSFT[[#This Row],[Adj Close]]</f>
        <v>2.9424735231659574E-2</v>
      </c>
      <c r="I792" s="25">
        <f t="shared" si="63"/>
        <v>14.501133333333334</v>
      </c>
      <c r="J792" s="28">
        <f>(SMA1MSFT[[#This Row],[Adj Close]]-SMA1MSFT[[#This Row],[3-MA]])</f>
        <v>0.23816666666666642</v>
      </c>
      <c r="K792" s="29">
        <f t="shared" si="62"/>
        <v>5.6723361111110988E-2</v>
      </c>
      <c r="L792" s="29">
        <f>ABS(SMA1MSFT[[#This Row],[Erorr 2]])</f>
        <v>0.23816666666666642</v>
      </c>
      <c r="M792" s="27">
        <f>SMA1MSFT[[#This Row],[Abs Erorr 2]]/SMA1MSFT[[#This Row],[Adj Close]]</f>
        <v>1.6158614497748632E-2</v>
      </c>
      <c r="N792" s="25">
        <f t="shared" si="64"/>
        <v>14.472983333333334</v>
      </c>
      <c r="O792" s="30">
        <f>SMA1MSFT[[#This Row],[Adj Close]]-SMA1MSFT[[#This Row],[6-MA]]</f>
        <v>0.26631666666666653</v>
      </c>
      <c r="P792" s="29">
        <f>(SMA1MSFT[[#This Row],[Adj Close]]-N792)^2</f>
        <v>7.0924566944444378E-2</v>
      </c>
      <c r="Q792" s="29">
        <f>ABS(SMA1MSFT[[#This Row],[Erorr 3]])</f>
        <v>0.26631666666666653</v>
      </c>
      <c r="R792" s="31">
        <f>SMA1MSFT[[#This Row],[Abs Erorr 3]]/SMA1MSFT[[#This Row],[Adj Close]]</f>
        <v>1.8068474531807245E-2</v>
      </c>
    </row>
    <row r="793" spans="2:18">
      <c r="B793" s="20">
        <v>44931.291666666664</v>
      </c>
      <c r="C793" s="4">
        <v>14.255599999999999</v>
      </c>
      <c r="D793" s="25">
        <f t="shared" si="61"/>
        <v>14.7393</v>
      </c>
      <c r="E793" s="26">
        <f>SMA1MSFT[[#This Row],[Adj Close]]-SMA1MSFT[[#This Row],[Naive Trend ]]</f>
        <v>-0.48370000000000068</v>
      </c>
      <c r="F793" s="4">
        <f t="shared" si="60"/>
        <v>0.23396569000000067</v>
      </c>
      <c r="G793" s="4">
        <f>ABS(SMA1MSFT[[#This Row],[Erorr 1]])</f>
        <v>0.48370000000000068</v>
      </c>
      <c r="H793" s="27">
        <f>SMA1MSFT[[#This Row],[Abs Erorr 1]]/SMA1MSFT[[#This Row],[Adj Close]]</f>
        <v>3.3930525547854924E-2</v>
      </c>
      <c r="I793" s="25">
        <f t="shared" si="63"/>
        <v>14.549766666666665</v>
      </c>
      <c r="J793" s="28">
        <f>(SMA1MSFT[[#This Row],[Adj Close]]-SMA1MSFT[[#This Row],[3-MA]])</f>
        <v>-0.29416666666666558</v>
      </c>
      <c r="K793" s="29">
        <f t="shared" si="62"/>
        <v>8.6534027777777134E-2</v>
      </c>
      <c r="L793" s="29">
        <f>ABS(SMA1MSFT[[#This Row],[Erorr 2]])</f>
        <v>0.29416666666666558</v>
      </c>
      <c r="M793" s="27">
        <f>SMA1MSFT[[#This Row],[Abs Erorr 2]]/SMA1MSFT[[#This Row],[Adj Close]]</f>
        <v>2.0635165595742418E-2</v>
      </c>
      <c r="N793" s="25">
        <f t="shared" si="64"/>
        <v>14.396866666666668</v>
      </c>
      <c r="O793" s="30">
        <f>SMA1MSFT[[#This Row],[Adj Close]]-SMA1MSFT[[#This Row],[6-MA]]</f>
        <v>-0.14126666666666843</v>
      </c>
      <c r="P793" s="29">
        <f>(SMA1MSFT[[#This Row],[Adj Close]]-N793)^2</f>
        <v>1.9956271111111607E-2</v>
      </c>
      <c r="Q793" s="29">
        <f>ABS(SMA1MSFT[[#This Row],[Erorr 3]])</f>
        <v>0.14126666666666843</v>
      </c>
      <c r="R793" s="31">
        <f>SMA1MSFT[[#This Row],[Abs Erorr 3]]/SMA1MSFT[[#This Row],[Adj Close]]</f>
        <v>9.9095560107374248E-3</v>
      </c>
    </row>
    <row r="794" spans="2:18">
      <c r="B794" s="20">
        <v>44932.291666666664</v>
      </c>
      <c r="C794" s="4">
        <v>14.8492</v>
      </c>
      <c r="D794" s="25">
        <f t="shared" si="61"/>
        <v>14.255599999999999</v>
      </c>
      <c r="E794" s="26">
        <f>SMA1MSFT[[#This Row],[Adj Close]]-SMA1MSFT[[#This Row],[Naive Trend ]]</f>
        <v>0.59360000000000035</v>
      </c>
      <c r="F794" s="4">
        <f t="shared" si="60"/>
        <v>0.35236096000000039</v>
      </c>
      <c r="G794" s="4">
        <f>ABS(SMA1MSFT[[#This Row],[Erorr 1]])</f>
        <v>0.59360000000000035</v>
      </c>
      <c r="H794" s="27">
        <f>SMA1MSFT[[#This Row],[Abs Erorr 1]]/SMA1MSFT[[#This Row],[Adj Close]]</f>
        <v>3.9975217520135789E-2</v>
      </c>
      <c r="I794" s="25">
        <f t="shared" si="63"/>
        <v>14.4335</v>
      </c>
      <c r="J794" s="28">
        <f>(SMA1MSFT[[#This Row],[Adj Close]]-SMA1MSFT[[#This Row],[3-MA]])</f>
        <v>0.41569999999999929</v>
      </c>
      <c r="K794" s="29">
        <f t="shared" si="62"/>
        <v>0.17280648999999942</v>
      </c>
      <c r="L794" s="29">
        <f>ABS(SMA1MSFT[[#This Row],[Erorr 2]])</f>
        <v>0.41569999999999929</v>
      </c>
      <c r="M794" s="27">
        <f>SMA1MSFT[[#This Row],[Abs Erorr 2]]/SMA1MSFT[[#This Row],[Adj Close]]</f>
        <v>2.7994774129245972E-2</v>
      </c>
      <c r="N794" s="25">
        <f t="shared" si="64"/>
        <v>14.42085</v>
      </c>
      <c r="O794" s="30">
        <f>SMA1MSFT[[#This Row],[Adj Close]]-SMA1MSFT[[#This Row],[6-MA]]</f>
        <v>0.42835000000000001</v>
      </c>
      <c r="P794" s="29">
        <f>(SMA1MSFT[[#This Row],[Adj Close]]-N794)^2</f>
        <v>0.1834837225</v>
      </c>
      <c r="Q794" s="29">
        <f>ABS(SMA1MSFT[[#This Row],[Erorr 3]])</f>
        <v>0.42835000000000001</v>
      </c>
      <c r="R794" s="31">
        <f>SMA1MSFT[[#This Row],[Abs Erorr 3]]/SMA1MSFT[[#This Row],[Adj Close]]</f>
        <v>2.8846671874579104E-2</v>
      </c>
    </row>
    <row r="795" spans="2:18">
      <c r="B795" s="20">
        <v>44935.291666666664</v>
      </c>
      <c r="C795" s="4">
        <v>15.617699999999999</v>
      </c>
      <c r="D795" s="25">
        <f t="shared" si="61"/>
        <v>14.8492</v>
      </c>
      <c r="E795" s="26">
        <f>SMA1MSFT[[#This Row],[Adj Close]]-SMA1MSFT[[#This Row],[Naive Trend ]]</f>
        <v>0.76849999999999952</v>
      </c>
      <c r="F795" s="4">
        <f t="shared" si="60"/>
        <v>0.59059224999999926</v>
      </c>
      <c r="G795" s="4">
        <f>ABS(SMA1MSFT[[#This Row],[Erorr 1]])</f>
        <v>0.76849999999999952</v>
      </c>
      <c r="H795" s="27">
        <f>SMA1MSFT[[#This Row],[Abs Erorr 1]]/SMA1MSFT[[#This Row],[Adj Close]]</f>
        <v>4.9206989505496943E-2</v>
      </c>
      <c r="I795" s="25">
        <f t="shared" si="63"/>
        <v>14.614699999999999</v>
      </c>
      <c r="J795" s="28">
        <f>(SMA1MSFT[[#This Row],[Adj Close]]-SMA1MSFT[[#This Row],[3-MA]])</f>
        <v>1.0030000000000001</v>
      </c>
      <c r="K795" s="29">
        <f t="shared" si="62"/>
        <v>1.0060090000000002</v>
      </c>
      <c r="L795" s="29">
        <f>ABS(SMA1MSFT[[#This Row],[Erorr 2]])</f>
        <v>1.0030000000000001</v>
      </c>
      <c r="M795" s="27">
        <f>SMA1MSFT[[#This Row],[Abs Erorr 2]]/SMA1MSFT[[#This Row],[Adj Close]]</f>
        <v>6.4222004520511994E-2</v>
      </c>
      <c r="N795" s="25">
        <f t="shared" si="64"/>
        <v>14.557916666666666</v>
      </c>
      <c r="O795" s="30">
        <f>SMA1MSFT[[#This Row],[Adj Close]]-SMA1MSFT[[#This Row],[6-MA]]</f>
        <v>1.0597833333333337</v>
      </c>
      <c r="P795" s="29">
        <f>(SMA1MSFT[[#This Row],[Adj Close]]-N795)^2</f>
        <v>1.123140713611112</v>
      </c>
      <c r="Q795" s="29">
        <f>ABS(SMA1MSFT[[#This Row],[Erorr 3]])</f>
        <v>1.0597833333333337</v>
      </c>
      <c r="R795" s="31">
        <f>SMA1MSFT[[#This Row],[Abs Erorr 3]]/SMA1MSFT[[#This Row],[Adj Close]]</f>
        <v>6.7857836514552961E-2</v>
      </c>
    </row>
    <row r="796" spans="2:18">
      <c r="B796" s="20">
        <v>44936.291666666664</v>
      </c>
      <c r="C796" s="4">
        <v>15.8985</v>
      </c>
      <c r="D796" s="25">
        <f t="shared" si="61"/>
        <v>15.617699999999999</v>
      </c>
      <c r="E796" s="26">
        <f>SMA1MSFT[[#This Row],[Adj Close]]-SMA1MSFT[[#This Row],[Naive Trend ]]</f>
        <v>0.28080000000000105</v>
      </c>
      <c r="F796" s="4">
        <f t="shared" si="60"/>
        <v>7.8848640000000594E-2</v>
      </c>
      <c r="G796" s="4">
        <f>ABS(SMA1MSFT[[#This Row],[Erorr 1]])</f>
        <v>0.28080000000000105</v>
      </c>
      <c r="H796" s="27">
        <f>SMA1MSFT[[#This Row],[Abs Erorr 1]]/SMA1MSFT[[#This Row],[Adj Close]]</f>
        <v>1.7662043589017899E-2</v>
      </c>
      <c r="I796" s="25">
        <f t="shared" si="63"/>
        <v>14.907499999999999</v>
      </c>
      <c r="J796" s="28">
        <f>(SMA1MSFT[[#This Row],[Adj Close]]-SMA1MSFT[[#This Row],[3-MA]])</f>
        <v>0.99100000000000144</v>
      </c>
      <c r="K796" s="29">
        <f t="shared" si="62"/>
        <v>0.98208100000000287</v>
      </c>
      <c r="L796" s="29">
        <f>ABS(SMA1MSFT[[#This Row],[Erorr 2]])</f>
        <v>0.99100000000000144</v>
      </c>
      <c r="M796" s="27">
        <f>SMA1MSFT[[#This Row],[Abs Erorr 2]]/SMA1MSFT[[#This Row],[Adj Close]]</f>
        <v>6.2332924489731822E-2</v>
      </c>
      <c r="N796" s="25">
        <f t="shared" si="64"/>
        <v>14.728633333333333</v>
      </c>
      <c r="O796" s="30">
        <f>SMA1MSFT[[#This Row],[Adj Close]]-SMA1MSFT[[#This Row],[6-MA]]</f>
        <v>1.1698666666666675</v>
      </c>
      <c r="P796" s="29">
        <f>(SMA1MSFT[[#This Row],[Adj Close]]-N796)^2</f>
        <v>1.3685880177777798</v>
      </c>
      <c r="Q796" s="29">
        <f>ABS(SMA1MSFT[[#This Row],[Erorr 3]])</f>
        <v>1.1698666666666675</v>
      </c>
      <c r="R796" s="31">
        <f>SMA1MSFT[[#This Row],[Abs Erorr 3]]/SMA1MSFT[[#This Row],[Adj Close]]</f>
        <v>7.3583461752156964E-2</v>
      </c>
    </row>
    <row r="797" spans="2:18">
      <c r="B797" s="20">
        <v>44937.291666666664</v>
      </c>
      <c r="C797" s="4">
        <v>15.990500000000001</v>
      </c>
      <c r="D797" s="25">
        <f t="shared" si="61"/>
        <v>15.8985</v>
      </c>
      <c r="E797" s="26">
        <f>SMA1MSFT[[#This Row],[Adj Close]]-SMA1MSFT[[#This Row],[Naive Trend ]]</f>
        <v>9.2000000000000526E-2</v>
      </c>
      <c r="F797" s="4">
        <f t="shared" si="60"/>
        <v>8.4640000000000964E-3</v>
      </c>
      <c r="G797" s="4">
        <f>ABS(SMA1MSFT[[#This Row],[Erorr 1]])</f>
        <v>9.2000000000000526E-2</v>
      </c>
      <c r="H797" s="27">
        <f>SMA1MSFT[[#This Row],[Abs Erorr 1]]/SMA1MSFT[[#This Row],[Adj Close]]</f>
        <v>5.7534160908039476E-3</v>
      </c>
      <c r="I797" s="25">
        <f t="shared" si="63"/>
        <v>15.455133333333334</v>
      </c>
      <c r="J797" s="28">
        <f>(SMA1MSFT[[#This Row],[Adj Close]]-SMA1MSFT[[#This Row],[3-MA]])</f>
        <v>0.53536666666666655</v>
      </c>
      <c r="K797" s="29">
        <f t="shared" si="62"/>
        <v>0.28661746777777763</v>
      </c>
      <c r="L797" s="29">
        <f>ABS(SMA1MSFT[[#This Row],[Erorr 2]])</f>
        <v>0.53536666666666655</v>
      </c>
      <c r="M797" s="27">
        <f>SMA1MSFT[[#This Row],[Abs Erorr 2]]/SMA1MSFT[[#This Row],[Adj Close]]</f>
        <v>3.3480295592174511E-2</v>
      </c>
      <c r="N797" s="25">
        <f t="shared" si="64"/>
        <v>14.944316666666666</v>
      </c>
      <c r="O797" s="30">
        <f>SMA1MSFT[[#This Row],[Adj Close]]-SMA1MSFT[[#This Row],[6-MA]]</f>
        <v>1.0461833333333352</v>
      </c>
      <c r="P797" s="29">
        <f>(SMA1MSFT[[#This Row],[Adj Close]]-N797)^2</f>
        <v>1.0944995669444484</v>
      </c>
      <c r="Q797" s="29">
        <f>ABS(SMA1MSFT[[#This Row],[Erorr 3]])</f>
        <v>1.0461833333333352</v>
      </c>
      <c r="R797" s="31">
        <f>SMA1MSFT[[#This Row],[Abs Erorr 3]]/SMA1MSFT[[#This Row],[Adj Close]]</f>
        <v>6.5425304607944421E-2</v>
      </c>
    </row>
    <row r="798" spans="2:18">
      <c r="B798" s="20">
        <v>44938.291666666664</v>
      </c>
      <c r="C798" s="4">
        <v>16.5001</v>
      </c>
      <c r="D798" s="25">
        <f t="shared" si="61"/>
        <v>15.990500000000001</v>
      </c>
      <c r="E798" s="26">
        <f>SMA1MSFT[[#This Row],[Adj Close]]-SMA1MSFT[[#This Row],[Naive Trend ]]</f>
        <v>0.50959999999999894</v>
      </c>
      <c r="F798" s="4">
        <f t="shared" si="60"/>
        <v>0.25969215999999889</v>
      </c>
      <c r="G798" s="4">
        <f>ABS(SMA1MSFT[[#This Row],[Erorr 1]])</f>
        <v>0.50959999999999894</v>
      </c>
      <c r="H798" s="27">
        <f>SMA1MSFT[[#This Row],[Abs Erorr 1]]/SMA1MSFT[[#This Row],[Adj Close]]</f>
        <v>3.0884661305082935E-2</v>
      </c>
      <c r="I798" s="25">
        <f t="shared" si="63"/>
        <v>15.835566666666665</v>
      </c>
      <c r="J798" s="28">
        <f>(SMA1MSFT[[#This Row],[Adj Close]]-SMA1MSFT[[#This Row],[3-MA]])</f>
        <v>0.66453333333333475</v>
      </c>
      <c r="K798" s="29">
        <f t="shared" si="62"/>
        <v>0.44160455111111302</v>
      </c>
      <c r="L798" s="29">
        <f>ABS(SMA1MSFT[[#This Row],[Erorr 2]])</f>
        <v>0.66453333333333475</v>
      </c>
      <c r="M798" s="27">
        <f>SMA1MSFT[[#This Row],[Abs Erorr 2]]/SMA1MSFT[[#This Row],[Adj Close]]</f>
        <v>4.0274503386848244E-2</v>
      </c>
      <c r="N798" s="25">
        <f t="shared" si="64"/>
        <v>15.225133333333332</v>
      </c>
      <c r="O798" s="30">
        <f>SMA1MSFT[[#This Row],[Adj Close]]-SMA1MSFT[[#This Row],[6-MA]]</f>
        <v>1.2749666666666677</v>
      </c>
      <c r="P798" s="29">
        <f>(SMA1MSFT[[#This Row],[Adj Close]]-N798)^2</f>
        <v>1.6255400011111136</v>
      </c>
      <c r="Q798" s="29">
        <f>ABS(SMA1MSFT[[#This Row],[Erorr 3]])</f>
        <v>1.2749666666666677</v>
      </c>
      <c r="R798" s="31">
        <f>SMA1MSFT[[#This Row],[Abs Erorr 3]]/SMA1MSFT[[#This Row],[Adj Close]]</f>
        <v>7.7270238766229765E-2</v>
      </c>
    </row>
    <row r="799" spans="2:18">
      <c r="B799" s="20">
        <v>44939.291666666664</v>
      </c>
      <c r="C799" s="4">
        <v>16.887899999999998</v>
      </c>
      <c r="D799" s="25">
        <f t="shared" si="61"/>
        <v>16.5001</v>
      </c>
      <c r="E799" s="26">
        <f>SMA1MSFT[[#This Row],[Adj Close]]-SMA1MSFT[[#This Row],[Naive Trend ]]</f>
        <v>0.38779999999999859</v>
      </c>
      <c r="F799" s="4">
        <f t="shared" si="60"/>
        <v>0.15038883999999891</v>
      </c>
      <c r="G799" s="4">
        <f>ABS(SMA1MSFT[[#This Row],[Erorr 1]])</f>
        <v>0.38779999999999859</v>
      </c>
      <c r="H799" s="27">
        <f>SMA1MSFT[[#This Row],[Abs Erorr 1]]/SMA1MSFT[[#This Row],[Adj Close]]</f>
        <v>2.2963186660271473E-2</v>
      </c>
      <c r="I799" s="25">
        <f t="shared" si="63"/>
        <v>16.1297</v>
      </c>
      <c r="J799" s="28">
        <f>(SMA1MSFT[[#This Row],[Adj Close]]-SMA1MSFT[[#This Row],[3-MA]])</f>
        <v>0.75819999999999865</v>
      </c>
      <c r="K799" s="29">
        <f t="shared" si="62"/>
        <v>0.574867239999998</v>
      </c>
      <c r="L799" s="29">
        <f>ABS(SMA1MSFT[[#This Row],[Erorr 2]])</f>
        <v>0.75819999999999865</v>
      </c>
      <c r="M799" s="27">
        <f>SMA1MSFT[[#This Row],[Abs Erorr 2]]/SMA1MSFT[[#This Row],[Adj Close]]</f>
        <v>4.4896049834496812E-2</v>
      </c>
      <c r="N799" s="25">
        <f t="shared" si="64"/>
        <v>15.518599999999999</v>
      </c>
      <c r="O799" s="30">
        <f>SMA1MSFT[[#This Row],[Adj Close]]-SMA1MSFT[[#This Row],[6-MA]]</f>
        <v>1.3692999999999991</v>
      </c>
      <c r="P799" s="29">
        <f>(SMA1MSFT[[#This Row],[Adj Close]]-N799)^2</f>
        <v>1.8749824899999974</v>
      </c>
      <c r="Q799" s="29">
        <f>ABS(SMA1MSFT[[#This Row],[Erorr 3]])</f>
        <v>1.3692999999999991</v>
      </c>
      <c r="R799" s="31">
        <f>SMA1MSFT[[#This Row],[Abs Erorr 3]]/SMA1MSFT[[#This Row],[Adj Close]]</f>
        <v>8.1081721232361584E-2</v>
      </c>
    </row>
    <row r="800" spans="2:18">
      <c r="B800" s="20">
        <v>44943.291666666664</v>
      </c>
      <c r="C800" s="4">
        <v>17.6904</v>
      </c>
      <c r="D800" s="25">
        <f t="shared" si="61"/>
        <v>16.887899999999998</v>
      </c>
      <c r="E800" s="26">
        <f>SMA1MSFT[[#This Row],[Adj Close]]-SMA1MSFT[[#This Row],[Naive Trend ]]</f>
        <v>0.80250000000000199</v>
      </c>
      <c r="F800" s="4">
        <f t="shared" si="60"/>
        <v>0.64400625000000322</v>
      </c>
      <c r="G800" s="4">
        <f>ABS(SMA1MSFT[[#This Row],[Erorr 1]])</f>
        <v>0.80250000000000199</v>
      </c>
      <c r="H800" s="27">
        <f>SMA1MSFT[[#This Row],[Abs Erorr 1]]/SMA1MSFT[[#This Row],[Adj Close]]</f>
        <v>4.536358703025381E-2</v>
      </c>
      <c r="I800" s="25">
        <f t="shared" si="63"/>
        <v>16.459500000000002</v>
      </c>
      <c r="J800" s="28">
        <f>(SMA1MSFT[[#This Row],[Adj Close]]-SMA1MSFT[[#This Row],[3-MA]])</f>
        <v>1.2308999999999983</v>
      </c>
      <c r="K800" s="29">
        <f t="shared" si="62"/>
        <v>1.5151148099999958</v>
      </c>
      <c r="L800" s="29">
        <f>ABS(SMA1MSFT[[#This Row],[Erorr 2]])</f>
        <v>1.2308999999999983</v>
      </c>
      <c r="M800" s="27">
        <f>SMA1MSFT[[#This Row],[Abs Erorr 2]]/SMA1MSFT[[#This Row],[Adj Close]]</f>
        <v>6.958011124677782E-2</v>
      </c>
      <c r="N800" s="25">
        <f t="shared" si="64"/>
        <v>15.957316666666669</v>
      </c>
      <c r="O800" s="30">
        <f>SMA1MSFT[[#This Row],[Adj Close]]-SMA1MSFT[[#This Row],[6-MA]]</f>
        <v>1.7330833333333313</v>
      </c>
      <c r="P800" s="29">
        <f>(SMA1MSFT[[#This Row],[Adj Close]]-N800)^2</f>
        <v>3.0035778402777709</v>
      </c>
      <c r="Q800" s="29">
        <f>ABS(SMA1MSFT[[#This Row],[Erorr 3]])</f>
        <v>1.7330833333333313</v>
      </c>
      <c r="R800" s="31">
        <f>SMA1MSFT[[#This Row],[Abs Erorr 3]]/SMA1MSFT[[#This Row],[Adj Close]]</f>
        <v>9.7967447504484426E-2</v>
      </c>
    </row>
    <row r="801" spans="2:18">
      <c r="B801" s="20">
        <v>44944.291666666664</v>
      </c>
      <c r="C801" s="4">
        <v>17.365600000000001</v>
      </c>
      <c r="D801" s="25">
        <f t="shared" si="61"/>
        <v>17.6904</v>
      </c>
      <c r="E801" s="26">
        <f>SMA1MSFT[[#This Row],[Adj Close]]-SMA1MSFT[[#This Row],[Naive Trend ]]</f>
        <v>-0.32479999999999976</v>
      </c>
      <c r="F801" s="4">
        <f t="shared" si="60"/>
        <v>0.10549503999999985</v>
      </c>
      <c r="G801" s="4">
        <f>ABS(SMA1MSFT[[#This Row],[Erorr 1]])</f>
        <v>0.32479999999999976</v>
      </c>
      <c r="H801" s="27">
        <f>SMA1MSFT[[#This Row],[Abs Erorr 1]]/SMA1MSFT[[#This Row],[Adj Close]]</f>
        <v>1.8703643985811015E-2</v>
      </c>
      <c r="I801" s="25">
        <f t="shared" si="63"/>
        <v>17.026133333333334</v>
      </c>
      <c r="J801" s="28">
        <f>(SMA1MSFT[[#This Row],[Adj Close]]-SMA1MSFT[[#This Row],[3-MA]])</f>
        <v>0.33946666666666658</v>
      </c>
      <c r="K801" s="29">
        <f t="shared" si="62"/>
        <v>0.11523761777777772</v>
      </c>
      <c r="L801" s="29">
        <f>ABS(SMA1MSFT[[#This Row],[Erorr 2]])</f>
        <v>0.33946666666666658</v>
      </c>
      <c r="M801" s="27">
        <f>SMA1MSFT[[#This Row],[Abs Erorr 2]]/SMA1MSFT[[#This Row],[Adj Close]]</f>
        <v>1.954822561078607E-2</v>
      </c>
      <c r="N801" s="25">
        <f t="shared" si="64"/>
        <v>16.43085</v>
      </c>
      <c r="O801" s="30">
        <f>SMA1MSFT[[#This Row],[Adj Close]]-SMA1MSFT[[#This Row],[6-MA]]</f>
        <v>0.93475000000000108</v>
      </c>
      <c r="P801" s="29">
        <f>(SMA1MSFT[[#This Row],[Adj Close]]-N801)^2</f>
        <v>0.87375756250000203</v>
      </c>
      <c r="Q801" s="29">
        <f>ABS(SMA1MSFT[[#This Row],[Erorr 3]])</f>
        <v>0.93475000000000108</v>
      </c>
      <c r="R801" s="31">
        <f>SMA1MSFT[[#This Row],[Abs Erorr 3]]/SMA1MSFT[[#This Row],[Adj Close]]</f>
        <v>5.3827682314460834E-2</v>
      </c>
    </row>
    <row r="802" spans="2:18">
      <c r="B802" s="20">
        <v>44945.291666666664</v>
      </c>
      <c r="C802" s="4">
        <v>16.754000000000001</v>
      </c>
      <c r="D802" s="25">
        <f t="shared" si="61"/>
        <v>17.365600000000001</v>
      </c>
      <c r="E802" s="26">
        <f>SMA1MSFT[[#This Row],[Adj Close]]-SMA1MSFT[[#This Row],[Naive Trend ]]</f>
        <v>-0.61159999999999926</v>
      </c>
      <c r="F802" s="4">
        <f t="shared" si="60"/>
        <v>0.37405455999999909</v>
      </c>
      <c r="G802" s="4">
        <f>ABS(SMA1MSFT[[#This Row],[Erorr 1]])</f>
        <v>0.61159999999999926</v>
      </c>
      <c r="H802" s="27">
        <f>SMA1MSFT[[#This Row],[Abs Erorr 1]]/SMA1MSFT[[#This Row],[Adj Close]]</f>
        <v>3.6504715291870549E-2</v>
      </c>
      <c r="I802" s="25">
        <f t="shared" si="63"/>
        <v>17.314633333333333</v>
      </c>
      <c r="J802" s="28">
        <f>(SMA1MSFT[[#This Row],[Adj Close]]-SMA1MSFT[[#This Row],[3-MA]])</f>
        <v>-0.56063333333333176</v>
      </c>
      <c r="K802" s="29">
        <f t="shared" si="62"/>
        <v>0.31430973444444266</v>
      </c>
      <c r="L802" s="29">
        <f>ABS(SMA1MSFT[[#This Row],[Erorr 2]])</f>
        <v>0.56063333333333176</v>
      </c>
      <c r="M802" s="27">
        <f>SMA1MSFT[[#This Row],[Abs Erorr 2]]/SMA1MSFT[[#This Row],[Adj Close]]</f>
        <v>3.3462655684214616E-2</v>
      </c>
      <c r="N802" s="25">
        <f t="shared" si="64"/>
        <v>16.722166666666666</v>
      </c>
      <c r="O802" s="30">
        <f>SMA1MSFT[[#This Row],[Adj Close]]-SMA1MSFT[[#This Row],[6-MA]]</f>
        <v>3.1833333333334934E-2</v>
      </c>
      <c r="P802" s="29">
        <f>(SMA1MSFT[[#This Row],[Adj Close]]-N802)^2</f>
        <v>1.0133611111112131E-3</v>
      </c>
      <c r="Q802" s="29">
        <f>ABS(SMA1MSFT[[#This Row],[Erorr 3]])</f>
        <v>3.1833333333334934E-2</v>
      </c>
      <c r="R802" s="31">
        <f>SMA1MSFT[[#This Row],[Abs Erorr 3]]/SMA1MSFT[[#This Row],[Adj Close]]</f>
        <v>1.9000437706419321E-3</v>
      </c>
    </row>
    <row r="803" spans="2:18">
      <c r="B803" s="20">
        <v>44946.291666666664</v>
      </c>
      <c r="C803" s="4">
        <v>17.827300000000001</v>
      </c>
      <c r="D803" s="25">
        <f t="shared" si="61"/>
        <v>16.754000000000001</v>
      </c>
      <c r="E803" s="26">
        <f>SMA1MSFT[[#This Row],[Adj Close]]-SMA1MSFT[[#This Row],[Naive Trend ]]</f>
        <v>1.0732999999999997</v>
      </c>
      <c r="F803" s="4">
        <f t="shared" si="60"/>
        <v>1.1519728899999992</v>
      </c>
      <c r="G803" s="4">
        <f>ABS(SMA1MSFT[[#This Row],[Erorr 1]])</f>
        <v>1.0732999999999997</v>
      </c>
      <c r="H803" s="27">
        <f>SMA1MSFT[[#This Row],[Abs Erorr 1]]/SMA1MSFT[[#This Row],[Adj Close]]</f>
        <v>6.0205415290032684E-2</v>
      </c>
      <c r="I803" s="25">
        <f t="shared" si="63"/>
        <v>17.27</v>
      </c>
      <c r="J803" s="28">
        <f>(SMA1MSFT[[#This Row],[Adj Close]]-SMA1MSFT[[#This Row],[3-MA]])</f>
        <v>0.55730000000000146</v>
      </c>
      <c r="K803" s="29">
        <f t="shared" si="62"/>
        <v>0.31058329000000162</v>
      </c>
      <c r="L803" s="29">
        <f>ABS(SMA1MSFT[[#This Row],[Erorr 2]])</f>
        <v>0.55730000000000146</v>
      </c>
      <c r="M803" s="27">
        <f>SMA1MSFT[[#This Row],[Abs Erorr 2]]/SMA1MSFT[[#This Row],[Adj Close]]</f>
        <v>3.1261043455823451E-2</v>
      </c>
      <c r="N803" s="25">
        <f t="shared" si="64"/>
        <v>16.864750000000001</v>
      </c>
      <c r="O803" s="30">
        <f>SMA1MSFT[[#This Row],[Adj Close]]-SMA1MSFT[[#This Row],[6-MA]]</f>
        <v>0.96255000000000024</v>
      </c>
      <c r="P803" s="29">
        <f>(SMA1MSFT[[#This Row],[Adj Close]]-N803)^2</f>
        <v>0.92650250250000044</v>
      </c>
      <c r="Q803" s="29">
        <f>ABS(SMA1MSFT[[#This Row],[Erorr 3]])</f>
        <v>0.96255000000000024</v>
      </c>
      <c r="R803" s="31">
        <f>SMA1MSFT[[#This Row],[Abs Erorr 3]]/SMA1MSFT[[#This Row],[Adj Close]]</f>
        <v>5.399303315701201E-2</v>
      </c>
    </row>
    <row r="804" spans="2:18">
      <c r="B804" s="20">
        <v>44949.291666666664</v>
      </c>
      <c r="C804" s="4">
        <v>19.180399999999999</v>
      </c>
      <c r="D804" s="25">
        <f t="shared" si="61"/>
        <v>17.827300000000001</v>
      </c>
      <c r="E804" s="26">
        <f>SMA1MSFT[[#This Row],[Adj Close]]-SMA1MSFT[[#This Row],[Naive Trend ]]</f>
        <v>1.3530999999999977</v>
      </c>
      <c r="F804" s="4">
        <f t="shared" si="60"/>
        <v>1.830879609999994</v>
      </c>
      <c r="G804" s="4">
        <f>ABS(SMA1MSFT[[#This Row],[Erorr 1]])</f>
        <v>1.3530999999999977</v>
      </c>
      <c r="H804" s="27">
        <f>SMA1MSFT[[#This Row],[Abs Erorr 1]]/SMA1MSFT[[#This Row],[Adj Close]]</f>
        <v>7.0545974015140345E-2</v>
      </c>
      <c r="I804" s="25">
        <f t="shared" si="63"/>
        <v>17.315633333333334</v>
      </c>
      <c r="J804" s="28">
        <f>(SMA1MSFT[[#This Row],[Adj Close]]-SMA1MSFT[[#This Row],[3-MA]])</f>
        <v>1.8647666666666645</v>
      </c>
      <c r="K804" s="29">
        <f t="shared" si="62"/>
        <v>3.4773547211111029</v>
      </c>
      <c r="L804" s="29">
        <f>ABS(SMA1MSFT[[#This Row],[Erorr 2]])</f>
        <v>1.8647666666666645</v>
      </c>
      <c r="M804" s="27">
        <f>SMA1MSFT[[#This Row],[Abs Erorr 2]]/SMA1MSFT[[#This Row],[Adj Close]]</f>
        <v>9.722251186975582E-2</v>
      </c>
      <c r="N804" s="25">
        <f t="shared" si="64"/>
        <v>17.170883333333336</v>
      </c>
      <c r="O804" s="30">
        <f>SMA1MSFT[[#This Row],[Adj Close]]-SMA1MSFT[[#This Row],[6-MA]]</f>
        <v>2.0095166666666628</v>
      </c>
      <c r="P804" s="29">
        <f>(SMA1MSFT[[#This Row],[Adj Close]]-N804)^2</f>
        <v>4.0381572336110958</v>
      </c>
      <c r="Q804" s="29">
        <f>ABS(SMA1MSFT[[#This Row],[Erorr 3]])</f>
        <v>2.0095166666666628</v>
      </c>
      <c r="R804" s="31">
        <f>SMA1MSFT[[#This Row],[Abs Erorr 3]]/SMA1MSFT[[#This Row],[Adj Close]]</f>
        <v>0.10476927836054842</v>
      </c>
    </row>
    <row r="805" spans="2:18">
      <c r="B805" s="20">
        <v>44950.291666666664</v>
      </c>
      <c r="C805" s="4">
        <v>19.252300000000002</v>
      </c>
      <c r="D805" s="25">
        <f t="shared" si="61"/>
        <v>19.180399999999999</v>
      </c>
      <c r="E805" s="26">
        <f>SMA1MSFT[[#This Row],[Adj Close]]-SMA1MSFT[[#This Row],[Naive Trend ]]</f>
        <v>7.1900000000002962E-2</v>
      </c>
      <c r="F805" s="4">
        <f t="shared" si="60"/>
        <v>5.1696100000004257E-3</v>
      </c>
      <c r="G805" s="4">
        <f>ABS(SMA1MSFT[[#This Row],[Erorr 1]])</f>
        <v>7.1900000000002962E-2</v>
      </c>
      <c r="H805" s="27">
        <f>SMA1MSFT[[#This Row],[Abs Erorr 1]]/SMA1MSFT[[#This Row],[Adj Close]]</f>
        <v>3.734618720880256E-3</v>
      </c>
      <c r="I805" s="25">
        <f t="shared" si="63"/>
        <v>17.920566666666666</v>
      </c>
      <c r="J805" s="28">
        <f>(SMA1MSFT[[#This Row],[Adj Close]]-SMA1MSFT[[#This Row],[3-MA]])</f>
        <v>1.3317333333333359</v>
      </c>
      <c r="K805" s="29">
        <f t="shared" si="62"/>
        <v>1.7735136711111179</v>
      </c>
      <c r="L805" s="29">
        <f>ABS(SMA1MSFT[[#This Row],[Erorr 2]])</f>
        <v>1.3317333333333359</v>
      </c>
      <c r="M805" s="27">
        <f>SMA1MSFT[[#This Row],[Abs Erorr 2]]/SMA1MSFT[[#This Row],[Adj Close]]</f>
        <v>6.9172687592305118E-2</v>
      </c>
      <c r="N805" s="25">
        <f t="shared" si="64"/>
        <v>17.617599999999999</v>
      </c>
      <c r="O805" s="30">
        <f>SMA1MSFT[[#This Row],[Adj Close]]-SMA1MSFT[[#This Row],[6-MA]]</f>
        <v>1.6347000000000023</v>
      </c>
      <c r="P805" s="29">
        <f>(SMA1MSFT[[#This Row],[Adj Close]]-N805)^2</f>
        <v>2.6722440900000075</v>
      </c>
      <c r="Q805" s="29">
        <f>ABS(SMA1MSFT[[#This Row],[Erorr 3]])</f>
        <v>1.6347000000000023</v>
      </c>
      <c r="R805" s="31">
        <f>SMA1MSFT[[#This Row],[Abs Erorr 3]]/SMA1MSFT[[#This Row],[Adj Close]]</f>
        <v>8.4909335507965394E-2</v>
      </c>
    </row>
    <row r="806" spans="2:18">
      <c r="B806" s="20">
        <v>44951.291666666664</v>
      </c>
      <c r="C806" s="4">
        <v>19.310300000000002</v>
      </c>
      <c r="D806" s="25">
        <f t="shared" si="61"/>
        <v>19.252300000000002</v>
      </c>
      <c r="E806" s="26">
        <f>SMA1MSFT[[#This Row],[Adj Close]]-SMA1MSFT[[#This Row],[Naive Trend ]]</f>
        <v>5.7999999999999829E-2</v>
      </c>
      <c r="F806" s="4">
        <f t="shared" si="60"/>
        <v>3.3639999999999803E-3</v>
      </c>
      <c r="G806" s="4">
        <f>ABS(SMA1MSFT[[#This Row],[Erorr 1]])</f>
        <v>5.7999999999999829E-2</v>
      </c>
      <c r="H806" s="27">
        <f>SMA1MSFT[[#This Row],[Abs Erorr 1]]/SMA1MSFT[[#This Row],[Adj Close]]</f>
        <v>3.0035784011641364E-3</v>
      </c>
      <c r="I806" s="25">
        <f t="shared" si="63"/>
        <v>18.753333333333334</v>
      </c>
      <c r="J806" s="28">
        <f>(SMA1MSFT[[#This Row],[Adj Close]]-SMA1MSFT[[#This Row],[3-MA]])</f>
        <v>0.55696666666666772</v>
      </c>
      <c r="K806" s="29">
        <f t="shared" si="62"/>
        <v>0.31021186777777893</v>
      </c>
      <c r="L806" s="29">
        <f>ABS(SMA1MSFT[[#This Row],[Erorr 2]])</f>
        <v>0.55696666666666772</v>
      </c>
      <c r="M806" s="27">
        <f>SMA1MSFT[[#This Row],[Abs Erorr 2]]/SMA1MSFT[[#This Row],[Adj Close]]</f>
        <v>2.8842983623592989E-2</v>
      </c>
      <c r="N806" s="25">
        <f t="shared" si="64"/>
        <v>18.011666666666667</v>
      </c>
      <c r="O806" s="30">
        <f>SMA1MSFT[[#This Row],[Adj Close]]-SMA1MSFT[[#This Row],[6-MA]]</f>
        <v>1.2986333333333349</v>
      </c>
      <c r="P806" s="29">
        <f>(SMA1MSFT[[#This Row],[Adj Close]]-N806)^2</f>
        <v>1.6864485344444484</v>
      </c>
      <c r="Q806" s="29">
        <f>ABS(SMA1MSFT[[#This Row],[Erorr 3]])</f>
        <v>1.2986333333333349</v>
      </c>
      <c r="R806" s="31">
        <f>SMA1MSFT[[#This Row],[Abs Erorr 3]]/SMA1MSFT[[#This Row],[Adj Close]]</f>
        <v>6.7250810879858666E-2</v>
      </c>
    </row>
    <row r="807" spans="2:18">
      <c r="B807" s="20">
        <v>44952.291666666664</v>
      </c>
      <c r="C807" s="4">
        <v>19.789000000000001</v>
      </c>
      <c r="D807" s="25">
        <f t="shared" si="61"/>
        <v>19.310300000000002</v>
      </c>
      <c r="E807" s="26">
        <f>SMA1MSFT[[#This Row],[Adj Close]]-SMA1MSFT[[#This Row],[Naive Trend ]]</f>
        <v>0.4786999999999999</v>
      </c>
      <c r="F807" s="4">
        <f t="shared" si="60"/>
        <v>0.22915368999999991</v>
      </c>
      <c r="G807" s="4">
        <f>ABS(SMA1MSFT[[#This Row],[Erorr 1]])</f>
        <v>0.4786999999999999</v>
      </c>
      <c r="H807" s="27">
        <f>SMA1MSFT[[#This Row],[Abs Erorr 1]]/SMA1MSFT[[#This Row],[Adj Close]]</f>
        <v>2.4190206680479047E-2</v>
      </c>
      <c r="I807" s="25">
        <f t="shared" si="63"/>
        <v>19.247666666666664</v>
      </c>
      <c r="J807" s="28">
        <f>(SMA1MSFT[[#This Row],[Adj Close]]-SMA1MSFT[[#This Row],[3-MA]])</f>
        <v>0.54133333333333766</v>
      </c>
      <c r="K807" s="29">
        <f t="shared" si="62"/>
        <v>0.29304177777778245</v>
      </c>
      <c r="L807" s="29">
        <f>ABS(SMA1MSFT[[#This Row],[Erorr 2]])</f>
        <v>0.54133333333333766</v>
      </c>
      <c r="M807" s="27">
        <f>SMA1MSFT[[#This Row],[Abs Erorr 2]]/SMA1MSFT[[#This Row],[Adj Close]]</f>
        <v>2.735526470935053E-2</v>
      </c>
      <c r="N807" s="25">
        <f t="shared" si="64"/>
        <v>18.281650000000003</v>
      </c>
      <c r="O807" s="30">
        <f>SMA1MSFT[[#This Row],[Adj Close]]-SMA1MSFT[[#This Row],[6-MA]]</f>
        <v>1.5073499999999989</v>
      </c>
      <c r="P807" s="29">
        <f>(SMA1MSFT[[#This Row],[Adj Close]]-N807)^2</f>
        <v>2.2721040224999967</v>
      </c>
      <c r="Q807" s="29">
        <f>ABS(SMA1MSFT[[#This Row],[Erorr 3]])</f>
        <v>1.5073499999999989</v>
      </c>
      <c r="R807" s="31">
        <f>SMA1MSFT[[#This Row],[Abs Erorr 3]]/SMA1MSFT[[#This Row],[Adj Close]]</f>
        <v>7.6171105159431943E-2</v>
      </c>
    </row>
    <row r="808" spans="2:18">
      <c r="B808" s="20">
        <v>44953.291666666664</v>
      </c>
      <c r="C808" s="4">
        <v>20.351600000000001</v>
      </c>
      <c r="D808" s="25">
        <f t="shared" si="61"/>
        <v>19.789000000000001</v>
      </c>
      <c r="E808" s="26">
        <f>SMA1MSFT[[#This Row],[Adj Close]]-SMA1MSFT[[#This Row],[Naive Trend ]]</f>
        <v>0.56259999999999977</v>
      </c>
      <c r="F808" s="4">
        <f t="shared" si="60"/>
        <v>0.31651875999999973</v>
      </c>
      <c r="G808" s="4">
        <f>ABS(SMA1MSFT[[#This Row],[Erorr 1]])</f>
        <v>0.56259999999999977</v>
      </c>
      <c r="H808" s="27">
        <f>SMA1MSFT[[#This Row],[Abs Erorr 1]]/SMA1MSFT[[#This Row],[Adj Close]]</f>
        <v>2.7644018160734279E-2</v>
      </c>
      <c r="I808" s="25">
        <f t="shared" si="63"/>
        <v>19.450533333333336</v>
      </c>
      <c r="J808" s="28">
        <f>(SMA1MSFT[[#This Row],[Adj Close]]-SMA1MSFT[[#This Row],[3-MA]])</f>
        <v>0.90106666666666513</v>
      </c>
      <c r="K808" s="29">
        <f t="shared" si="62"/>
        <v>0.81192113777777497</v>
      </c>
      <c r="L808" s="29">
        <f>ABS(SMA1MSFT[[#This Row],[Erorr 2]])</f>
        <v>0.90106666666666513</v>
      </c>
      <c r="M808" s="27">
        <f>SMA1MSFT[[#This Row],[Abs Erorr 2]]/SMA1MSFT[[#This Row],[Adj Close]]</f>
        <v>4.4274979199014575E-2</v>
      </c>
      <c r="N808" s="25">
        <f t="shared" si="64"/>
        <v>18.685549999999999</v>
      </c>
      <c r="O808" s="30">
        <f>SMA1MSFT[[#This Row],[Adj Close]]-SMA1MSFT[[#This Row],[6-MA]]</f>
        <v>1.666050000000002</v>
      </c>
      <c r="P808" s="29">
        <f>(SMA1MSFT[[#This Row],[Adj Close]]-N808)^2</f>
        <v>2.7757226025000068</v>
      </c>
      <c r="Q808" s="29">
        <f>ABS(SMA1MSFT[[#This Row],[Erorr 3]])</f>
        <v>1.666050000000002</v>
      </c>
      <c r="R808" s="31">
        <f>SMA1MSFT[[#This Row],[Abs Erorr 3]]/SMA1MSFT[[#This Row],[Adj Close]]</f>
        <v>8.1863342439906533E-2</v>
      </c>
    </row>
    <row r="809" spans="2:18">
      <c r="B809" s="20">
        <v>44956.291666666664</v>
      </c>
      <c r="C809" s="4">
        <v>19.1494</v>
      </c>
      <c r="D809" s="25">
        <f t="shared" si="61"/>
        <v>20.351600000000001</v>
      </c>
      <c r="E809" s="26">
        <f>SMA1MSFT[[#This Row],[Adj Close]]-SMA1MSFT[[#This Row],[Naive Trend ]]</f>
        <v>-1.2022000000000013</v>
      </c>
      <c r="F809" s="4">
        <f t="shared" si="60"/>
        <v>1.4452848400000031</v>
      </c>
      <c r="G809" s="4">
        <f>ABS(SMA1MSFT[[#This Row],[Erorr 1]])</f>
        <v>1.2022000000000013</v>
      </c>
      <c r="H809" s="27">
        <f>SMA1MSFT[[#This Row],[Abs Erorr 1]]/SMA1MSFT[[#This Row],[Adj Close]]</f>
        <v>6.2780034883599553E-2</v>
      </c>
      <c r="I809" s="25">
        <f t="shared" si="63"/>
        <v>19.816966666666669</v>
      </c>
      <c r="J809" s="28">
        <f>(SMA1MSFT[[#This Row],[Adj Close]]-SMA1MSFT[[#This Row],[3-MA]])</f>
        <v>-0.66756666666666931</v>
      </c>
      <c r="K809" s="29">
        <f t="shared" si="62"/>
        <v>0.44564525444444797</v>
      </c>
      <c r="L809" s="29">
        <f>ABS(SMA1MSFT[[#This Row],[Erorr 2]])</f>
        <v>0.66756666666666931</v>
      </c>
      <c r="M809" s="27">
        <f>SMA1MSFT[[#This Row],[Abs Erorr 2]]/SMA1MSFT[[#This Row],[Adj Close]]</f>
        <v>3.4860970404642928E-2</v>
      </c>
      <c r="N809" s="25">
        <f t="shared" si="64"/>
        <v>19.285150000000002</v>
      </c>
      <c r="O809" s="30">
        <f>SMA1MSFT[[#This Row],[Adj Close]]-SMA1MSFT[[#This Row],[6-MA]]</f>
        <v>-0.13575000000000159</v>
      </c>
      <c r="P809" s="29">
        <f>(SMA1MSFT[[#This Row],[Adj Close]]-N809)^2</f>
        <v>1.8428062500000432E-2</v>
      </c>
      <c r="Q809" s="29">
        <f>ABS(SMA1MSFT[[#This Row],[Erorr 3]])</f>
        <v>0.13575000000000159</v>
      </c>
      <c r="R809" s="31">
        <f>SMA1MSFT[[#This Row],[Abs Erorr 3]]/SMA1MSFT[[#This Row],[Adj Close]]</f>
        <v>7.0889949554556065E-3</v>
      </c>
    </row>
    <row r="810" spans="2:18">
      <c r="B810" s="20">
        <v>44957.291666666664</v>
      </c>
      <c r="C810" s="4">
        <v>19.524100000000001</v>
      </c>
      <c r="D810" s="25">
        <f t="shared" si="61"/>
        <v>19.1494</v>
      </c>
      <c r="E810" s="26">
        <f>SMA1MSFT[[#This Row],[Adj Close]]-SMA1MSFT[[#This Row],[Naive Trend ]]</f>
        <v>0.3747000000000007</v>
      </c>
      <c r="F810" s="4">
        <f t="shared" si="60"/>
        <v>0.14040009000000053</v>
      </c>
      <c r="G810" s="4">
        <f>ABS(SMA1MSFT[[#This Row],[Erorr 1]])</f>
        <v>0.3747000000000007</v>
      </c>
      <c r="H810" s="27">
        <f>SMA1MSFT[[#This Row],[Abs Erorr 1]]/SMA1MSFT[[#This Row],[Adj Close]]</f>
        <v>1.9191665684973991E-2</v>
      </c>
      <c r="I810" s="25">
        <f t="shared" si="63"/>
        <v>19.763333333333335</v>
      </c>
      <c r="J810" s="28">
        <f>(SMA1MSFT[[#This Row],[Adj Close]]-SMA1MSFT[[#This Row],[3-MA]])</f>
        <v>-0.23923333333333474</v>
      </c>
      <c r="K810" s="29">
        <f t="shared" si="62"/>
        <v>5.7232587777778454E-2</v>
      </c>
      <c r="L810" s="29">
        <f>ABS(SMA1MSFT[[#This Row],[Erorr 2]])</f>
        <v>0.23923333333333474</v>
      </c>
      <c r="M810" s="27">
        <f>SMA1MSFT[[#This Row],[Abs Erorr 2]]/SMA1MSFT[[#This Row],[Adj Close]]</f>
        <v>1.225323232995809E-2</v>
      </c>
      <c r="N810" s="25">
        <f t="shared" si="64"/>
        <v>19.505500000000001</v>
      </c>
      <c r="O810" s="30">
        <f>SMA1MSFT[[#This Row],[Adj Close]]-SMA1MSFT[[#This Row],[6-MA]]</f>
        <v>1.8599999999999284E-2</v>
      </c>
      <c r="P810" s="29">
        <f>(SMA1MSFT[[#This Row],[Adj Close]]-N810)^2</f>
        <v>3.4595999999997336E-4</v>
      </c>
      <c r="Q810" s="29">
        <f>ABS(SMA1MSFT[[#This Row],[Erorr 3]])</f>
        <v>1.8599999999999284E-2</v>
      </c>
      <c r="R810" s="31">
        <f>SMA1MSFT[[#This Row],[Abs Erorr 3]]/SMA1MSFT[[#This Row],[Adj Close]]</f>
        <v>9.5266875297705315E-4</v>
      </c>
    </row>
    <row r="811" spans="2:18">
      <c r="B811" s="20">
        <v>44958.291666666664</v>
      </c>
      <c r="C811" s="4">
        <v>20.929200000000002</v>
      </c>
      <c r="D811" s="25">
        <f t="shared" si="61"/>
        <v>19.524100000000001</v>
      </c>
      <c r="E811" s="26">
        <f>SMA1MSFT[[#This Row],[Adj Close]]-SMA1MSFT[[#This Row],[Naive Trend ]]</f>
        <v>1.4051000000000009</v>
      </c>
      <c r="F811" s="4">
        <f t="shared" si="60"/>
        <v>1.9743060100000025</v>
      </c>
      <c r="G811" s="4">
        <f>ABS(SMA1MSFT[[#This Row],[Erorr 1]])</f>
        <v>1.4051000000000009</v>
      </c>
      <c r="H811" s="27">
        <f>SMA1MSFT[[#This Row],[Abs Erorr 1]]/SMA1MSFT[[#This Row],[Adj Close]]</f>
        <v>6.7135867591690115E-2</v>
      </c>
      <c r="I811" s="25">
        <f t="shared" si="63"/>
        <v>19.675033333333335</v>
      </c>
      <c r="J811" s="28">
        <f>(SMA1MSFT[[#This Row],[Adj Close]]-SMA1MSFT[[#This Row],[3-MA]])</f>
        <v>1.2541666666666664</v>
      </c>
      <c r="K811" s="29">
        <f t="shared" si="62"/>
        <v>1.5729340277777772</v>
      </c>
      <c r="L811" s="29">
        <f>ABS(SMA1MSFT[[#This Row],[Erorr 2]])</f>
        <v>1.2541666666666664</v>
      </c>
      <c r="M811" s="27">
        <f>SMA1MSFT[[#This Row],[Abs Erorr 2]]/SMA1MSFT[[#This Row],[Adj Close]]</f>
        <v>5.9924252559422547E-2</v>
      </c>
      <c r="N811" s="25">
        <f t="shared" si="64"/>
        <v>19.562783333333336</v>
      </c>
      <c r="O811" s="30">
        <f>SMA1MSFT[[#This Row],[Adj Close]]-SMA1MSFT[[#This Row],[6-MA]]</f>
        <v>1.3664166666666659</v>
      </c>
      <c r="P811" s="29">
        <f>(SMA1MSFT[[#This Row],[Adj Close]]-N811)^2</f>
        <v>1.8670945069444425</v>
      </c>
      <c r="Q811" s="29">
        <f>ABS(SMA1MSFT[[#This Row],[Erorr 3]])</f>
        <v>1.3664166666666659</v>
      </c>
      <c r="R811" s="31">
        <f>SMA1MSFT[[#This Row],[Abs Erorr 3]]/SMA1MSFT[[#This Row],[Adj Close]]</f>
        <v>6.5287572705438612E-2</v>
      </c>
    </row>
    <row r="812" spans="2:18">
      <c r="B812" s="20">
        <v>44959.291666666664</v>
      </c>
      <c r="C812" s="4">
        <v>21.694700000000001</v>
      </c>
      <c r="D812" s="25">
        <f t="shared" si="61"/>
        <v>20.929200000000002</v>
      </c>
      <c r="E812" s="26">
        <f>SMA1MSFT[[#This Row],[Adj Close]]-SMA1MSFT[[#This Row],[Naive Trend ]]</f>
        <v>0.7654999999999994</v>
      </c>
      <c r="F812" s="4">
        <f t="shared" si="60"/>
        <v>0.58599024999999905</v>
      </c>
      <c r="G812" s="4">
        <f>ABS(SMA1MSFT[[#This Row],[Erorr 1]])</f>
        <v>0.7654999999999994</v>
      </c>
      <c r="H812" s="27">
        <f>SMA1MSFT[[#This Row],[Abs Erorr 1]]/SMA1MSFT[[#This Row],[Adj Close]]</f>
        <v>3.5285115719507501E-2</v>
      </c>
      <c r="I812" s="25">
        <f t="shared" si="63"/>
        <v>19.867566666666669</v>
      </c>
      <c r="J812" s="28">
        <f>(SMA1MSFT[[#This Row],[Adj Close]]-SMA1MSFT[[#This Row],[3-MA]])</f>
        <v>1.8271333333333324</v>
      </c>
      <c r="K812" s="29">
        <f t="shared" si="62"/>
        <v>3.3384162177777745</v>
      </c>
      <c r="L812" s="29">
        <f>ABS(SMA1MSFT[[#This Row],[Erorr 2]])</f>
        <v>1.8271333333333324</v>
      </c>
      <c r="M812" s="27">
        <f>SMA1MSFT[[#This Row],[Abs Erorr 2]]/SMA1MSFT[[#This Row],[Adj Close]]</f>
        <v>8.4220262706252325E-2</v>
      </c>
      <c r="N812" s="25">
        <f t="shared" si="64"/>
        <v>19.842266666666671</v>
      </c>
      <c r="O812" s="30">
        <f>SMA1MSFT[[#This Row],[Adj Close]]-SMA1MSFT[[#This Row],[6-MA]]</f>
        <v>1.8524333333333303</v>
      </c>
      <c r="P812" s="29">
        <f>(SMA1MSFT[[#This Row],[Adj Close]]-N812)^2</f>
        <v>3.4315092544444332</v>
      </c>
      <c r="Q812" s="29">
        <f>ABS(SMA1MSFT[[#This Row],[Erorr 3]])</f>
        <v>1.8524333333333303</v>
      </c>
      <c r="R812" s="31">
        <f>SMA1MSFT[[#This Row],[Abs Erorr 3]]/SMA1MSFT[[#This Row],[Adj Close]]</f>
        <v>8.5386446151978601E-2</v>
      </c>
    </row>
    <row r="813" spans="2:18">
      <c r="B813" s="20">
        <v>44960.291666666664</v>
      </c>
      <c r="C813" s="4">
        <v>21.086099999999998</v>
      </c>
      <c r="D813" s="25">
        <f t="shared" si="61"/>
        <v>21.694700000000001</v>
      </c>
      <c r="E813" s="26">
        <f>SMA1MSFT[[#This Row],[Adj Close]]-SMA1MSFT[[#This Row],[Naive Trend ]]</f>
        <v>-0.60860000000000269</v>
      </c>
      <c r="F813" s="4">
        <f t="shared" si="60"/>
        <v>0.3703939600000033</v>
      </c>
      <c r="G813" s="4">
        <f>ABS(SMA1MSFT[[#This Row],[Erorr 1]])</f>
        <v>0.60860000000000269</v>
      </c>
      <c r="H813" s="27">
        <f>SMA1MSFT[[#This Row],[Abs Erorr 1]]/SMA1MSFT[[#This Row],[Adj Close]]</f>
        <v>2.8862615656759797E-2</v>
      </c>
      <c r="I813" s="25">
        <f t="shared" si="63"/>
        <v>20.715999999999998</v>
      </c>
      <c r="J813" s="28">
        <f>(SMA1MSFT[[#This Row],[Adj Close]]-SMA1MSFT[[#This Row],[3-MA]])</f>
        <v>0.37010000000000076</v>
      </c>
      <c r="K813" s="29">
        <f t="shared" si="62"/>
        <v>0.13697401000000056</v>
      </c>
      <c r="L813" s="29">
        <f>ABS(SMA1MSFT[[#This Row],[Erorr 2]])</f>
        <v>0.37010000000000076</v>
      </c>
      <c r="M813" s="27">
        <f>SMA1MSFT[[#This Row],[Abs Erorr 2]]/SMA1MSFT[[#This Row],[Adj Close]]</f>
        <v>1.7551846951309194E-2</v>
      </c>
      <c r="N813" s="25">
        <f t="shared" si="64"/>
        <v>20.239666666666668</v>
      </c>
      <c r="O813" s="30">
        <f>SMA1MSFT[[#This Row],[Adj Close]]-SMA1MSFT[[#This Row],[6-MA]]</f>
        <v>0.84643333333333004</v>
      </c>
      <c r="P813" s="29">
        <f>(SMA1MSFT[[#This Row],[Adj Close]]-N813)^2</f>
        <v>0.71644938777777223</v>
      </c>
      <c r="Q813" s="29">
        <f>ABS(SMA1MSFT[[#This Row],[Erorr 3]])</f>
        <v>0.84643333333333004</v>
      </c>
      <c r="R813" s="31">
        <f>SMA1MSFT[[#This Row],[Abs Erorr 3]]/SMA1MSFT[[#This Row],[Adj Close]]</f>
        <v>4.0141767957722389E-2</v>
      </c>
    </row>
    <row r="814" spans="2:18">
      <c r="B814" s="20">
        <v>44963.291666666664</v>
      </c>
      <c r="C814" s="4">
        <v>21.075099999999999</v>
      </c>
      <c r="D814" s="25">
        <f t="shared" si="61"/>
        <v>21.086099999999998</v>
      </c>
      <c r="E814" s="26">
        <f>SMA1MSFT[[#This Row],[Adj Close]]-SMA1MSFT[[#This Row],[Naive Trend ]]</f>
        <v>-1.0999999999999233E-2</v>
      </c>
      <c r="F814" s="4">
        <f t="shared" si="60"/>
        <v>1.2099999999998311E-4</v>
      </c>
      <c r="G814" s="4">
        <f>ABS(SMA1MSFT[[#This Row],[Erorr 1]])</f>
        <v>1.0999999999999233E-2</v>
      </c>
      <c r="H814" s="27">
        <f>SMA1MSFT[[#This Row],[Abs Erorr 1]]/SMA1MSFT[[#This Row],[Adj Close]]</f>
        <v>5.2194295637976722E-4</v>
      </c>
      <c r="I814" s="25">
        <f t="shared" si="63"/>
        <v>21.236666666666668</v>
      </c>
      <c r="J814" s="28">
        <f>(SMA1MSFT[[#This Row],[Adj Close]]-SMA1MSFT[[#This Row],[3-MA]])</f>
        <v>-0.16156666666666908</v>
      </c>
      <c r="K814" s="29">
        <f t="shared" si="62"/>
        <v>2.6103787777778557E-2</v>
      </c>
      <c r="L814" s="29">
        <f>ABS(SMA1MSFT[[#This Row],[Erorr 2]])</f>
        <v>0.16156666666666908</v>
      </c>
      <c r="M814" s="27">
        <f>SMA1MSFT[[#This Row],[Abs Erorr 2]]/SMA1MSFT[[#This Row],[Adj Close]]</f>
        <v>7.6662348774937765E-3</v>
      </c>
      <c r="N814" s="25">
        <f t="shared" si="64"/>
        <v>20.455850000000002</v>
      </c>
      <c r="O814" s="30">
        <f>SMA1MSFT[[#This Row],[Adj Close]]-SMA1MSFT[[#This Row],[6-MA]]</f>
        <v>0.61924999999999741</v>
      </c>
      <c r="P814" s="29">
        <f>(SMA1MSFT[[#This Row],[Adj Close]]-N814)^2</f>
        <v>0.38347056249999678</v>
      </c>
      <c r="Q814" s="29">
        <f>ABS(SMA1MSFT[[#This Row],[Erorr 3]])</f>
        <v>0.61924999999999741</v>
      </c>
      <c r="R814" s="31">
        <f>SMA1MSFT[[#This Row],[Abs Erorr 3]]/SMA1MSFT[[#This Row],[Adj Close]]</f>
        <v>2.938301597619928E-2</v>
      </c>
    </row>
    <row r="815" spans="2:18">
      <c r="B815" s="20">
        <v>44964.291666666664</v>
      </c>
      <c r="C815" s="4">
        <v>22.1584</v>
      </c>
      <c r="D815" s="25">
        <f t="shared" si="61"/>
        <v>21.075099999999999</v>
      </c>
      <c r="E815" s="26">
        <f>SMA1MSFT[[#This Row],[Adj Close]]-SMA1MSFT[[#This Row],[Naive Trend ]]</f>
        <v>1.0833000000000013</v>
      </c>
      <c r="F815" s="4">
        <f t="shared" si="60"/>
        <v>1.1735388900000028</v>
      </c>
      <c r="G815" s="4">
        <f>ABS(SMA1MSFT[[#This Row],[Erorr 1]])</f>
        <v>1.0833000000000013</v>
      </c>
      <c r="H815" s="27">
        <f>SMA1MSFT[[#This Row],[Abs Erorr 1]]/SMA1MSFT[[#This Row],[Adj Close]]</f>
        <v>4.8888908946494385E-2</v>
      </c>
      <c r="I815" s="25">
        <f t="shared" si="63"/>
        <v>21.285299999999999</v>
      </c>
      <c r="J815" s="28">
        <f>(SMA1MSFT[[#This Row],[Adj Close]]-SMA1MSFT[[#This Row],[3-MA]])</f>
        <v>0.87310000000000088</v>
      </c>
      <c r="K815" s="29">
        <f t="shared" si="62"/>
        <v>0.76230361000000157</v>
      </c>
      <c r="L815" s="29">
        <f>ABS(SMA1MSFT[[#This Row],[Erorr 2]])</f>
        <v>0.87310000000000088</v>
      </c>
      <c r="M815" s="27">
        <f>SMA1MSFT[[#This Row],[Abs Erorr 2]]/SMA1MSFT[[#This Row],[Adj Close]]</f>
        <v>3.9402664452307064E-2</v>
      </c>
      <c r="N815" s="25">
        <f t="shared" si="64"/>
        <v>20.576433333333338</v>
      </c>
      <c r="O815" s="30">
        <f>SMA1MSFT[[#This Row],[Adj Close]]-SMA1MSFT[[#This Row],[6-MA]]</f>
        <v>1.5819666666666627</v>
      </c>
      <c r="P815" s="29">
        <f>(SMA1MSFT[[#This Row],[Adj Close]]-N815)^2</f>
        <v>2.5026185344444318</v>
      </c>
      <c r="Q815" s="29">
        <f>ABS(SMA1MSFT[[#This Row],[Erorr 3]])</f>
        <v>1.5819666666666627</v>
      </c>
      <c r="R815" s="31">
        <f>SMA1MSFT[[#This Row],[Abs Erorr 3]]/SMA1MSFT[[#This Row],[Adj Close]]</f>
        <v>7.1393542253351441E-2</v>
      </c>
    </row>
    <row r="816" spans="2:18">
      <c r="B816" s="20">
        <v>44965.291666666664</v>
      </c>
      <c r="C816" s="4">
        <v>22.1904</v>
      </c>
      <c r="D816" s="25">
        <f t="shared" si="61"/>
        <v>22.1584</v>
      </c>
      <c r="E816" s="26">
        <f>SMA1MSFT[[#This Row],[Adj Close]]-SMA1MSFT[[#This Row],[Naive Trend ]]</f>
        <v>3.2000000000000028E-2</v>
      </c>
      <c r="F816" s="4">
        <f t="shared" si="60"/>
        <v>1.0240000000000019E-3</v>
      </c>
      <c r="G816" s="4">
        <f>ABS(SMA1MSFT[[#This Row],[Erorr 1]])</f>
        <v>3.2000000000000028E-2</v>
      </c>
      <c r="H816" s="27">
        <f>SMA1MSFT[[#This Row],[Abs Erorr 1]]/SMA1MSFT[[#This Row],[Adj Close]]</f>
        <v>1.4420650371331761E-3</v>
      </c>
      <c r="I816" s="25">
        <f t="shared" si="63"/>
        <v>21.439866666666664</v>
      </c>
      <c r="J816" s="28">
        <f>(SMA1MSFT[[#This Row],[Adj Close]]-SMA1MSFT[[#This Row],[3-MA]])</f>
        <v>0.75053333333333683</v>
      </c>
      <c r="K816" s="29">
        <f t="shared" si="62"/>
        <v>0.56330028444444968</v>
      </c>
      <c r="L816" s="29">
        <f>ABS(SMA1MSFT[[#This Row],[Erorr 2]])</f>
        <v>0.75053333333333683</v>
      </c>
      <c r="M816" s="27">
        <f>SMA1MSFT[[#This Row],[Abs Erorr 2]]/SMA1MSFT[[#This Row],[Adj Close]]</f>
        <v>3.382243372509449E-2</v>
      </c>
      <c r="N816" s="25">
        <f t="shared" si="64"/>
        <v>21.077933333333334</v>
      </c>
      <c r="O816" s="30">
        <f>SMA1MSFT[[#This Row],[Adj Close]]-SMA1MSFT[[#This Row],[6-MA]]</f>
        <v>1.1124666666666663</v>
      </c>
      <c r="P816" s="29">
        <f>(SMA1MSFT[[#This Row],[Adj Close]]-N816)^2</f>
        <v>1.2375820844444436</v>
      </c>
      <c r="Q816" s="29">
        <f>ABS(SMA1MSFT[[#This Row],[Erorr 3]])</f>
        <v>1.1124666666666663</v>
      </c>
      <c r="R816" s="31">
        <f>SMA1MSFT[[#This Row],[Abs Erorr 3]]/SMA1MSFT[[#This Row],[Adj Close]]</f>
        <v>5.0132790155502663E-2</v>
      </c>
    </row>
    <row r="817" spans="2:18">
      <c r="B817" s="20">
        <v>44966.291666666664</v>
      </c>
      <c r="C817" s="4">
        <v>22.322299999999998</v>
      </c>
      <c r="D817" s="25">
        <f t="shared" si="61"/>
        <v>22.1904</v>
      </c>
      <c r="E817" s="26">
        <f>SMA1MSFT[[#This Row],[Adj Close]]-SMA1MSFT[[#This Row],[Naive Trend ]]</f>
        <v>0.13189999999999813</v>
      </c>
      <c r="F817" s="4">
        <f t="shared" si="60"/>
        <v>1.7397609999999508E-2</v>
      </c>
      <c r="G817" s="4">
        <f>ABS(SMA1MSFT[[#This Row],[Erorr 1]])</f>
        <v>0.13189999999999813</v>
      </c>
      <c r="H817" s="27">
        <f>SMA1MSFT[[#This Row],[Abs Erorr 1]]/SMA1MSFT[[#This Row],[Adj Close]]</f>
        <v>5.9088893169609823E-3</v>
      </c>
      <c r="I817" s="25">
        <f t="shared" si="63"/>
        <v>21.807966666666669</v>
      </c>
      <c r="J817" s="28">
        <f>(SMA1MSFT[[#This Row],[Adj Close]]-SMA1MSFT[[#This Row],[3-MA]])</f>
        <v>0.51433333333332953</v>
      </c>
      <c r="K817" s="29">
        <f t="shared" si="62"/>
        <v>0.26453877777777385</v>
      </c>
      <c r="L817" s="29">
        <f>ABS(SMA1MSFT[[#This Row],[Erorr 2]])</f>
        <v>0.51433333333332953</v>
      </c>
      <c r="M817" s="27">
        <f>SMA1MSFT[[#This Row],[Abs Erorr 2]]/SMA1MSFT[[#This Row],[Adj Close]]</f>
        <v>2.3041233803565472E-2</v>
      </c>
      <c r="N817" s="25">
        <f t="shared" si="64"/>
        <v>21.522316666666669</v>
      </c>
      <c r="O817" s="30">
        <f>SMA1MSFT[[#This Row],[Adj Close]]-SMA1MSFT[[#This Row],[6-MA]]</f>
        <v>0.79998333333332994</v>
      </c>
      <c r="P817" s="29">
        <f>(SMA1MSFT[[#This Row],[Adj Close]]-N817)^2</f>
        <v>0.63997333361110564</v>
      </c>
      <c r="Q817" s="29">
        <f>ABS(SMA1MSFT[[#This Row],[Erorr 3]])</f>
        <v>0.79998333333332994</v>
      </c>
      <c r="R817" s="31">
        <f>SMA1MSFT[[#This Row],[Abs Erorr 3]]/SMA1MSFT[[#This Row],[Adj Close]]</f>
        <v>3.5837854223504301E-2</v>
      </c>
    </row>
    <row r="818" spans="2:18">
      <c r="B818" s="20">
        <v>44967.291666666664</v>
      </c>
      <c r="C818" s="4">
        <v>21.251000000000001</v>
      </c>
      <c r="D818" s="25">
        <f t="shared" si="61"/>
        <v>22.322299999999998</v>
      </c>
      <c r="E818" s="26">
        <f>SMA1MSFT[[#This Row],[Adj Close]]-SMA1MSFT[[#This Row],[Naive Trend ]]</f>
        <v>-1.0712999999999973</v>
      </c>
      <c r="F818" s="4">
        <f t="shared" si="60"/>
        <v>1.147683689999994</v>
      </c>
      <c r="G818" s="4">
        <f>ABS(SMA1MSFT[[#This Row],[Erorr 1]])</f>
        <v>1.0712999999999973</v>
      </c>
      <c r="H818" s="27">
        <f>SMA1MSFT[[#This Row],[Abs Erorr 1]]/SMA1MSFT[[#This Row],[Adj Close]]</f>
        <v>5.0411745329631413E-2</v>
      </c>
      <c r="I818" s="25">
        <f t="shared" si="63"/>
        <v>22.223699999999997</v>
      </c>
      <c r="J818" s="28">
        <f>(SMA1MSFT[[#This Row],[Adj Close]]-SMA1MSFT[[#This Row],[3-MA]])</f>
        <v>-0.97269999999999612</v>
      </c>
      <c r="K818" s="29">
        <f t="shared" si="62"/>
        <v>0.94614528999999248</v>
      </c>
      <c r="L818" s="29">
        <f>ABS(SMA1MSFT[[#This Row],[Erorr 2]])</f>
        <v>0.97269999999999612</v>
      </c>
      <c r="M818" s="27">
        <f>SMA1MSFT[[#This Row],[Abs Erorr 2]]/SMA1MSFT[[#This Row],[Adj Close]]</f>
        <v>4.5771963672297591E-2</v>
      </c>
      <c r="N818" s="25">
        <f t="shared" si="64"/>
        <v>21.754499999999997</v>
      </c>
      <c r="O818" s="30">
        <f>SMA1MSFT[[#This Row],[Adj Close]]-SMA1MSFT[[#This Row],[6-MA]]</f>
        <v>-0.5034999999999954</v>
      </c>
      <c r="P818" s="29">
        <f>(SMA1MSFT[[#This Row],[Adj Close]]-N818)^2</f>
        <v>0.25351224999999539</v>
      </c>
      <c r="Q818" s="29">
        <f>ABS(SMA1MSFT[[#This Row],[Erorr 3]])</f>
        <v>0.5034999999999954</v>
      </c>
      <c r="R818" s="31">
        <f>SMA1MSFT[[#This Row],[Abs Erorr 3]]/SMA1MSFT[[#This Row],[Adj Close]]</f>
        <v>2.3693002682226502E-2</v>
      </c>
    </row>
    <row r="819" spans="2:18">
      <c r="B819" s="20">
        <v>44970.291666666664</v>
      </c>
      <c r="C819" s="4">
        <v>21.773700000000002</v>
      </c>
      <c r="D819" s="25">
        <f t="shared" si="61"/>
        <v>21.251000000000001</v>
      </c>
      <c r="E819" s="26">
        <f>SMA1MSFT[[#This Row],[Adj Close]]-SMA1MSFT[[#This Row],[Naive Trend ]]</f>
        <v>0.52270000000000039</v>
      </c>
      <c r="F819" s="4">
        <f t="shared" si="60"/>
        <v>0.27321529000000039</v>
      </c>
      <c r="G819" s="4">
        <f>ABS(SMA1MSFT[[#This Row],[Erorr 1]])</f>
        <v>0.52270000000000039</v>
      </c>
      <c r="H819" s="27">
        <f>SMA1MSFT[[#This Row],[Abs Erorr 1]]/SMA1MSFT[[#This Row],[Adj Close]]</f>
        <v>2.4006025618062175E-2</v>
      </c>
      <c r="I819" s="25">
        <f t="shared" si="63"/>
        <v>21.921233333333333</v>
      </c>
      <c r="J819" s="28">
        <f>(SMA1MSFT[[#This Row],[Adj Close]]-SMA1MSFT[[#This Row],[3-MA]])</f>
        <v>-0.14753333333333174</v>
      </c>
      <c r="K819" s="29">
        <f t="shared" si="62"/>
        <v>2.1766084444443973E-2</v>
      </c>
      <c r="L819" s="29">
        <f>ABS(SMA1MSFT[[#This Row],[Erorr 2]])</f>
        <v>0.14753333333333174</v>
      </c>
      <c r="M819" s="27">
        <f>SMA1MSFT[[#This Row],[Abs Erorr 2]]/SMA1MSFT[[#This Row],[Adj Close]]</f>
        <v>6.7757585221313666E-3</v>
      </c>
      <c r="N819" s="25">
        <f t="shared" si="64"/>
        <v>21.680549999999997</v>
      </c>
      <c r="O819" s="30">
        <f>SMA1MSFT[[#This Row],[Adj Close]]-SMA1MSFT[[#This Row],[6-MA]]</f>
        <v>9.3150000000004951E-2</v>
      </c>
      <c r="P819" s="29">
        <f>(SMA1MSFT[[#This Row],[Adj Close]]-N819)^2</f>
        <v>8.6769225000009227E-3</v>
      </c>
      <c r="Q819" s="29">
        <f>ABS(SMA1MSFT[[#This Row],[Erorr 3]])</f>
        <v>9.3150000000004951E-2</v>
      </c>
      <c r="R819" s="31">
        <f>SMA1MSFT[[#This Row],[Abs Erorr 3]]/SMA1MSFT[[#This Row],[Adj Close]]</f>
        <v>4.2780969701982181E-3</v>
      </c>
    </row>
    <row r="820" spans="2:18">
      <c r="B820" s="20">
        <v>44971.291666666664</v>
      </c>
      <c r="C820" s="4">
        <v>22.9559</v>
      </c>
      <c r="D820" s="25">
        <f t="shared" si="61"/>
        <v>21.773700000000002</v>
      </c>
      <c r="E820" s="26">
        <f>SMA1MSFT[[#This Row],[Adj Close]]-SMA1MSFT[[#This Row],[Naive Trend ]]</f>
        <v>1.1821999999999981</v>
      </c>
      <c r="F820" s="4">
        <f t="shared" si="60"/>
        <v>1.3975968399999956</v>
      </c>
      <c r="G820" s="4">
        <f>ABS(SMA1MSFT[[#This Row],[Erorr 1]])</f>
        <v>1.1821999999999981</v>
      </c>
      <c r="H820" s="27">
        <f>SMA1MSFT[[#This Row],[Abs Erorr 1]]/SMA1MSFT[[#This Row],[Adj Close]]</f>
        <v>5.1498743242477892E-2</v>
      </c>
      <c r="I820" s="25">
        <f t="shared" si="63"/>
        <v>21.782333333333337</v>
      </c>
      <c r="J820" s="28">
        <f>(SMA1MSFT[[#This Row],[Adj Close]]-SMA1MSFT[[#This Row],[3-MA]])</f>
        <v>1.1735666666666624</v>
      </c>
      <c r="K820" s="29">
        <f t="shared" si="62"/>
        <v>1.3772587211111011</v>
      </c>
      <c r="L820" s="29">
        <f>ABS(SMA1MSFT[[#This Row],[Erorr 2]])</f>
        <v>1.1735666666666624</v>
      </c>
      <c r="M820" s="27">
        <f>SMA1MSFT[[#This Row],[Abs Erorr 2]]/SMA1MSFT[[#This Row],[Adj Close]]</f>
        <v>5.1122659824561982E-2</v>
      </c>
      <c r="N820" s="25">
        <f t="shared" si="64"/>
        <v>21.795150000000003</v>
      </c>
      <c r="O820" s="30">
        <f>SMA1MSFT[[#This Row],[Adj Close]]-SMA1MSFT[[#This Row],[6-MA]]</f>
        <v>1.1607499999999966</v>
      </c>
      <c r="P820" s="29">
        <f>(SMA1MSFT[[#This Row],[Adj Close]]-N820)^2</f>
        <v>1.3473405624999921</v>
      </c>
      <c r="Q820" s="29">
        <f>ABS(SMA1MSFT[[#This Row],[Erorr 3]])</f>
        <v>1.1607499999999966</v>
      </c>
      <c r="R820" s="31">
        <f>SMA1MSFT[[#This Row],[Abs Erorr 3]]/SMA1MSFT[[#This Row],[Adj Close]]</f>
        <v>5.056434293580285E-2</v>
      </c>
    </row>
    <row r="821" spans="2:18">
      <c r="B821" s="20">
        <v>44972.291666666664</v>
      </c>
      <c r="C821" s="4">
        <v>22.748999999999999</v>
      </c>
      <c r="D821" s="25">
        <f t="shared" si="61"/>
        <v>22.9559</v>
      </c>
      <c r="E821" s="26">
        <f>SMA1MSFT[[#This Row],[Adj Close]]-SMA1MSFT[[#This Row],[Naive Trend ]]</f>
        <v>-0.20690000000000097</v>
      </c>
      <c r="F821" s="4">
        <f t="shared" si="60"/>
        <v>4.2807610000000405E-2</v>
      </c>
      <c r="G821" s="4">
        <f>ABS(SMA1MSFT[[#This Row],[Erorr 1]])</f>
        <v>0.20690000000000097</v>
      </c>
      <c r="H821" s="27">
        <f>SMA1MSFT[[#This Row],[Abs Erorr 1]]/SMA1MSFT[[#This Row],[Adj Close]]</f>
        <v>9.0949052705613861E-3</v>
      </c>
      <c r="I821" s="25">
        <f t="shared" si="63"/>
        <v>21.993533333333335</v>
      </c>
      <c r="J821" s="28">
        <f>(SMA1MSFT[[#This Row],[Adj Close]]-SMA1MSFT[[#This Row],[3-MA]])</f>
        <v>0.7554666666666634</v>
      </c>
      <c r="K821" s="29">
        <f t="shared" si="62"/>
        <v>0.57072988444443951</v>
      </c>
      <c r="L821" s="29">
        <f>ABS(SMA1MSFT[[#This Row],[Erorr 2]])</f>
        <v>0.7554666666666634</v>
      </c>
      <c r="M821" s="27">
        <f>SMA1MSFT[[#This Row],[Abs Erorr 2]]/SMA1MSFT[[#This Row],[Adj Close]]</f>
        <v>3.3208785734171326E-2</v>
      </c>
      <c r="N821" s="25">
        <f t="shared" si="64"/>
        <v>22.108616666666666</v>
      </c>
      <c r="O821" s="30">
        <f>SMA1MSFT[[#This Row],[Adj Close]]-SMA1MSFT[[#This Row],[6-MA]]</f>
        <v>0.64038333333333242</v>
      </c>
      <c r="P821" s="29">
        <f>(SMA1MSFT[[#This Row],[Adj Close]]-N821)^2</f>
        <v>0.41009081361110994</v>
      </c>
      <c r="Q821" s="29">
        <f>ABS(SMA1MSFT[[#This Row],[Erorr 3]])</f>
        <v>0.64038333333333242</v>
      </c>
      <c r="R821" s="31">
        <f>SMA1MSFT[[#This Row],[Abs Erorr 3]]/SMA1MSFT[[#This Row],[Adj Close]]</f>
        <v>2.8149955309390851E-2</v>
      </c>
    </row>
    <row r="822" spans="2:18">
      <c r="B822" s="20">
        <v>44973.291666666664</v>
      </c>
      <c r="C822" s="4">
        <v>21.987500000000001</v>
      </c>
      <c r="D822" s="25">
        <f t="shared" si="61"/>
        <v>22.748999999999999</v>
      </c>
      <c r="E822" s="26">
        <f>SMA1MSFT[[#This Row],[Adj Close]]-SMA1MSFT[[#This Row],[Naive Trend ]]</f>
        <v>-0.76149999999999807</v>
      </c>
      <c r="F822" s="4">
        <f t="shared" si="60"/>
        <v>0.57988224999999705</v>
      </c>
      <c r="G822" s="4">
        <f>ABS(SMA1MSFT[[#This Row],[Erorr 1]])</f>
        <v>0.76149999999999807</v>
      </c>
      <c r="H822" s="27">
        <f>SMA1MSFT[[#This Row],[Abs Erorr 1]]/SMA1MSFT[[#This Row],[Adj Close]]</f>
        <v>3.4633314383172166E-2</v>
      </c>
      <c r="I822" s="25">
        <f t="shared" si="63"/>
        <v>22.492866666666668</v>
      </c>
      <c r="J822" s="28">
        <f>(SMA1MSFT[[#This Row],[Adj Close]]-SMA1MSFT[[#This Row],[3-MA]])</f>
        <v>-0.50536666666666719</v>
      </c>
      <c r="K822" s="29">
        <f t="shared" si="62"/>
        <v>0.25539546777777833</v>
      </c>
      <c r="L822" s="29">
        <f>ABS(SMA1MSFT[[#This Row],[Erorr 2]])</f>
        <v>0.50536666666666719</v>
      </c>
      <c r="M822" s="27">
        <f>SMA1MSFT[[#This Row],[Abs Erorr 2]]/SMA1MSFT[[#This Row],[Adj Close]]</f>
        <v>2.2984271366306635E-2</v>
      </c>
      <c r="N822" s="25">
        <f t="shared" si="64"/>
        <v>22.207049999999999</v>
      </c>
      <c r="O822" s="30">
        <f>SMA1MSFT[[#This Row],[Adj Close]]-SMA1MSFT[[#This Row],[6-MA]]</f>
        <v>-0.21954999999999814</v>
      </c>
      <c r="P822" s="29">
        <f>(SMA1MSFT[[#This Row],[Adj Close]]-N822)^2</f>
        <v>4.820220249999918E-2</v>
      </c>
      <c r="Q822" s="29">
        <f>ABS(SMA1MSFT[[#This Row],[Erorr 3]])</f>
        <v>0.21954999999999814</v>
      </c>
      <c r="R822" s="31">
        <f>SMA1MSFT[[#This Row],[Abs Erorr 3]]/SMA1MSFT[[#This Row],[Adj Close]]</f>
        <v>9.9852188743603468E-3</v>
      </c>
    </row>
    <row r="823" spans="2:18">
      <c r="B823" s="20">
        <v>44974.291666666664</v>
      </c>
      <c r="C823" s="4">
        <v>21.373899999999999</v>
      </c>
      <c r="D823" s="25">
        <f t="shared" si="61"/>
        <v>21.987500000000001</v>
      </c>
      <c r="E823" s="26">
        <f>SMA1MSFT[[#This Row],[Adj Close]]-SMA1MSFT[[#This Row],[Naive Trend ]]</f>
        <v>-0.6136000000000017</v>
      </c>
      <c r="F823" s="4">
        <f t="shared" si="60"/>
        <v>0.37650496000000211</v>
      </c>
      <c r="G823" s="4">
        <f>ABS(SMA1MSFT[[#This Row],[Erorr 1]])</f>
        <v>0.6136000000000017</v>
      </c>
      <c r="H823" s="27">
        <f>SMA1MSFT[[#This Row],[Abs Erorr 1]]/SMA1MSFT[[#This Row],[Adj Close]]</f>
        <v>2.870791011467265E-2</v>
      </c>
      <c r="I823" s="25">
        <f t="shared" si="63"/>
        <v>22.564133333333331</v>
      </c>
      <c r="J823" s="28">
        <f>(SMA1MSFT[[#This Row],[Adj Close]]-SMA1MSFT[[#This Row],[3-MA]])</f>
        <v>-1.1902333333333317</v>
      </c>
      <c r="K823" s="29">
        <f t="shared" si="62"/>
        <v>1.4166553877777739</v>
      </c>
      <c r="L823" s="29">
        <f>ABS(SMA1MSFT[[#This Row],[Erorr 2]])</f>
        <v>1.1902333333333317</v>
      </c>
      <c r="M823" s="27">
        <f>SMA1MSFT[[#This Row],[Abs Erorr 2]]/SMA1MSFT[[#This Row],[Adj Close]]</f>
        <v>5.5686296526760756E-2</v>
      </c>
      <c r="N823" s="25">
        <f t="shared" si="64"/>
        <v>22.173233333333332</v>
      </c>
      <c r="O823" s="30">
        <f>SMA1MSFT[[#This Row],[Adj Close]]-SMA1MSFT[[#This Row],[6-MA]]</f>
        <v>-0.79933333333333323</v>
      </c>
      <c r="P823" s="29">
        <f>(SMA1MSFT[[#This Row],[Adj Close]]-N823)^2</f>
        <v>0.6389337777777776</v>
      </c>
      <c r="Q823" s="29">
        <f>ABS(SMA1MSFT[[#This Row],[Erorr 3]])</f>
        <v>0.79933333333333323</v>
      </c>
      <c r="R823" s="31">
        <f>SMA1MSFT[[#This Row],[Abs Erorr 3]]/SMA1MSFT[[#This Row],[Adj Close]]</f>
        <v>3.7397636057684057E-2</v>
      </c>
    </row>
    <row r="824" spans="2:18">
      <c r="B824" s="20">
        <v>44978.291666666664</v>
      </c>
      <c r="C824" s="4">
        <v>20.641400000000001</v>
      </c>
      <c r="D824" s="25">
        <f t="shared" si="61"/>
        <v>21.373899999999999</v>
      </c>
      <c r="E824" s="26">
        <f>SMA1MSFT[[#This Row],[Adj Close]]-SMA1MSFT[[#This Row],[Naive Trend ]]</f>
        <v>-0.73249999999999815</v>
      </c>
      <c r="F824" s="4">
        <f t="shared" si="60"/>
        <v>0.53655624999999729</v>
      </c>
      <c r="G824" s="4">
        <f>ABS(SMA1MSFT[[#This Row],[Erorr 1]])</f>
        <v>0.73249999999999815</v>
      </c>
      <c r="H824" s="27">
        <f>SMA1MSFT[[#This Row],[Abs Erorr 1]]/SMA1MSFT[[#This Row],[Adj Close]]</f>
        <v>3.5486934025792734E-2</v>
      </c>
      <c r="I824" s="25">
        <f t="shared" si="63"/>
        <v>22.036799999999999</v>
      </c>
      <c r="J824" s="28">
        <f>(SMA1MSFT[[#This Row],[Adj Close]]-SMA1MSFT[[#This Row],[3-MA]])</f>
        <v>-1.3953999999999986</v>
      </c>
      <c r="K824" s="29">
        <f t="shared" si="62"/>
        <v>1.9471411599999962</v>
      </c>
      <c r="L824" s="29">
        <f>ABS(SMA1MSFT[[#This Row],[Erorr 2]])</f>
        <v>1.3953999999999986</v>
      </c>
      <c r="M824" s="27">
        <f>SMA1MSFT[[#This Row],[Abs Erorr 2]]/SMA1MSFT[[#This Row],[Adj Close]]</f>
        <v>6.760200374005633E-2</v>
      </c>
      <c r="N824" s="25">
        <f t="shared" si="64"/>
        <v>22.015166666666669</v>
      </c>
      <c r="O824" s="30">
        <f>SMA1MSFT[[#This Row],[Adj Close]]-SMA1MSFT[[#This Row],[6-MA]]</f>
        <v>-1.3737666666666684</v>
      </c>
      <c r="P824" s="29">
        <f>(SMA1MSFT[[#This Row],[Adj Close]]-N824)^2</f>
        <v>1.8872348544444491</v>
      </c>
      <c r="Q824" s="29">
        <f>ABS(SMA1MSFT[[#This Row],[Erorr 3]])</f>
        <v>1.3737666666666684</v>
      </c>
      <c r="R824" s="31">
        <f>SMA1MSFT[[#This Row],[Abs Erorr 3]]/SMA1MSFT[[#This Row],[Adj Close]]</f>
        <v>6.6553948214106998E-2</v>
      </c>
    </row>
    <row r="825" spans="2:18">
      <c r="B825" s="20">
        <v>44979.291666666664</v>
      </c>
      <c r="C825" s="4">
        <v>20.740300000000001</v>
      </c>
      <c r="D825" s="25">
        <f t="shared" si="61"/>
        <v>20.641400000000001</v>
      </c>
      <c r="E825" s="26">
        <f>SMA1MSFT[[#This Row],[Adj Close]]-SMA1MSFT[[#This Row],[Naive Trend ]]</f>
        <v>9.8900000000000432E-2</v>
      </c>
      <c r="F825" s="4">
        <f t="shared" si="60"/>
        <v>9.7812100000000853E-3</v>
      </c>
      <c r="G825" s="4">
        <f>ABS(SMA1MSFT[[#This Row],[Erorr 1]])</f>
        <v>9.8900000000000432E-2</v>
      </c>
      <c r="H825" s="27">
        <f>SMA1MSFT[[#This Row],[Abs Erorr 1]]/SMA1MSFT[[#This Row],[Adj Close]]</f>
        <v>4.7684941876443652E-3</v>
      </c>
      <c r="I825" s="25">
        <f t="shared" si="63"/>
        <v>21.334266666666668</v>
      </c>
      <c r="J825" s="28">
        <f>(SMA1MSFT[[#This Row],[Adj Close]]-SMA1MSFT[[#This Row],[3-MA]])</f>
        <v>-0.59396666666666675</v>
      </c>
      <c r="K825" s="29">
        <f t="shared" si="62"/>
        <v>0.35279640111111121</v>
      </c>
      <c r="L825" s="29">
        <f>ABS(SMA1MSFT[[#This Row],[Erorr 2]])</f>
        <v>0.59396666666666675</v>
      </c>
      <c r="M825" s="27">
        <f>SMA1MSFT[[#This Row],[Abs Erorr 2]]/SMA1MSFT[[#This Row],[Adj Close]]</f>
        <v>2.8638287135030194E-2</v>
      </c>
      <c r="N825" s="25">
        <f t="shared" si="64"/>
        <v>21.913566666666668</v>
      </c>
      <c r="O825" s="30">
        <f>SMA1MSFT[[#This Row],[Adj Close]]-SMA1MSFT[[#This Row],[6-MA]]</f>
        <v>-1.1732666666666667</v>
      </c>
      <c r="P825" s="29">
        <f>(SMA1MSFT[[#This Row],[Adj Close]]-N825)^2</f>
        <v>1.3765546711111112</v>
      </c>
      <c r="Q825" s="29">
        <f>ABS(SMA1MSFT[[#This Row],[Erorr 3]])</f>
        <v>1.1732666666666667</v>
      </c>
      <c r="R825" s="31">
        <f>SMA1MSFT[[#This Row],[Abs Erorr 3]]/SMA1MSFT[[#This Row],[Adj Close]]</f>
        <v>5.6569416385812483E-2</v>
      </c>
    </row>
    <row r="826" spans="2:18">
      <c r="B826" s="20">
        <v>44980.291666666664</v>
      </c>
      <c r="C826" s="4">
        <v>23.648399999999999</v>
      </c>
      <c r="D826" s="25">
        <f t="shared" si="61"/>
        <v>20.740300000000001</v>
      </c>
      <c r="E826" s="26">
        <f>SMA1MSFT[[#This Row],[Adj Close]]-SMA1MSFT[[#This Row],[Naive Trend ]]</f>
        <v>2.9080999999999975</v>
      </c>
      <c r="F826" s="4">
        <f t="shared" si="60"/>
        <v>8.4570456099999856</v>
      </c>
      <c r="G826" s="4">
        <f>ABS(SMA1MSFT[[#This Row],[Erorr 1]])</f>
        <v>2.9080999999999975</v>
      </c>
      <c r="H826" s="27">
        <f>SMA1MSFT[[#This Row],[Abs Erorr 1]]/SMA1MSFT[[#This Row],[Adj Close]]</f>
        <v>0.12297237868101003</v>
      </c>
      <c r="I826" s="25">
        <f t="shared" si="63"/>
        <v>20.918533333333333</v>
      </c>
      <c r="J826" s="28">
        <f>(SMA1MSFT[[#This Row],[Adj Close]]-SMA1MSFT[[#This Row],[3-MA]])</f>
        <v>2.7298666666666662</v>
      </c>
      <c r="K826" s="29">
        <f t="shared" si="62"/>
        <v>7.4521720177777757</v>
      </c>
      <c r="L826" s="29">
        <f>ABS(SMA1MSFT[[#This Row],[Erorr 2]])</f>
        <v>2.7298666666666662</v>
      </c>
      <c r="M826" s="27">
        <f>SMA1MSFT[[#This Row],[Abs Erorr 2]]/SMA1MSFT[[#This Row],[Adj Close]]</f>
        <v>0.11543557562738563</v>
      </c>
      <c r="N826" s="25">
        <f t="shared" si="64"/>
        <v>21.74133333333333</v>
      </c>
      <c r="O826" s="30">
        <f>SMA1MSFT[[#This Row],[Adj Close]]-SMA1MSFT[[#This Row],[6-MA]]</f>
        <v>1.9070666666666689</v>
      </c>
      <c r="P826" s="29">
        <f>(SMA1MSFT[[#This Row],[Adj Close]]-N826)^2</f>
        <v>3.6369032711111196</v>
      </c>
      <c r="Q826" s="29">
        <f>ABS(SMA1MSFT[[#This Row],[Erorr 3]])</f>
        <v>1.9070666666666689</v>
      </c>
      <c r="R826" s="31">
        <f>SMA1MSFT[[#This Row],[Abs Erorr 3]]/SMA1MSFT[[#This Row],[Adj Close]]</f>
        <v>8.0642524089015288E-2</v>
      </c>
    </row>
    <row r="827" spans="2:18">
      <c r="B827" s="20">
        <v>44981.291666666664</v>
      </c>
      <c r="C827" s="4">
        <v>23.270700000000001</v>
      </c>
      <c r="D827" s="25">
        <f t="shared" si="61"/>
        <v>23.648399999999999</v>
      </c>
      <c r="E827" s="26">
        <f>SMA1MSFT[[#This Row],[Adj Close]]-SMA1MSFT[[#This Row],[Naive Trend ]]</f>
        <v>-0.37769999999999726</v>
      </c>
      <c r="F827" s="4">
        <f t="shared" si="60"/>
        <v>0.14265728999999794</v>
      </c>
      <c r="G827" s="4">
        <f>ABS(SMA1MSFT[[#This Row],[Erorr 1]])</f>
        <v>0.37769999999999726</v>
      </c>
      <c r="H827" s="27">
        <f>SMA1MSFT[[#This Row],[Abs Erorr 1]]/SMA1MSFT[[#This Row],[Adj Close]]</f>
        <v>1.6230710722066687E-2</v>
      </c>
      <c r="I827" s="25">
        <f t="shared" si="63"/>
        <v>21.6767</v>
      </c>
      <c r="J827" s="28">
        <f>(SMA1MSFT[[#This Row],[Adj Close]]-SMA1MSFT[[#This Row],[3-MA]])</f>
        <v>1.5940000000000012</v>
      </c>
      <c r="K827" s="29">
        <f t="shared" si="62"/>
        <v>2.5408360000000036</v>
      </c>
      <c r="L827" s="29">
        <f>ABS(SMA1MSFT[[#This Row],[Erorr 2]])</f>
        <v>1.5940000000000012</v>
      </c>
      <c r="M827" s="27">
        <f>SMA1MSFT[[#This Row],[Abs Erorr 2]]/SMA1MSFT[[#This Row],[Adj Close]]</f>
        <v>6.8498154331412514E-2</v>
      </c>
      <c r="N827" s="25">
        <f t="shared" si="64"/>
        <v>21.856750000000002</v>
      </c>
      <c r="O827" s="30">
        <f>SMA1MSFT[[#This Row],[Adj Close]]-SMA1MSFT[[#This Row],[6-MA]]</f>
        <v>1.4139499999999998</v>
      </c>
      <c r="P827" s="29">
        <f>(SMA1MSFT[[#This Row],[Adj Close]]-N827)^2</f>
        <v>1.9992546024999995</v>
      </c>
      <c r="Q827" s="29">
        <f>ABS(SMA1MSFT[[#This Row],[Erorr 3]])</f>
        <v>1.4139499999999998</v>
      </c>
      <c r="R827" s="31">
        <f>SMA1MSFT[[#This Row],[Abs Erorr 3]]/SMA1MSFT[[#This Row],[Adj Close]]</f>
        <v>6.0760956911480951E-2</v>
      </c>
    </row>
    <row r="828" spans="2:18">
      <c r="B828" s="20">
        <v>44984.291666666664</v>
      </c>
      <c r="C828" s="4">
        <v>23.485499999999998</v>
      </c>
      <c r="D828" s="25">
        <f t="shared" si="61"/>
        <v>23.270700000000001</v>
      </c>
      <c r="E828" s="26">
        <f>SMA1MSFT[[#This Row],[Adj Close]]-SMA1MSFT[[#This Row],[Naive Trend ]]</f>
        <v>0.21479999999999677</v>
      </c>
      <c r="F828" s="4">
        <f t="shared" si="60"/>
        <v>4.6139039999998611E-2</v>
      </c>
      <c r="G828" s="4">
        <f>ABS(SMA1MSFT[[#This Row],[Erorr 1]])</f>
        <v>0.21479999999999677</v>
      </c>
      <c r="H828" s="27">
        <f>SMA1MSFT[[#This Row],[Abs Erorr 1]]/SMA1MSFT[[#This Row],[Adj Close]]</f>
        <v>9.1460688509930298E-3</v>
      </c>
      <c r="I828" s="25">
        <f t="shared" si="63"/>
        <v>22.553133333333335</v>
      </c>
      <c r="J828" s="28">
        <f>(SMA1MSFT[[#This Row],[Adj Close]]-SMA1MSFT[[#This Row],[3-MA]])</f>
        <v>0.93236666666666324</v>
      </c>
      <c r="K828" s="29">
        <f t="shared" si="62"/>
        <v>0.86930760111110472</v>
      </c>
      <c r="L828" s="29">
        <f>ABS(SMA1MSFT[[#This Row],[Erorr 2]])</f>
        <v>0.93236666666666324</v>
      </c>
      <c r="M828" s="27">
        <f>SMA1MSFT[[#This Row],[Abs Erorr 2]]/SMA1MSFT[[#This Row],[Adj Close]]</f>
        <v>3.9699672847785368E-2</v>
      </c>
      <c r="N828" s="25">
        <f t="shared" si="64"/>
        <v>21.943700000000003</v>
      </c>
      <c r="O828" s="30">
        <f>SMA1MSFT[[#This Row],[Adj Close]]-SMA1MSFT[[#This Row],[6-MA]]</f>
        <v>1.541799999999995</v>
      </c>
      <c r="P828" s="29">
        <f>(SMA1MSFT[[#This Row],[Adj Close]]-N828)^2</f>
        <v>2.3771472399999842</v>
      </c>
      <c r="Q828" s="29">
        <f>ABS(SMA1MSFT[[#This Row],[Erorr 3]])</f>
        <v>1.541799999999995</v>
      </c>
      <c r="R828" s="31">
        <f>SMA1MSFT[[#This Row],[Abs Erorr 3]]/SMA1MSFT[[#This Row],[Adj Close]]</f>
        <v>6.5649017478869726E-2</v>
      </c>
    </row>
    <row r="829" spans="2:18">
      <c r="B829" s="20">
        <v>44985.291666666664</v>
      </c>
      <c r="C829" s="4">
        <v>23.200700000000001</v>
      </c>
      <c r="D829" s="25">
        <f t="shared" si="61"/>
        <v>23.485499999999998</v>
      </c>
      <c r="E829" s="26">
        <f>SMA1MSFT[[#This Row],[Adj Close]]-SMA1MSFT[[#This Row],[Naive Trend ]]</f>
        <v>-0.28479999999999706</v>
      </c>
      <c r="F829" s="4">
        <f t="shared" si="60"/>
        <v>8.1111039999998316E-2</v>
      </c>
      <c r="G829" s="4">
        <f>ABS(SMA1MSFT[[#This Row],[Erorr 1]])</f>
        <v>0.28479999999999706</v>
      </c>
      <c r="H829" s="27">
        <f>SMA1MSFT[[#This Row],[Abs Erorr 1]]/SMA1MSFT[[#This Row],[Adj Close]]</f>
        <v>1.2275491687750674E-2</v>
      </c>
      <c r="I829" s="25">
        <f t="shared" si="63"/>
        <v>23.4682</v>
      </c>
      <c r="J829" s="28">
        <f>(SMA1MSFT[[#This Row],[Adj Close]]-SMA1MSFT[[#This Row],[3-MA]])</f>
        <v>-0.26749999999999829</v>
      </c>
      <c r="K829" s="29">
        <f t="shared" si="62"/>
        <v>7.1556249999999086E-2</v>
      </c>
      <c r="L829" s="29">
        <f>ABS(SMA1MSFT[[#This Row],[Erorr 2]])</f>
        <v>0.26749999999999829</v>
      </c>
      <c r="M829" s="27">
        <f>SMA1MSFT[[#This Row],[Abs Erorr 2]]/SMA1MSFT[[#This Row],[Adj Close]]</f>
        <v>1.1529824531156313E-2</v>
      </c>
      <c r="N829" s="25">
        <f t="shared" si="64"/>
        <v>22.193366666666666</v>
      </c>
      <c r="O829" s="30">
        <f>SMA1MSFT[[#This Row],[Adj Close]]-SMA1MSFT[[#This Row],[6-MA]]</f>
        <v>1.0073333333333352</v>
      </c>
      <c r="P829" s="29">
        <f>(SMA1MSFT[[#This Row],[Adj Close]]-N829)^2</f>
        <v>1.0147204444444482</v>
      </c>
      <c r="Q829" s="29">
        <f>ABS(SMA1MSFT[[#This Row],[Erorr 3]])</f>
        <v>1.0073333333333352</v>
      </c>
      <c r="R829" s="31">
        <f>SMA1MSFT[[#This Row],[Abs Erorr 3]]/SMA1MSFT[[#This Row],[Adj Close]]</f>
        <v>4.3418230197077468E-2</v>
      </c>
    </row>
    <row r="830" spans="2:18">
      <c r="B830" s="20">
        <v>44986.291666666664</v>
      </c>
      <c r="C830" s="4">
        <v>22.6831</v>
      </c>
      <c r="D830" s="25">
        <f t="shared" si="61"/>
        <v>23.200700000000001</v>
      </c>
      <c r="E830" s="26">
        <f>SMA1MSFT[[#This Row],[Adj Close]]-SMA1MSFT[[#This Row],[Naive Trend ]]</f>
        <v>-0.51760000000000161</v>
      </c>
      <c r="F830" s="4">
        <f t="shared" si="60"/>
        <v>0.26790976000000166</v>
      </c>
      <c r="G830" s="4">
        <f>ABS(SMA1MSFT[[#This Row],[Erorr 1]])</f>
        <v>0.51760000000000161</v>
      </c>
      <c r="H830" s="27">
        <f>SMA1MSFT[[#This Row],[Abs Erorr 1]]/SMA1MSFT[[#This Row],[Adj Close]]</f>
        <v>2.2818750523517579E-2</v>
      </c>
      <c r="I830" s="25">
        <f t="shared" si="63"/>
        <v>23.318966666666668</v>
      </c>
      <c r="J830" s="28">
        <f>(SMA1MSFT[[#This Row],[Adj Close]]-SMA1MSFT[[#This Row],[3-MA]])</f>
        <v>-0.63586666666666858</v>
      </c>
      <c r="K830" s="29">
        <f t="shared" si="62"/>
        <v>0.40432641777778022</v>
      </c>
      <c r="L830" s="29">
        <f>ABS(SMA1MSFT[[#This Row],[Erorr 2]])</f>
        <v>0.63586666666666858</v>
      </c>
      <c r="M830" s="27">
        <f>SMA1MSFT[[#This Row],[Abs Erorr 2]]/SMA1MSFT[[#This Row],[Adj Close]]</f>
        <v>2.8032617528762321E-2</v>
      </c>
      <c r="N830" s="25">
        <f t="shared" si="64"/>
        <v>22.497833333333336</v>
      </c>
      <c r="O830" s="30">
        <f>SMA1MSFT[[#This Row],[Adj Close]]-SMA1MSFT[[#This Row],[6-MA]]</f>
        <v>0.18526666666666358</v>
      </c>
      <c r="P830" s="29">
        <f>(SMA1MSFT[[#This Row],[Adj Close]]-N830)^2</f>
        <v>3.4323737777776635E-2</v>
      </c>
      <c r="Q830" s="29">
        <f>ABS(SMA1MSFT[[#This Row],[Erorr 3]])</f>
        <v>0.18526666666666358</v>
      </c>
      <c r="R830" s="31">
        <f>SMA1MSFT[[#This Row],[Abs Erorr 3]]/SMA1MSFT[[#This Row],[Adj Close]]</f>
        <v>8.1676078960399405E-3</v>
      </c>
    </row>
    <row r="831" spans="2:18">
      <c r="B831" s="20">
        <v>44987.291666666664</v>
      </c>
      <c r="C831" s="4">
        <v>23.2987</v>
      </c>
      <c r="D831" s="25">
        <f t="shared" si="61"/>
        <v>22.6831</v>
      </c>
      <c r="E831" s="26">
        <f>SMA1MSFT[[#This Row],[Adj Close]]-SMA1MSFT[[#This Row],[Naive Trend ]]</f>
        <v>0.61560000000000059</v>
      </c>
      <c r="F831" s="4">
        <f t="shared" si="60"/>
        <v>0.37896336000000075</v>
      </c>
      <c r="G831" s="4">
        <f>ABS(SMA1MSFT[[#This Row],[Erorr 1]])</f>
        <v>0.61560000000000059</v>
      </c>
      <c r="H831" s="27">
        <f>SMA1MSFT[[#This Row],[Abs Erorr 1]]/SMA1MSFT[[#This Row],[Adj Close]]</f>
        <v>2.6422075051397743E-2</v>
      </c>
      <c r="I831" s="25">
        <f t="shared" si="63"/>
        <v>23.123099999999997</v>
      </c>
      <c r="J831" s="28">
        <f>(SMA1MSFT[[#This Row],[Adj Close]]-SMA1MSFT[[#This Row],[3-MA]])</f>
        <v>0.17560000000000286</v>
      </c>
      <c r="K831" s="29">
        <f t="shared" si="62"/>
        <v>3.0835360000001005E-2</v>
      </c>
      <c r="L831" s="29">
        <f>ABS(SMA1MSFT[[#This Row],[Erorr 2]])</f>
        <v>0.17560000000000286</v>
      </c>
      <c r="M831" s="27">
        <f>SMA1MSFT[[#This Row],[Abs Erorr 2]]/SMA1MSFT[[#This Row],[Adj Close]]</f>
        <v>7.5369012004962883E-3</v>
      </c>
      <c r="N831" s="25">
        <f t="shared" si="64"/>
        <v>22.838116666666668</v>
      </c>
      <c r="O831" s="30">
        <f>SMA1MSFT[[#This Row],[Adj Close]]-SMA1MSFT[[#This Row],[6-MA]]</f>
        <v>0.46058333333333223</v>
      </c>
      <c r="P831" s="29">
        <f>(SMA1MSFT[[#This Row],[Adj Close]]-N831)^2</f>
        <v>0.21213700694444343</v>
      </c>
      <c r="Q831" s="29">
        <f>ABS(SMA1MSFT[[#This Row],[Erorr 3]])</f>
        <v>0.46058333333333223</v>
      </c>
      <c r="R831" s="31">
        <f>SMA1MSFT[[#This Row],[Abs Erorr 3]]/SMA1MSFT[[#This Row],[Adj Close]]</f>
        <v>1.9768628006426633E-2</v>
      </c>
    </row>
    <row r="832" spans="2:18">
      <c r="B832" s="20">
        <v>44988.291666666664</v>
      </c>
      <c r="C832" s="4">
        <v>23.874300000000002</v>
      </c>
      <c r="D832" s="25">
        <f t="shared" si="61"/>
        <v>23.2987</v>
      </c>
      <c r="E832" s="26">
        <f>SMA1MSFT[[#This Row],[Adj Close]]-SMA1MSFT[[#This Row],[Naive Trend ]]</f>
        <v>0.57560000000000144</v>
      </c>
      <c r="F832" s="4">
        <f t="shared" si="60"/>
        <v>0.33131536000000167</v>
      </c>
      <c r="G832" s="4">
        <f>ABS(SMA1MSFT[[#This Row],[Erorr 1]])</f>
        <v>0.57560000000000144</v>
      </c>
      <c r="H832" s="27">
        <f>SMA1MSFT[[#This Row],[Abs Erorr 1]]/SMA1MSFT[[#This Row],[Adj Close]]</f>
        <v>2.4109607402101902E-2</v>
      </c>
      <c r="I832" s="25">
        <f t="shared" si="63"/>
        <v>23.060833333333335</v>
      </c>
      <c r="J832" s="28">
        <f>(SMA1MSFT[[#This Row],[Adj Close]]-SMA1MSFT[[#This Row],[3-MA]])</f>
        <v>0.81346666666666678</v>
      </c>
      <c r="K832" s="29">
        <f t="shared" si="62"/>
        <v>0.66172801777777801</v>
      </c>
      <c r="L832" s="29">
        <f>ABS(SMA1MSFT[[#This Row],[Erorr 2]])</f>
        <v>0.81346666666666678</v>
      </c>
      <c r="M832" s="27">
        <f>SMA1MSFT[[#This Row],[Abs Erorr 2]]/SMA1MSFT[[#This Row],[Adj Close]]</f>
        <v>3.4072901264818933E-2</v>
      </c>
      <c r="N832" s="25">
        <f t="shared" si="64"/>
        <v>23.264516666666665</v>
      </c>
      <c r="O832" s="30">
        <f>SMA1MSFT[[#This Row],[Adj Close]]-SMA1MSFT[[#This Row],[6-MA]]</f>
        <v>0.60978333333333623</v>
      </c>
      <c r="P832" s="29">
        <f>(SMA1MSFT[[#This Row],[Adj Close]]-N832)^2</f>
        <v>0.37183571361111467</v>
      </c>
      <c r="Q832" s="29">
        <f>ABS(SMA1MSFT[[#This Row],[Erorr 3]])</f>
        <v>0.60978333333333623</v>
      </c>
      <c r="R832" s="31">
        <f>SMA1MSFT[[#This Row],[Abs Erorr 3]]/SMA1MSFT[[#This Row],[Adj Close]]</f>
        <v>2.5541412034419279E-2</v>
      </c>
    </row>
    <row r="833" spans="2:18">
      <c r="B833" s="20">
        <v>44991.291666666664</v>
      </c>
      <c r="C833" s="4">
        <v>23.538499999999999</v>
      </c>
      <c r="D833" s="25">
        <f t="shared" si="61"/>
        <v>23.874300000000002</v>
      </c>
      <c r="E833" s="26">
        <f>SMA1MSFT[[#This Row],[Adj Close]]-SMA1MSFT[[#This Row],[Naive Trend ]]</f>
        <v>-0.33580000000000254</v>
      </c>
      <c r="F833" s="4">
        <f t="shared" si="60"/>
        <v>0.1127616400000017</v>
      </c>
      <c r="G833" s="4">
        <f>ABS(SMA1MSFT[[#This Row],[Erorr 1]])</f>
        <v>0.33580000000000254</v>
      </c>
      <c r="H833" s="27">
        <f>SMA1MSFT[[#This Row],[Abs Erorr 1]]/SMA1MSFT[[#This Row],[Adj Close]]</f>
        <v>1.4265989761454746E-2</v>
      </c>
      <c r="I833" s="25">
        <f t="shared" si="63"/>
        <v>23.285366666666665</v>
      </c>
      <c r="J833" s="28">
        <f>(SMA1MSFT[[#This Row],[Adj Close]]-SMA1MSFT[[#This Row],[3-MA]])</f>
        <v>0.25313333333333432</v>
      </c>
      <c r="K833" s="29">
        <f t="shared" si="62"/>
        <v>6.4076484444444942E-2</v>
      </c>
      <c r="L833" s="29">
        <f>ABS(SMA1MSFT[[#This Row],[Erorr 2]])</f>
        <v>0.25313333333333432</v>
      </c>
      <c r="M833" s="27">
        <f>SMA1MSFT[[#This Row],[Abs Erorr 2]]/SMA1MSFT[[#This Row],[Adj Close]]</f>
        <v>1.0754012929172815E-2</v>
      </c>
      <c r="N833" s="25">
        <f t="shared" si="64"/>
        <v>23.302166666666665</v>
      </c>
      <c r="O833" s="30">
        <f>SMA1MSFT[[#This Row],[Adj Close]]-SMA1MSFT[[#This Row],[6-MA]]</f>
        <v>0.23633333333333439</v>
      </c>
      <c r="P833" s="29">
        <f>(SMA1MSFT[[#This Row],[Adj Close]]-N833)^2</f>
        <v>5.5853444444444948E-2</v>
      </c>
      <c r="Q833" s="29">
        <f>ABS(SMA1MSFT[[#This Row],[Erorr 3]])</f>
        <v>0.23633333333333439</v>
      </c>
      <c r="R833" s="31">
        <f>SMA1MSFT[[#This Row],[Abs Erorr 3]]/SMA1MSFT[[#This Row],[Adj Close]]</f>
        <v>1.0040288605192956E-2</v>
      </c>
    </row>
    <row r="834" spans="2:18">
      <c r="B834" s="20">
        <v>44992.291666666664</v>
      </c>
      <c r="C834" s="4">
        <v>23.276599999999998</v>
      </c>
      <c r="D834" s="25">
        <f t="shared" si="61"/>
        <v>23.538499999999999</v>
      </c>
      <c r="E834" s="26">
        <f>SMA1MSFT[[#This Row],[Adj Close]]-SMA1MSFT[[#This Row],[Naive Trend ]]</f>
        <v>-0.26190000000000069</v>
      </c>
      <c r="F834" s="4">
        <f t="shared" si="60"/>
        <v>6.8591610000000358E-2</v>
      </c>
      <c r="G834" s="4">
        <f>ABS(SMA1MSFT[[#This Row],[Erorr 1]])</f>
        <v>0.26190000000000069</v>
      </c>
      <c r="H834" s="27">
        <f>SMA1MSFT[[#This Row],[Abs Erorr 1]]/SMA1MSFT[[#This Row],[Adj Close]]</f>
        <v>1.1251643281235263E-2</v>
      </c>
      <c r="I834" s="25">
        <f t="shared" si="63"/>
        <v>23.570499999999999</v>
      </c>
      <c r="J834" s="28">
        <f>(SMA1MSFT[[#This Row],[Adj Close]]-SMA1MSFT[[#This Row],[3-MA]])</f>
        <v>-0.29390000000000072</v>
      </c>
      <c r="K834" s="29">
        <f t="shared" si="62"/>
        <v>8.6377210000000426E-2</v>
      </c>
      <c r="L834" s="29">
        <f>ABS(SMA1MSFT[[#This Row],[Erorr 2]])</f>
        <v>0.29390000000000072</v>
      </c>
      <c r="M834" s="27">
        <f>SMA1MSFT[[#This Row],[Abs Erorr 2]]/SMA1MSFT[[#This Row],[Adj Close]]</f>
        <v>1.2626414510710358E-2</v>
      </c>
      <c r="N834" s="25">
        <f t="shared" si="64"/>
        <v>23.346800000000002</v>
      </c>
      <c r="O834" s="30">
        <f>SMA1MSFT[[#This Row],[Adj Close]]-SMA1MSFT[[#This Row],[6-MA]]</f>
        <v>-7.0200000000003371E-2</v>
      </c>
      <c r="P834" s="29">
        <f>(SMA1MSFT[[#This Row],[Adj Close]]-N834)^2</f>
        <v>4.9280400000004734E-3</v>
      </c>
      <c r="Q834" s="29">
        <f>ABS(SMA1MSFT[[#This Row],[Erorr 3]])</f>
        <v>7.0200000000003371E-2</v>
      </c>
      <c r="R834" s="31">
        <f>SMA1MSFT[[#This Row],[Abs Erorr 3]]/SMA1MSFT[[#This Row],[Adj Close]]</f>
        <v>3.0159043846611352E-3</v>
      </c>
    </row>
    <row r="835" spans="2:18">
      <c r="B835" s="20">
        <v>44993.291666666664</v>
      </c>
      <c r="C835" s="4">
        <v>24.1692</v>
      </c>
      <c r="D835" s="25">
        <f t="shared" si="61"/>
        <v>23.276599999999998</v>
      </c>
      <c r="E835" s="26">
        <f>SMA1MSFT[[#This Row],[Adj Close]]-SMA1MSFT[[#This Row],[Naive Trend ]]</f>
        <v>0.89260000000000161</v>
      </c>
      <c r="F835" s="4">
        <f t="shared" si="60"/>
        <v>0.79673476000000287</v>
      </c>
      <c r="G835" s="4">
        <f>ABS(SMA1MSFT[[#This Row],[Erorr 1]])</f>
        <v>0.89260000000000161</v>
      </c>
      <c r="H835" s="27">
        <f>SMA1MSFT[[#This Row],[Abs Erorr 1]]/SMA1MSFT[[#This Row],[Adj Close]]</f>
        <v>3.6931300994654422E-2</v>
      </c>
      <c r="I835" s="25">
        <f t="shared" si="63"/>
        <v>23.563133333333337</v>
      </c>
      <c r="J835" s="28">
        <f>(SMA1MSFT[[#This Row],[Adj Close]]-SMA1MSFT[[#This Row],[3-MA]])</f>
        <v>0.60606666666666342</v>
      </c>
      <c r="K835" s="29">
        <f t="shared" si="62"/>
        <v>0.36731680444444054</v>
      </c>
      <c r="L835" s="29">
        <f>ABS(SMA1MSFT[[#This Row],[Erorr 2]])</f>
        <v>0.60606666666666342</v>
      </c>
      <c r="M835" s="27">
        <f>SMA1MSFT[[#This Row],[Abs Erorr 2]]/SMA1MSFT[[#This Row],[Adj Close]]</f>
        <v>2.5075992033938378E-2</v>
      </c>
      <c r="N835" s="25">
        <f t="shared" si="64"/>
        <v>23.311983333333334</v>
      </c>
      <c r="O835" s="30">
        <f>SMA1MSFT[[#This Row],[Adj Close]]-SMA1MSFT[[#This Row],[6-MA]]</f>
        <v>0.85721666666666607</v>
      </c>
      <c r="P835" s="29">
        <f>(SMA1MSFT[[#This Row],[Adj Close]]-N835)^2</f>
        <v>0.73482041361111006</v>
      </c>
      <c r="Q835" s="29">
        <f>ABS(SMA1MSFT[[#This Row],[Erorr 3]])</f>
        <v>0.85721666666666607</v>
      </c>
      <c r="R835" s="31">
        <f>SMA1MSFT[[#This Row],[Abs Erorr 3]]/SMA1MSFT[[#This Row],[Adj Close]]</f>
        <v>3.5467316529577561E-2</v>
      </c>
    </row>
    <row r="836" spans="2:18">
      <c r="B836" s="20">
        <v>44994.291666666664</v>
      </c>
      <c r="C836" s="4">
        <v>23.424600000000002</v>
      </c>
      <c r="D836" s="25">
        <f t="shared" si="61"/>
        <v>24.1692</v>
      </c>
      <c r="E836" s="26">
        <f>SMA1MSFT[[#This Row],[Adj Close]]-SMA1MSFT[[#This Row],[Naive Trend ]]</f>
        <v>-0.74459999999999837</v>
      </c>
      <c r="F836" s="4">
        <f t="shared" ref="F836:F899" si="65">(C836-D836)^2</f>
        <v>0.55442915999999753</v>
      </c>
      <c r="G836" s="4">
        <f>ABS(SMA1MSFT[[#This Row],[Erorr 1]])</f>
        <v>0.74459999999999837</v>
      </c>
      <c r="H836" s="27">
        <f>SMA1MSFT[[#This Row],[Abs Erorr 1]]/SMA1MSFT[[#This Row],[Adj Close]]</f>
        <v>3.1787095617427763E-2</v>
      </c>
      <c r="I836" s="25">
        <f t="shared" si="63"/>
        <v>23.661433333333335</v>
      </c>
      <c r="J836" s="28">
        <f>(SMA1MSFT[[#This Row],[Adj Close]]-SMA1MSFT[[#This Row],[3-MA]])</f>
        <v>-0.23683333333333323</v>
      </c>
      <c r="K836" s="29">
        <f t="shared" si="62"/>
        <v>5.6090027777777732E-2</v>
      </c>
      <c r="L836" s="29">
        <f>ABS(SMA1MSFT[[#This Row],[Erorr 2]])</f>
        <v>0.23683333333333323</v>
      </c>
      <c r="M836" s="27">
        <f>SMA1MSFT[[#This Row],[Abs Erorr 2]]/SMA1MSFT[[#This Row],[Adj Close]]</f>
        <v>1.0110453682595784E-2</v>
      </c>
      <c r="N836" s="25">
        <f t="shared" si="64"/>
        <v>23.473399999999998</v>
      </c>
      <c r="O836" s="30">
        <f>SMA1MSFT[[#This Row],[Adj Close]]-SMA1MSFT[[#This Row],[6-MA]]</f>
        <v>-4.8799999999996402E-2</v>
      </c>
      <c r="P836" s="29">
        <f>(SMA1MSFT[[#This Row],[Adj Close]]-N836)^2</f>
        <v>2.381439999999649E-3</v>
      </c>
      <c r="Q836" s="29">
        <f>ABS(SMA1MSFT[[#This Row],[Erorr 3]])</f>
        <v>4.8799999999996402E-2</v>
      </c>
      <c r="R836" s="31">
        <f>SMA1MSFT[[#This Row],[Abs Erorr 3]]/SMA1MSFT[[#This Row],[Adj Close]]</f>
        <v>2.0832799706290137E-3</v>
      </c>
    </row>
    <row r="837" spans="2:18">
      <c r="B837" s="20">
        <v>44995.291666666664</v>
      </c>
      <c r="C837" s="4">
        <v>22.953800000000001</v>
      </c>
      <c r="D837" s="25">
        <f t="shared" ref="D837:D900" si="66">C836</f>
        <v>23.424600000000002</v>
      </c>
      <c r="E837" s="26">
        <f>SMA1MSFT[[#This Row],[Adj Close]]-SMA1MSFT[[#This Row],[Naive Trend ]]</f>
        <v>-0.47080000000000055</v>
      </c>
      <c r="F837" s="4">
        <f t="shared" si="65"/>
        <v>0.22165264000000051</v>
      </c>
      <c r="G837" s="4">
        <f>ABS(SMA1MSFT[[#This Row],[Erorr 1]])</f>
        <v>0.47080000000000055</v>
      </c>
      <c r="H837" s="27">
        <f>SMA1MSFT[[#This Row],[Abs Erorr 1]]/SMA1MSFT[[#This Row],[Adj Close]]</f>
        <v>2.0510765102074627E-2</v>
      </c>
      <c r="I837" s="25">
        <f t="shared" si="63"/>
        <v>23.623466666666669</v>
      </c>
      <c r="J837" s="28">
        <f>(SMA1MSFT[[#This Row],[Adj Close]]-SMA1MSFT[[#This Row],[3-MA]])</f>
        <v>-0.66966666666666796</v>
      </c>
      <c r="K837" s="29">
        <f t="shared" si="62"/>
        <v>0.44845344444444618</v>
      </c>
      <c r="L837" s="29">
        <f>ABS(SMA1MSFT[[#This Row],[Erorr 2]])</f>
        <v>0.66966666666666796</v>
      </c>
      <c r="M837" s="27">
        <f>SMA1MSFT[[#This Row],[Abs Erorr 2]]/SMA1MSFT[[#This Row],[Adj Close]]</f>
        <v>2.9174544810300164E-2</v>
      </c>
      <c r="N837" s="25">
        <f t="shared" si="64"/>
        <v>23.596983333333338</v>
      </c>
      <c r="O837" s="30">
        <f>SMA1MSFT[[#This Row],[Adj Close]]-SMA1MSFT[[#This Row],[6-MA]]</f>
        <v>-0.64318333333333655</v>
      </c>
      <c r="P837" s="29">
        <f>(SMA1MSFT[[#This Row],[Adj Close]]-N837)^2</f>
        <v>0.41368480027778193</v>
      </c>
      <c r="Q837" s="29">
        <f>ABS(SMA1MSFT[[#This Row],[Erorr 3]])</f>
        <v>0.64318333333333655</v>
      </c>
      <c r="R837" s="31">
        <f>SMA1MSFT[[#This Row],[Abs Erorr 3]]/SMA1MSFT[[#This Row],[Adj Close]]</f>
        <v>2.802077796849918E-2</v>
      </c>
    </row>
    <row r="838" spans="2:18">
      <c r="B838" s="20">
        <v>44998.291666666664</v>
      </c>
      <c r="C838" s="4">
        <v>22.954799999999999</v>
      </c>
      <c r="D838" s="25">
        <f t="shared" si="66"/>
        <v>22.953800000000001</v>
      </c>
      <c r="E838" s="26">
        <f>SMA1MSFT[[#This Row],[Adj Close]]-SMA1MSFT[[#This Row],[Naive Trend ]]</f>
        <v>9.9999999999766942E-4</v>
      </c>
      <c r="F838" s="4">
        <f t="shared" si="65"/>
        <v>9.9999999999533894E-7</v>
      </c>
      <c r="G838" s="4">
        <f>ABS(SMA1MSFT[[#This Row],[Erorr 1]])</f>
        <v>9.9999999999766942E-4</v>
      </c>
      <c r="H838" s="27">
        <f>SMA1MSFT[[#This Row],[Abs Erorr 1]]/SMA1MSFT[[#This Row],[Adj Close]]</f>
        <v>4.356387335100587E-5</v>
      </c>
      <c r="I838" s="25">
        <f t="shared" si="63"/>
        <v>23.515866666666668</v>
      </c>
      <c r="J838" s="28">
        <f>(SMA1MSFT[[#This Row],[Adj Close]]-SMA1MSFT[[#This Row],[3-MA]])</f>
        <v>-0.56106666666666882</v>
      </c>
      <c r="K838" s="29">
        <f t="shared" ref="K838:K901" si="67">(C838-I838)^2</f>
        <v>0.31479580444444688</v>
      </c>
      <c r="L838" s="29">
        <f>ABS(SMA1MSFT[[#This Row],[Erorr 2]])</f>
        <v>0.56106666666666882</v>
      </c>
      <c r="M838" s="27">
        <f>SMA1MSFT[[#This Row],[Abs Erorr 2]]/SMA1MSFT[[#This Row],[Adj Close]]</f>
        <v>2.4442237208194752E-2</v>
      </c>
      <c r="N838" s="25">
        <f t="shared" si="64"/>
        <v>23.539500000000004</v>
      </c>
      <c r="O838" s="30">
        <f>SMA1MSFT[[#This Row],[Adj Close]]-SMA1MSFT[[#This Row],[6-MA]]</f>
        <v>-0.5847000000000051</v>
      </c>
      <c r="P838" s="29">
        <f>(SMA1MSFT[[#This Row],[Adj Close]]-N838)^2</f>
        <v>0.34187409000000596</v>
      </c>
      <c r="Q838" s="29">
        <f>ABS(SMA1MSFT[[#This Row],[Erorr 3]])</f>
        <v>0.5847000000000051</v>
      </c>
      <c r="R838" s="31">
        <f>SMA1MSFT[[#This Row],[Abs Erorr 3]]/SMA1MSFT[[#This Row],[Adj Close]]</f>
        <v>2.5471796748392717E-2</v>
      </c>
    </row>
    <row r="839" spans="2:18">
      <c r="B839" s="20">
        <v>44999.291666666664</v>
      </c>
      <c r="C839" s="4">
        <v>24.051300000000001</v>
      </c>
      <c r="D839" s="25">
        <f t="shared" si="66"/>
        <v>22.954799999999999</v>
      </c>
      <c r="E839" s="26">
        <f>SMA1MSFT[[#This Row],[Adj Close]]-SMA1MSFT[[#This Row],[Naive Trend ]]</f>
        <v>1.0965000000000025</v>
      </c>
      <c r="F839" s="4">
        <f t="shared" si="65"/>
        <v>1.2023122500000054</v>
      </c>
      <c r="G839" s="4">
        <f>ABS(SMA1MSFT[[#This Row],[Erorr 1]])</f>
        <v>1.0965000000000025</v>
      </c>
      <c r="H839" s="27">
        <f>SMA1MSFT[[#This Row],[Abs Erorr 1]]/SMA1MSFT[[#This Row],[Adj Close]]</f>
        <v>4.5590051265420262E-2</v>
      </c>
      <c r="I839" s="25">
        <f t="shared" ref="I839:I902" si="68">AVERAGE(C836:C838)</f>
        <v>23.11106666666667</v>
      </c>
      <c r="J839" s="28">
        <f>(SMA1MSFT[[#This Row],[Adj Close]]-SMA1MSFT[[#This Row],[3-MA]])</f>
        <v>0.9402333333333317</v>
      </c>
      <c r="K839" s="29">
        <f t="shared" si="67"/>
        <v>0.88403872111110804</v>
      </c>
      <c r="L839" s="29">
        <f>ABS(SMA1MSFT[[#This Row],[Erorr 2]])</f>
        <v>0.9402333333333317</v>
      </c>
      <c r="M839" s="27">
        <f>SMA1MSFT[[#This Row],[Abs Erorr 2]]/SMA1MSFT[[#This Row],[Adj Close]]</f>
        <v>3.9092827969104856E-2</v>
      </c>
      <c r="N839" s="25">
        <f t="shared" si="64"/>
        <v>23.38625</v>
      </c>
      <c r="O839" s="30">
        <f>SMA1MSFT[[#This Row],[Adj Close]]-SMA1MSFT[[#This Row],[6-MA]]</f>
        <v>0.66505000000000081</v>
      </c>
      <c r="P839" s="29">
        <f>(SMA1MSFT[[#This Row],[Adj Close]]-N839)^2</f>
        <v>0.4422915025000011</v>
      </c>
      <c r="Q839" s="29">
        <f>ABS(SMA1MSFT[[#This Row],[Erorr 3]])</f>
        <v>0.66505000000000081</v>
      </c>
      <c r="R839" s="31">
        <f>SMA1MSFT[[#This Row],[Abs Erorr 3]]/SMA1MSFT[[#This Row],[Adj Close]]</f>
        <v>2.7651311987293859E-2</v>
      </c>
    </row>
    <row r="840" spans="2:18">
      <c r="B840" s="20">
        <v>45000.291666666664</v>
      </c>
      <c r="C840" s="4">
        <v>24.216200000000001</v>
      </c>
      <c r="D840" s="25">
        <f t="shared" si="66"/>
        <v>24.051300000000001</v>
      </c>
      <c r="E840" s="26">
        <f>SMA1MSFT[[#This Row],[Adj Close]]-SMA1MSFT[[#This Row],[Naive Trend ]]</f>
        <v>0.16489999999999938</v>
      </c>
      <c r="F840" s="4">
        <f t="shared" si="65"/>
        <v>2.7192009999999794E-2</v>
      </c>
      <c r="G840" s="4">
        <f>ABS(SMA1MSFT[[#This Row],[Erorr 1]])</f>
        <v>0.16489999999999938</v>
      </c>
      <c r="H840" s="27">
        <f>SMA1MSFT[[#This Row],[Abs Erorr 1]]/SMA1MSFT[[#This Row],[Adj Close]]</f>
        <v>6.8094911670699525E-3</v>
      </c>
      <c r="I840" s="25">
        <f t="shared" si="68"/>
        <v>23.319966666666669</v>
      </c>
      <c r="J840" s="28">
        <f>(SMA1MSFT[[#This Row],[Adj Close]]-SMA1MSFT[[#This Row],[3-MA]])</f>
        <v>0.89623333333333122</v>
      </c>
      <c r="K840" s="29">
        <f t="shared" si="67"/>
        <v>0.803234187777774</v>
      </c>
      <c r="L840" s="29">
        <f>ABS(SMA1MSFT[[#This Row],[Erorr 2]])</f>
        <v>0.89623333333333122</v>
      </c>
      <c r="M840" s="27">
        <f>SMA1MSFT[[#This Row],[Abs Erorr 2]]/SMA1MSFT[[#This Row],[Adj Close]]</f>
        <v>3.7009660199921177E-2</v>
      </c>
      <c r="N840" s="25">
        <f t="shared" si="64"/>
        <v>23.471716666666666</v>
      </c>
      <c r="O840" s="30">
        <f>SMA1MSFT[[#This Row],[Adj Close]]-SMA1MSFT[[#This Row],[6-MA]]</f>
        <v>0.74448333333333494</v>
      </c>
      <c r="P840" s="29">
        <f>(SMA1MSFT[[#This Row],[Adj Close]]-N840)^2</f>
        <v>0.55425543361111351</v>
      </c>
      <c r="Q840" s="29">
        <f>ABS(SMA1MSFT[[#This Row],[Erorr 3]])</f>
        <v>0.74448333333333494</v>
      </c>
      <c r="R840" s="31">
        <f>SMA1MSFT[[#This Row],[Abs Erorr 3]]/SMA1MSFT[[#This Row],[Adj Close]]</f>
        <v>3.074319395005554E-2</v>
      </c>
    </row>
    <row r="841" spans="2:18">
      <c r="B841" s="20">
        <v>45001.291666666664</v>
      </c>
      <c r="C841" s="4">
        <v>25.528500000000001</v>
      </c>
      <c r="D841" s="25">
        <f t="shared" si="66"/>
        <v>24.216200000000001</v>
      </c>
      <c r="E841" s="26">
        <f>SMA1MSFT[[#This Row],[Adj Close]]-SMA1MSFT[[#This Row],[Naive Trend ]]</f>
        <v>1.3123000000000005</v>
      </c>
      <c r="F841" s="4">
        <f t="shared" si="65"/>
        <v>1.7221312900000012</v>
      </c>
      <c r="G841" s="4">
        <f>ABS(SMA1MSFT[[#This Row],[Erorr 1]])</f>
        <v>1.3123000000000005</v>
      </c>
      <c r="H841" s="27">
        <f>SMA1MSFT[[#This Row],[Abs Erorr 1]]/SMA1MSFT[[#This Row],[Adj Close]]</f>
        <v>5.1405292124488335E-2</v>
      </c>
      <c r="I841" s="25">
        <f t="shared" si="68"/>
        <v>23.740766666666669</v>
      </c>
      <c r="J841" s="28">
        <f>(SMA1MSFT[[#This Row],[Adj Close]]-SMA1MSFT[[#This Row],[3-MA]])</f>
        <v>1.7877333333333318</v>
      </c>
      <c r="K841" s="29">
        <f t="shared" si="67"/>
        <v>3.1959904711111058</v>
      </c>
      <c r="L841" s="29">
        <f>ABS(SMA1MSFT[[#This Row],[Erorr 2]])</f>
        <v>1.7877333333333318</v>
      </c>
      <c r="M841" s="27">
        <f>SMA1MSFT[[#This Row],[Abs Erorr 2]]/SMA1MSFT[[#This Row],[Adj Close]]</f>
        <v>7.0028921923862814E-2</v>
      </c>
      <c r="N841" s="25">
        <f t="shared" si="64"/>
        <v>23.628316666666667</v>
      </c>
      <c r="O841" s="30">
        <f>SMA1MSFT[[#This Row],[Adj Close]]-SMA1MSFT[[#This Row],[6-MA]]</f>
        <v>1.9001833333333344</v>
      </c>
      <c r="P841" s="29">
        <f>(SMA1MSFT[[#This Row],[Adj Close]]-N841)^2</f>
        <v>3.6106967002777819</v>
      </c>
      <c r="Q841" s="29">
        <f>ABS(SMA1MSFT[[#This Row],[Erorr 3]])</f>
        <v>1.9001833333333344</v>
      </c>
      <c r="R841" s="31">
        <f>SMA1MSFT[[#This Row],[Abs Erorr 3]]/SMA1MSFT[[#This Row],[Adj Close]]</f>
        <v>7.4433802743339189E-2</v>
      </c>
    </row>
    <row r="842" spans="2:18">
      <c r="B842" s="20">
        <v>45002.291666666664</v>
      </c>
      <c r="C842" s="4">
        <v>25.712399999999999</v>
      </c>
      <c r="D842" s="25">
        <f t="shared" si="66"/>
        <v>25.528500000000001</v>
      </c>
      <c r="E842" s="26">
        <f>SMA1MSFT[[#This Row],[Adj Close]]-SMA1MSFT[[#This Row],[Naive Trend ]]</f>
        <v>0.18389999999999773</v>
      </c>
      <c r="F842" s="4">
        <f t="shared" si="65"/>
        <v>3.3819209999999163E-2</v>
      </c>
      <c r="G842" s="4">
        <f>ABS(SMA1MSFT[[#This Row],[Erorr 1]])</f>
        <v>0.18389999999999773</v>
      </c>
      <c r="H842" s="27">
        <f>SMA1MSFT[[#This Row],[Abs Erorr 1]]/SMA1MSFT[[#This Row],[Adj Close]]</f>
        <v>7.1521911606850291E-3</v>
      </c>
      <c r="I842" s="25">
        <f t="shared" si="68"/>
        <v>24.598666666666663</v>
      </c>
      <c r="J842" s="28">
        <f>(SMA1MSFT[[#This Row],[Adj Close]]-SMA1MSFT[[#This Row],[3-MA]])</f>
        <v>1.1137333333333359</v>
      </c>
      <c r="K842" s="29">
        <f t="shared" si="67"/>
        <v>1.2404019377777835</v>
      </c>
      <c r="L842" s="29">
        <f>ABS(SMA1MSFT[[#This Row],[Erorr 2]])</f>
        <v>1.1137333333333359</v>
      </c>
      <c r="M842" s="27">
        <f>SMA1MSFT[[#This Row],[Abs Erorr 2]]/SMA1MSFT[[#This Row],[Adj Close]]</f>
        <v>4.3315028287259687E-2</v>
      </c>
      <c r="N842" s="25">
        <f t="shared" ref="N842:N905" si="69">AVERAGE(C836:C841)</f>
        <v>23.854866666666666</v>
      </c>
      <c r="O842" s="30">
        <f>SMA1MSFT[[#This Row],[Adj Close]]-SMA1MSFT[[#This Row],[6-MA]]</f>
        <v>1.8575333333333326</v>
      </c>
      <c r="P842" s="29">
        <f>(SMA1MSFT[[#This Row],[Adj Close]]-N842)^2</f>
        <v>3.4504300844444415</v>
      </c>
      <c r="Q842" s="29">
        <f>ABS(SMA1MSFT[[#This Row],[Erorr 3]])</f>
        <v>1.8575333333333326</v>
      </c>
      <c r="R842" s="31">
        <f>SMA1MSFT[[#This Row],[Abs Erorr 3]]/SMA1MSFT[[#This Row],[Adj Close]]</f>
        <v>7.224270520578914E-2</v>
      </c>
    </row>
    <row r="843" spans="2:18">
      <c r="B843" s="20">
        <v>45005.291666666664</v>
      </c>
      <c r="C843" s="4">
        <v>25.8874</v>
      </c>
      <c r="D843" s="25">
        <f t="shared" si="66"/>
        <v>25.712399999999999</v>
      </c>
      <c r="E843" s="26">
        <f>SMA1MSFT[[#This Row],[Adj Close]]-SMA1MSFT[[#This Row],[Naive Trend ]]</f>
        <v>0.17500000000000071</v>
      </c>
      <c r="F843" s="4">
        <f t="shared" si="65"/>
        <v>3.0625000000000249E-2</v>
      </c>
      <c r="G843" s="4">
        <f>ABS(SMA1MSFT[[#This Row],[Erorr 1]])</f>
        <v>0.17500000000000071</v>
      </c>
      <c r="H843" s="27">
        <f>SMA1MSFT[[#This Row],[Abs Erorr 1]]/SMA1MSFT[[#This Row],[Adj Close]]</f>
        <v>6.7600454275053004E-3</v>
      </c>
      <c r="I843" s="25">
        <f t="shared" si="68"/>
        <v>25.152366666666666</v>
      </c>
      <c r="J843" s="28">
        <f>(SMA1MSFT[[#This Row],[Adj Close]]-SMA1MSFT[[#This Row],[3-MA]])</f>
        <v>0.73503333333333387</v>
      </c>
      <c r="K843" s="29">
        <f t="shared" si="67"/>
        <v>0.5402740011111119</v>
      </c>
      <c r="L843" s="29">
        <f>ABS(SMA1MSFT[[#This Row],[Erorr 2]])</f>
        <v>0.73503333333333387</v>
      </c>
      <c r="M843" s="27">
        <f>SMA1MSFT[[#This Row],[Abs Erorr 2]]/SMA1MSFT[[#This Row],[Adj Close]]</f>
        <v>2.8393478423222644E-2</v>
      </c>
      <c r="N843" s="25">
        <f t="shared" si="69"/>
        <v>24.236166666666666</v>
      </c>
      <c r="O843" s="30">
        <f>SMA1MSFT[[#This Row],[Adj Close]]-SMA1MSFT[[#This Row],[6-MA]]</f>
        <v>1.6512333333333338</v>
      </c>
      <c r="P843" s="29">
        <f>(SMA1MSFT[[#This Row],[Adj Close]]-N843)^2</f>
        <v>2.7265715211111128</v>
      </c>
      <c r="Q843" s="29">
        <f>ABS(SMA1MSFT[[#This Row],[Erorr 3]])</f>
        <v>1.6512333333333338</v>
      </c>
      <c r="R843" s="31">
        <f>SMA1MSFT[[#This Row],[Abs Erorr 3]]/SMA1MSFT[[#This Row],[Adj Close]]</f>
        <v>6.378521339853882E-2</v>
      </c>
    </row>
    <row r="844" spans="2:18">
      <c r="B844" s="20">
        <v>45006.291666666664</v>
      </c>
      <c r="C844" s="4">
        <v>26.186199999999999</v>
      </c>
      <c r="D844" s="25">
        <f t="shared" si="66"/>
        <v>25.8874</v>
      </c>
      <c r="E844" s="26">
        <f>SMA1MSFT[[#This Row],[Adj Close]]-SMA1MSFT[[#This Row],[Naive Trend ]]</f>
        <v>0.29879999999999995</v>
      </c>
      <c r="F844" s="4">
        <f t="shared" si="65"/>
        <v>8.9281439999999976E-2</v>
      </c>
      <c r="G844" s="4">
        <f>ABS(SMA1MSFT[[#This Row],[Erorr 1]])</f>
        <v>0.29879999999999995</v>
      </c>
      <c r="H844" s="27">
        <f>SMA1MSFT[[#This Row],[Abs Erorr 1]]/SMA1MSFT[[#This Row],[Adj Close]]</f>
        <v>1.1410590310927128E-2</v>
      </c>
      <c r="I844" s="25">
        <f t="shared" si="68"/>
        <v>25.709433333333333</v>
      </c>
      <c r="J844" s="28">
        <f>(SMA1MSFT[[#This Row],[Adj Close]]-SMA1MSFT[[#This Row],[3-MA]])</f>
        <v>0.47676666666666634</v>
      </c>
      <c r="K844" s="29">
        <f t="shared" si="67"/>
        <v>0.22730645444444414</v>
      </c>
      <c r="L844" s="29">
        <f>ABS(SMA1MSFT[[#This Row],[Erorr 2]])</f>
        <v>0.47676666666666634</v>
      </c>
      <c r="M844" s="27">
        <f>SMA1MSFT[[#This Row],[Abs Erorr 2]]/SMA1MSFT[[#This Row],[Adj Close]]</f>
        <v>1.820679085421582E-2</v>
      </c>
      <c r="N844" s="25">
        <f t="shared" si="69"/>
        <v>24.725099999999998</v>
      </c>
      <c r="O844" s="30">
        <f>SMA1MSFT[[#This Row],[Adj Close]]-SMA1MSFT[[#This Row],[6-MA]]</f>
        <v>1.4611000000000018</v>
      </c>
      <c r="P844" s="29">
        <f>(SMA1MSFT[[#This Row],[Adj Close]]-N844)^2</f>
        <v>2.1348132100000052</v>
      </c>
      <c r="Q844" s="29">
        <f>ABS(SMA1MSFT[[#This Row],[Erorr 3]])</f>
        <v>1.4611000000000018</v>
      </c>
      <c r="R844" s="31">
        <f>SMA1MSFT[[#This Row],[Abs Erorr 3]]/SMA1MSFT[[#This Row],[Adj Close]]</f>
        <v>5.5796564602729755E-2</v>
      </c>
    </row>
    <row r="845" spans="2:18">
      <c r="B845" s="20">
        <v>45007.291666666664</v>
      </c>
      <c r="C845" s="4">
        <v>26.455100000000002</v>
      </c>
      <c r="D845" s="25">
        <f t="shared" si="66"/>
        <v>26.186199999999999</v>
      </c>
      <c r="E845" s="26">
        <f>SMA1MSFT[[#This Row],[Adj Close]]-SMA1MSFT[[#This Row],[Naive Trend ]]</f>
        <v>0.26890000000000214</v>
      </c>
      <c r="F845" s="4">
        <f t="shared" si="65"/>
        <v>7.2307210000001149E-2</v>
      </c>
      <c r="G845" s="4">
        <f>ABS(SMA1MSFT[[#This Row],[Erorr 1]])</f>
        <v>0.26890000000000214</v>
      </c>
      <c r="H845" s="27">
        <f>SMA1MSFT[[#This Row],[Abs Erorr 1]]/SMA1MSFT[[#This Row],[Adj Close]]</f>
        <v>1.0164391742991035E-2</v>
      </c>
      <c r="I845" s="25">
        <f t="shared" si="68"/>
        <v>25.928666666666668</v>
      </c>
      <c r="J845" s="28">
        <f>(SMA1MSFT[[#This Row],[Adj Close]]-SMA1MSFT[[#This Row],[3-MA]])</f>
        <v>0.52643333333333331</v>
      </c>
      <c r="K845" s="29">
        <f t="shared" si="67"/>
        <v>0.27713205444444444</v>
      </c>
      <c r="L845" s="29">
        <f>ABS(SMA1MSFT[[#This Row],[Erorr 2]])</f>
        <v>0.52643333333333331</v>
      </c>
      <c r="M845" s="27">
        <f>SMA1MSFT[[#This Row],[Abs Erorr 2]]/SMA1MSFT[[#This Row],[Adj Close]]</f>
        <v>1.9899124680433387E-2</v>
      </c>
      <c r="N845" s="25">
        <f t="shared" si="69"/>
        <v>25.263666666666666</v>
      </c>
      <c r="O845" s="30">
        <f>SMA1MSFT[[#This Row],[Adj Close]]-SMA1MSFT[[#This Row],[6-MA]]</f>
        <v>1.191433333333336</v>
      </c>
      <c r="P845" s="29">
        <f>(SMA1MSFT[[#This Row],[Adj Close]]-N845)^2</f>
        <v>1.4195133877777841</v>
      </c>
      <c r="Q845" s="29">
        <f>ABS(SMA1MSFT[[#This Row],[Erorr 3]])</f>
        <v>1.191433333333336</v>
      </c>
      <c r="R845" s="31">
        <f>SMA1MSFT[[#This Row],[Abs Erorr 3]]/SMA1MSFT[[#This Row],[Adj Close]]</f>
        <v>4.5036054799767758E-2</v>
      </c>
    </row>
    <row r="846" spans="2:18">
      <c r="B846" s="20">
        <v>45008.291666666664</v>
      </c>
      <c r="C846" s="4">
        <v>27.177700000000002</v>
      </c>
      <c r="D846" s="25">
        <f t="shared" si="66"/>
        <v>26.455100000000002</v>
      </c>
      <c r="E846" s="26">
        <f>SMA1MSFT[[#This Row],[Adj Close]]-SMA1MSFT[[#This Row],[Naive Trend ]]</f>
        <v>0.72259999999999991</v>
      </c>
      <c r="F846" s="4">
        <f t="shared" si="65"/>
        <v>0.52215075999999983</v>
      </c>
      <c r="G846" s="4">
        <f>ABS(SMA1MSFT[[#This Row],[Erorr 1]])</f>
        <v>0.72259999999999991</v>
      </c>
      <c r="H846" s="27">
        <f>SMA1MSFT[[#This Row],[Abs Erorr 1]]/SMA1MSFT[[#This Row],[Adj Close]]</f>
        <v>2.6587974699845824E-2</v>
      </c>
      <c r="I846" s="25">
        <f t="shared" si="68"/>
        <v>26.176233333333332</v>
      </c>
      <c r="J846" s="28">
        <f>(SMA1MSFT[[#This Row],[Adj Close]]-SMA1MSFT[[#This Row],[3-MA]])</f>
        <v>1.0014666666666692</v>
      </c>
      <c r="K846" s="29">
        <f t="shared" si="67"/>
        <v>1.0029354844444494</v>
      </c>
      <c r="L846" s="29">
        <f>ABS(SMA1MSFT[[#This Row],[Erorr 2]])</f>
        <v>1.0014666666666692</v>
      </c>
      <c r="M846" s="27">
        <f>SMA1MSFT[[#This Row],[Abs Erorr 2]]/SMA1MSFT[[#This Row],[Adj Close]]</f>
        <v>3.6848838079258699E-2</v>
      </c>
      <c r="N846" s="25">
        <f t="shared" si="69"/>
        <v>25.664299999999997</v>
      </c>
      <c r="O846" s="30">
        <f>SMA1MSFT[[#This Row],[Adj Close]]-SMA1MSFT[[#This Row],[6-MA]]</f>
        <v>1.5134000000000043</v>
      </c>
      <c r="P846" s="29">
        <f>(SMA1MSFT[[#This Row],[Adj Close]]-N846)^2</f>
        <v>2.2903795600000132</v>
      </c>
      <c r="Q846" s="29">
        <f>ABS(SMA1MSFT[[#This Row],[Erorr 3]])</f>
        <v>1.5134000000000043</v>
      </c>
      <c r="R846" s="31">
        <f>SMA1MSFT[[#This Row],[Abs Erorr 3]]/SMA1MSFT[[#This Row],[Adj Close]]</f>
        <v>5.5685359688273997E-2</v>
      </c>
    </row>
    <row r="847" spans="2:18">
      <c r="B847" s="20">
        <v>45009.291666666664</v>
      </c>
      <c r="C847" s="4">
        <v>26.765899999999998</v>
      </c>
      <c r="D847" s="25">
        <f t="shared" si="66"/>
        <v>27.177700000000002</v>
      </c>
      <c r="E847" s="26">
        <f>SMA1MSFT[[#This Row],[Adj Close]]-SMA1MSFT[[#This Row],[Naive Trend ]]</f>
        <v>-0.41180000000000305</v>
      </c>
      <c r="F847" s="4">
        <f t="shared" si="65"/>
        <v>0.16957924000000252</v>
      </c>
      <c r="G847" s="4">
        <f>ABS(SMA1MSFT[[#This Row],[Erorr 1]])</f>
        <v>0.41180000000000305</v>
      </c>
      <c r="H847" s="27">
        <f>SMA1MSFT[[#This Row],[Abs Erorr 1]]/SMA1MSFT[[#This Row],[Adj Close]]</f>
        <v>1.5385247647192998E-2</v>
      </c>
      <c r="I847" s="25">
        <f t="shared" si="68"/>
        <v>26.606333333333335</v>
      </c>
      <c r="J847" s="28">
        <f>(SMA1MSFT[[#This Row],[Adj Close]]-SMA1MSFT[[#This Row],[3-MA]])</f>
        <v>0.15956666666666308</v>
      </c>
      <c r="K847" s="29">
        <f t="shared" si="67"/>
        <v>2.5461521111109966E-2</v>
      </c>
      <c r="L847" s="29">
        <f>ABS(SMA1MSFT[[#This Row],[Erorr 2]])</f>
        <v>0.15956666666666308</v>
      </c>
      <c r="M847" s="27">
        <f>SMA1MSFT[[#This Row],[Abs Erorr 2]]/SMA1MSFT[[#This Row],[Adj Close]]</f>
        <v>5.9615655242925922E-3</v>
      </c>
      <c r="N847" s="25">
        <f t="shared" si="69"/>
        <v>26.157883333333331</v>
      </c>
      <c r="O847" s="30">
        <f>SMA1MSFT[[#This Row],[Adj Close]]-SMA1MSFT[[#This Row],[6-MA]]</f>
        <v>0.60801666666666776</v>
      </c>
      <c r="P847" s="29">
        <f>(SMA1MSFT[[#This Row],[Adj Close]]-N847)^2</f>
        <v>0.36968426694444578</v>
      </c>
      <c r="Q847" s="29">
        <f>ABS(SMA1MSFT[[#This Row],[Erorr 3]])</f>
        <v>0.60801666666666776</v>
      </c>
      <c r="R847" s="31">
        <f>SMA1MSFT[[#This Row],[Abs Erorr 3]]/SMA1MSFT[[#This Row],[Adj Close]]</f>
        <v>2.2716092739891721E-2</v>
      </c>
    </row>
    <row r="848" spans="2:18">
      <c r="B848" s="20">
        <v>45012.291666666664</v>
      </c>
      <c r="C848" s="4">
        <v>26.518000000000001</v>
      </c>
      <c r="D848" s="25">
        <f t="shared" si="66"/>
        <v>26.765899999999998</v>
      </c>
      <c r="E848" s="26">
        <f>SMA1MSFT[[#This Row],[Adj Close]]-SMA1MSFT[[#This Row],[Naive Trend ]]</f>
        <v>-0.24789999999999779</v>
      </c>
      <c r="F848" s="4">
        <f t="shared" si="65"/>
        <v>6.1454409999998905E-2</v>
      </c>
      <c r="G848" s="4">
        <f>ABS(SMA1MSFT[[#This Row],[Erorr 1]])</f>
        <v>0.24789999999999779</v>
      </c>
      <c r="H848" s="27">
        <f>SMA1MSFT[[#This Row],[Abs Erorr 1]]/SMA1MSFT[[#This Row],[Adj Close]]</f>
        <v>9.3483671468435701E-3</v>
      </c>
      <c r="I848" s="25">
        <f t="shared" si="68"/>
        <v>26.799566666666667</v>
      </c>
      <c r="J848" s="28">
        <f>(SMA1MSFT[[#This Row],[Adj Close]]-SMA1MSFT[[#This Row],[3-MA]])</f>
        <v>-0.28156666666666652</v>
      </c>
      <c r="K848" s="29">
        <f t="shared" si="67"/>
        <v>7.9279787777777694E-2</v>
      </c>
      <c r="L848" s="29">
        <f>ABS(SMA1MSFT[[#This Row],[Erorr 2]])</f>
        <v>0.28156666666666652</v>
      </c>
      <c r="M848" s="27">
        <f>SMA1MSFT[[#This Row],[Abs Erorr 2]]/SMA1MSFT[[#This Row],[Adj Close]]</f>
        <v>1.0617945043618165E-2</v>
      </c>
      <c r="N848" s="25">
        <f t="shared" si="69"/>
        <v>26.364116666666664</v>
      </c>
      <c r="O848" s="30">
        <f>SMA1MSFT[[#This Row],[Adj Close]]-SMA1MSFT[[#This Row],[6-MA]]</f>
        <v>0.15388333333333648</v>
      </c>
      <c r="P848" s="29">
        <f>(SMA1MSFT[[#This Row],[Adj Close]]-N848)^2</f>
        <v>2.3680080277778747E-2</v>
      </c>
      <c r="Q848" s="29">
        <f>ABS(SMA1MSFT[[#This Row],[Erorr 3]])</f>
        <v>0.15388333333333648</v>
      </c>
      <c r="R848" s="31">
        <f>SMA1MSFT[[#This Row],[Abs Erorr 3]]/SMA1MSFT[[#This Row],[Adj Close]]</f>
        <v>5.8029765945145362E-3</v>
      </c>
    </row>
    <row r="849" spans="2:18">
      <c r="B849" s="20">
        <v>45013.291666666664</v>
      </c>
      <c r="C849" s="4">
        <v>26.397099999999998</v>
      </c>
      <c r="D849" s="25">
        <f t="shared" si="66"/>
        <v>26.518000000000001</v>
      </c>
      <c r="E849" s="26">
        <f>SMA1MSFT[[#This Row],[Adj Close]]-SMA1MSFT[[#This Row],[Naive Trend ]]</f>
        <v>-0.12090000000000245</v>
      </c>
      <c r="F849" s="4">
        <f t="shared" si="65"/>
        <v>1.4616810000000592E-2</v>
      </c>
      <c r="G849" s="4">
        <f>ABS(SMA1MSFT[[#This Row],[Erorr 1]])</f>
        <v>0.12090000000000245</v>
      </c>
      <c r="H849" s="27">
        <f>SMA1MSFT[[#This Row],[Abs Erorr 1]]/SMA1MSFT[[#This Row],[Adj Close]]</f>
        <v>4.580048565941049E-3</v>
      </c>
      <c r="I849" s="25">
        <f t="shared" si="68"/>
        <v>26.820533333333334</v>
      </c>
      <c r="J849" s="28">
        <f>(SMA1MSFT[[#This Row],[Adj Close]]-SMA1MSFT[[#This Row],[3-MA]])</f>
        <v>-0.42343333333333533</v>
      </c>
      <c r="K849" s="29">
        <f t="shared" si="67"/>
        <v>0.17929578777777946</v>
      </c>
      <c r="L849" s="29">
        <f>ABS(SMA1MSFT[[#This Row],[Erorr 2]])</f>
        <v>0.42343333333333533</v>
      </c>
      <c r="M849" s="27">
        <f>SMA1MSFT[[#This Row],[Abs Erorr 2]]/SMA1MSFT[[#This Row],[Adj Close]]</f>
        <v>1.604090348308471E-2</v>
      </c>
      <c r="N849" s="25">
        <f t="shared" si="69"/>
        <v>26.498383333333333</v>
      </c>
      <c r="O849" s="30">
        <f>SMA1MSFT[[#This Row],[Adj Close]]-SMA1MSFT[[#This Row],[6-MA]]</f>
        <v>-0.10128333333333472</v>
      </c>
      <c r="P849" s="29">
        <f>(SMA1MSFT[[#This Row],[Adj Close]]-N849)^2</f>
        <v>1.0258313611111392E-2</v>
      </c>
      <c r="Q849" s="29">
        <f>ABS(SMA1MSFT[[#This Row],[Erorr 3]])</f>
        <v>0.10128333333333472</v>
      </c>
      <c r="R849" s="31">
        <f>SMA1MSFT[[#This Row],[Abs Erorr 3]]/SMA1MSFT[[#This Row],[Adj Close]]</f>
        <v>3.8369113778913113E-3</v>
      </c>
    </row>
    <row r="850" spans="2:18">
      <c r="B850" s="20">
        <v>45014.291666666664</v>
      </c>
      <c r="C850" s="4">
        <v>26.970800000000001</v>
      </c>
      <c r="D850" s="25">
        <f t="shared" si="66"/>
        <v>26.397099999999998</v>
      </c>
      <c r="E850" s="26">
        <f>SMA1MSFT[[#This Row],[Adj Close]]-SMA1MSFT[[#This Row],[Naive Trend ]]</f>
        <v>0.57370000000000232</v>
      </c>
      <c r="F850" s="4">
        <f t="shared" si="65"/>
        <v>0.32913169000000264</v>
      </c>
      <c r="G850" s="4">
        <f>ABS(SMA1MSFT[[#This Row],[Erorr 1]])</f>
        <v>0.57370000000000232</v>
      </c>
      <c r="H850" s="27">
        <f>SMA1MSFT[[#This Row],[Abs Erorr 1]]/SMA1MSFT[[#This Row],[Adj Close]]</f>
        <v>2.1271152505672887E-2</v>
      </c>
      <c r="I850" s="25">
        <f t="shared" si="68"/>
        <v>26.560333333333332</v>
      </c>
      <c r="J850" s="28">
        <f>(SMA1MSFT[[#This Row],[Adj Close]]-SMA1MSFT[[#This Row],[3-MA]])</f>
        <v>0.41046666666666809</v>
      </c>
      <c r="K850" s="29">
        <f t="shared" si="67"/>
        <v>0.16848288444444562</v>
      </c>
      <c r="L850" s="29">
        <f>ABS(SMA1MSFT[[#This Row],[Erorr 2]])</f>
        <v>0.41046666666666809</v>
      </c>
      <c r="M850" s="27">
        <f>SMA1MSFT[[#This Row],[Abs Erorr 2]]/SMA1MSFT[[#This Row],[Adj Close]]</f>
        <v>1.5218928124737423E-2</v>
      </c>
      <c r="N850" s="25">
        <f t="shared" si="69"/>
        <v>26.583333333333332</v>
      </c>
      <c r="O850" s="30">
        <f>SMA1MSFT[[#This Row],[Adj Close]]-SMA1MSFT[[#This Row],[6-MA]]</f>
        <v>0.3874666666666684</v>
      </c>
      <c r="P850" s="29">
        <f>(SMA1MSFT[[#This Row],[Adj Close]]-N850)^2</f>
        <v>0.15013041777777913</v>
      </c>
      <c r="Q850" s="29">
        <f>ABS(SMA1MSFT[[#This Row],[Erorr 3]])</f>
        <v>0.3874666666666684</v>
      </c>
      <c r="R850" s="31">
        <f>SMA1MSFT[[#This Row],[Abs Erorr 3]]/SMA1MSFT[[#This Row],[Adj Close]]</f>
        <v>1.4366154013476367E-2</v>
      </c>
    </row>
    <row r="851" spans="2:18">
      <c r="B851" s="20">
        <v>45015.291666666664</v>
      </c>
      <c r="C851" s="4">
        <v>27.369599999999998</v>
      </c>
      <c r="D851" s="25">
        <f t="shared" si="66"/>
        <v>26.970800000000001</v>
      </c>
      <c r="E851" s="26">
        <f>SMA1MSFT[[#This Row],[Adj Close]]-SMA1MSFT[[#This Row],[Naive Trend ]]</f>
        <v>0.39879999999999782</v>
      </c>
      <c r="F851" s="4">
        <f t="shared" si="65"/>
        <v>0.15904143999999826</v>
      </c>
      <c r="G851" s="4">
        <f>ABS(SMA1MSFT[[#This Row],[Erorr 1]])</f>
        <v>0.39879999999999782</v>
      </c>
      <c r="H851" s="27">
        <f>SMA1MSFT[[#This Row],[Abs Erorr 1]]/SMA1MSFT[[#This Row],[Adj Close]]</f>
        <v>1.4570910791535056E-2</v>
      </c>
      <c r="I851" s="25">
        <f t="shared" si="68"/>
        <v>26.62863333333333</v>
      </c>
      <c r="J851" s="28">
        <f>(SMA1MSFT[[#This Row],[Adj Close]]-SMA1MSFT[[#This Row],[3-MA]])</f>
        <v>0.74096666666666877</v>
      </c>
      <c r="K851" s="29">
        <f t="shared" si="67"/>
        <v>0.54903160111111426</v>
      </c>
      <c r="L851" s="29">
        <f>ABS(SMA1MSFT[[#This Row],[Erorr 2]])</f>
        <v>0.74096666666666877</v>
      </c>
      <c r="M851" s="27">
        <f>SMA1MSFT[[#This Row],[Abs Erorr 2]]/SMA1MSFT[[#This Row],[Adj Close]]</f>
        <v>2.707261584629183E-2</v>
      </c>
      <c r="N851" s="25">
        <f t="shared" si="69"/>
        <v>26.714100000000002</v>
      </c>
      <c r="O851" s="30">
        <f>SMA1MSFT[[#This Row],[Adj Close]]-SMA1MSFT[[#This Row],[6-MA]]</f>
        <v>0.65549999999999642</v>
      </c>
      <c r="P851" s="29">
        <f>(SMA1MSFT[[#This Row],[Adj Close]]-N851)^2</f>
        <v>0.42968024999999532</v>
      </c>
      <c r="Q851" s="29">
        <f>ABS(SMA1MSFT[[#This Row],[Erorr 3]])</f>
        <v>0.65549999999999642</v>
      </c>
      <c r="R851" s="31">
        <f>SMA1MSFT[[#This Row],[Abs Erorr 3]]/SMA1MSFT[[#This Row],[Adj Close]]</f>
        <v>2.39499298491756E-2</v>
      </c>
    </row>
    <row r="852" spans="2:18">
      <c r="B852" s="20">
        <v>45016.291666666664</v>
      </c>
      <c r="C852" s="4">
        <v>27.763400000000001</v>
      </c>
      <c r="D852" s="25">
        <f t="shared" si="66"/>
        <v>27.369599999999998</v>
      </c>
      <c r="E852" s="26">
        <f>SMA1MSFT[[#This Row],[Adj Close]]-SMA1MSFT[[#This Row],[Naive Trend ]]</f>
        <v>0.39380000000000237</v>
      </c>
      <c r="F852" s="4">
        <f t="shared" si="65"/>
        <v>0.15507844000000187</v>
      </c>
      <c r="G852" s="4">
        <f>ABS(SMA1MSFT[[#This Row],[Erorr 1]])</f>
        <v>0.39380000000000237</v>
      </c>
      <c r="H852" s="27">
        <f>SMA1MSFT[[#This Row],[Abs Erorr 1]]/SMA1MSFT[[#This Row],[Adj Close]]</f>
        <v>1.4184141711750087E-2</v>
      </c>
      <c r="I852" s="25">
        <f t="shared" si="68"/>
        <v>26.912499999999998</v>
      </c>
      <c r="J852" s="28">
        <f>(SMA1MSFT[[#This Row],[Adj Close]]-SMA1MSFT[[#This Row],[3-MA]])</f>
        <v>0.85090000000000288</v>
      </c>
      <c r="K852" s="29">
        <f t="shared" si="67"/>
        <v>0.72403081000000491</v>
      </c>
      <c r="L852" s="29">
        <f>ABS(SMA1MSFT[[#This Row],[Erorr 2]])</f>
        <v>0.85090000000000288</v>
      </c>
      <c r="M852" s="27">
        <f>SMA1MSFT[[#This Row],[Abs Erorr 2]]/SMA1MSFT[[#This Row],[Adj Close]]</f>
        <v>3.0648263541209031E-2</v>
      </c>
      <c r="N852" s="25">
        <f t="shared" si="69"/>
        <v>26.866516666666666</v>
      </c>
      <c r="O852" s="30">
        <f>SMA1MSFT[[#This Row],[Adj Close]]-SMA1MSFT[[#This Row],[6-MA]]</f>
        <v>0.89688333333333503</v>
      </c>
      <c r="P852" s="29">
        <f>(SMA1MSFT[[#This Row],[Adj Close]]-N852)^2</f>
        <v>0.80439971361111418</v>
      </c>
      <c r="Q852" s="29">
        <f>ABS(SMA1MSFT[[#This Row],[Erorr 3]])</f>
        <v>0.89688333333333503</v>
      </c>
      <c r="R852" s="31">
        <f>SMA1MSFT[[#This Row],[Abs Erorr 3]]/SMA1MSFT[[#This Row],[Adj Close]]</f>
        <v>3.2304520819976479E-2</v>
      </c>
    </row>
    <row r="853" spans="2:18">
      <c r="B853" s="20">
        <v>45019.291666666664</v>
      </c>
      <c r="C853" s="4">
        <v>27.9513</v>
      </c>
      <c r="D853" s="25">
        <f t="shared" si="66"/>
        <v>27.763400000000001</v>
      </c>
      <c r="E853" s="26">
        <f>SMA1MSFT[[#This Row],[Adj Close]]-SMA1MSFT[[#This Row],[Naive Trend ]]</f>
        <v>0.18789999999999907</v>
      </c>
      <c r="F853" s="4">
        <f t="shared" si="65"/>
        <v>3.5306409999999649E-2</v>
      </c>
      <c r="G853" s="4">
        <f>ABS(SMA1MSFT[[#This Row],[Erorr 1]])</f>
        <v>0.18789999999999907</v>
      </c>
      <c r="H853" s="27">
        <f>SMA1MSFT[[#This Row],[Abs Erorr 1]]/SMA1MSFT[[#This Row],[Adj Close]]</f>
        <v>6.7224064712553284E-3</v>
      </c>
      <c r="I853" s="25">
        <f t="shared" si="68"/>
        <v>27.367933333333337</v>
      </c>
      <c r="J853" s="28">
        <f>(SMA1MSFT[[#This Row],[Adj Close]]-SMA1MSFT[[#This Row],[3-MA]])</f>
        <v>0.58336666666666304</v>
      </c>
      <c r="K853" s="29">
        <f t="shared" si="67"/>
        <v>0.34031666777777353</v>
      </c>
      <c r="L853" s="29">
        <f>ABS(SMA1MSFT[[#This Row],[Erorr 2]])</f>
        <v>0.58336666666666304</v>
      </c>
      <c r="M853" s="27">
        <f>SMA1MSFT[[#This Row],[Abs Erorr 2]]/SMA1MSFT[[#This Row],[Adj Close]]</f>
        <v>2.0870824135788425E-2</v>
      </c>
      <c r="N853" s="25">
        <f t="shared" si="69"/>
        <v>26.964133333333333</v>
      </c>
      <c r="O853" s="30">
        <f>SMA1MSFT[[#This Row],[Adj Close]]-SMA1MSFT[[#This Row],[6-MA]]</f>
        <v>0.98716666666666697</v>
      </c>
      <c r="P853" s="29">
        <f>(SMA1MSFT[[#This Row],[Adj Close]]-N853)^2</f>
        <v>0.97449802777777839</v>
      </c>
      <c r="Q853" s="29">
        <f>ABS(SMA1MSFT[[#This Row],[Erorr 3]])</f>
        <v>0.98716666666666697</v>
      </c>
      <c r="R853" s="31">
        <f>SMA1MSFT[[#This Row],[Abs Erorr 3]]/SMA1MSFT[[#This Row],[Adj Close]]</f>
        <v>3.5317379394399079E-2</v>
      </c>
    </row>
    <row r="854" spans="2:18">
      <c r="B854" s="20">
        <v>45020.291666666664</v>
      </c>
      <c r="C854" s="4">
        <v>27.439599999999999</v>
      </c>
      <c r="D854" s="25">
        <f t="shared" si="66"/>
        <v>27.9513</v>
      </c>
      <c r="E854" s="26">
        <f>SMA1MSFT[[#This Row],[Adj Close]]-SMA1MSFT[[#This Row],[Naive Trend ]]</f>
        <v>-0.51170000000000115</v>
      </c>
      <c r="F854" s="4">
        <f t="shared" si="65"/>
        <v>0.26183689000000115</v>
      </c>
      <c r="G854" s="4">
        <f>ABS(SMA1MSFT[[#This Row],[Erorr 1]])</f>
        <v>0.51170000000000115</v>
      </c>
      <c r="H854" s="27">
        <f>SMA1MSFT[[#This Row],[Abs Erorr 1]]/SMA1MSFT[[#This Row],[Adj Close]]</f>
        <v>1.8648231023775899E-2</v>
      </c>
      <c r="I854" s="25">
        <f t="shared" si="68"/>
        <v>27.694766666666666</v>
      </c>
      <c r="J854" s="28">
        <f>(SMA1MSFT[[#This Row],[Adj Close]]-SMA1MSFT[[#This Row],[3-MA]])</f>
        <v>-0.25516666666666765</v>
      </c>
      <c r="K854" s="29">
        <f t="shared" si="67"/>
        <v>6.5110027777778287E-2</v>
      </c>
      <c r="L854" s="29">
        <f>ABS(SMA1MSFT[[#This Row],[Erorr 2]])</f>
        <v>0.25516666666666765</v>
      </c>
      <c r="M854" s="27">
        <f>SMA1MSFT[[#This Row],[Abs Erorr 2]]/SMA1MSFT[[#This Row],[Adj Close]]</f>
        <v>9.299212330597665E-3</v>
      </c>
      <c r="N854" s="25">
        <f t="shared" si="69"/>
        <v>27.161699999999996</v>
      </c>
      <c r="O854" s="30">
        <f>SMA1MSFT[[#This Row],[Adj Close]]-SMA1MSFT[[#This Row],[6-MA]]</f>
        <v>0.27790000000000248</v>
      </c>
      <c r="P854" s="29">
        <f>(SMA1MSFT[[#This Row],[Adj Close]]-N854)^2</f>
        <v>7.7228410000001371E-2</v>
      </c>
      <c r="Q854" s="29">
        <f>ABS(SMA1MSFT[[#This Row],[Erorr 3]])</f>
        <v>0.27790000000000248</v>
      </c>
      <c r="R854" s="31">
        <f>SMA1MSFT[[#This Row],[Abs Erorr 3]]/SMA1MSFT[[#This Row],[Adj Close]]</f>
        <v>1.0127698654499428E-2</v>
      </c>
    </row>
    <row r="855" spans="2:18">
      <c r="B855" s="20">
        <v>45021.291666666664</v>
      </c>
      <c r="C855" s="4">
        <v>26.867899999999999</v>
      </c>
      <c r="D855" s="25">
        <f t="shared" si="66"/>
        <v>27.439599999999999</v>
      </c>
      <c r="E855" s="26">
        <f>SMA1MSFT[[#This Row],[Adj Close]]-SMA1MSFT[[#This Row],[Naive Trend ]]</f>
        <v>-0.57169999999999987</v>
      </c>
      <c r="F855" s="4">
        <f t="shared" si="65"/>
        <v>0.32684088999999988</v>
      </c>
      <c r="G855" s="4">
        <f>ABS(SMA1MSFT[[#This Row],[Erorr 1]])</f>
        <v>0.57169999999999987</v>
      </c>
      <c r="H855" s="27">
        <f>SMA1MSFT[[#This Row],[Abs Erorr 1]]/SMA1MSFT[[#This Row],[Adj Close]]</f>
        <v>2.1278179537663901E-2</v>
      </c>
      <c r="I855" s="25">
        <f t="shared" si="68"/>
        <v>27.718100000000003</v>
      </c>
      <c r="J855" s="28">
        <f>(SMA1MSFT[[#This Row],[Adj Close]]-SMA1MSFT[[#This Row],[3-MA]])</f>
        <v>-0.85020000000000451</v>
      </c>
      <c r="K855" s="29">
        <f t="shared" si="67"/>
        <v>0.72284004000000768</v>
      </c>
      <c r="L855" s="29">
        <f>ABS(SMA1MSFT[[#This Row],[Erorr 2]])</f>
        <v>0.85020000000000451</v>
      </c>
      <c r="M855" s="27">
        <f>SMA1MSFT[[#This Row],[Abs Erorr 2]]/SMA1MSFT[[#This Row],[Adj Close]]</f>
        <v>3.1643708663498249E-2</v>
      </c>
      <c r="N855" s="25">
        <f t="shared" si="69"/>
        <v>27.315299999999997</v>
      </c>
      <c r="O855" s="30">
        <f>SMA1MSFT[[#This Row],[Adj Close]]-SMA1MSFT[[#This Row],[6-MA]]</f>
        <v>-0.44739999999999824</v>
      </c>
      <c r="P855" s="29">
        <f>(SMA1MSFT[[#This Row],[Adj Close]]-N855)^2</f>
        <v>0.20016675999999842</v>
      </c>
      <c r="Q855" s="29">
        <f>ABS(SMA1MSFT[[#This Row],[Erorr 3]])</f>
        <v>0.44739999999999824</v>
      </c>
      <c r="R855" s="31">
        <f>SMA1MSFT[[#This Row],[Abs Erorr 3]]/SMA1MSFT[[#This Row],[Adj Close]]</f>
        <v>1.6651841044517744E-2</v>
      </c>
    </row>
    <row r="856" spans="2:18">
      <c r="B856" s="20">
        <v>45022.291666666664</v>
      </c>
      <c r="C856" s="4">
        <v>27.023800000000001</v>
      </c>
      <c r="D856" s="25">
        <f t="shared" si="66"/>
        <v>26.867899999999999</v>
      </c>
      <c r="E856" s="26">
        <f>SMA1MSFT[[#This Row],[Adj Close]]-SMA1MSFT[[#This Row],[Naive Trend ]]</f>
        <v>0.15590000000000259</v>
      </c>
      <c r="F856" s="4">
        <f t="shared" si="65"/>
        <v>2.4304810000000808E-2</v>
      </c>
      <c r="G856" s="4">
        <f>ABS(SMA1MSFT[[#This Row],[Erorr 1]])</f>
        <v>0.15590000000000259</v>
      </c>
      <c r="H856" s="27">
        <f>SMA1MSFT[[#This Row],[Abs Erorr 1]]/SMA1MSFT[[#This Row],[Adj Close]]</f>
        <v>5.7689888172648774E-3</v>
      </c>
      <c r="I856" s="25">
        <f t="shared" si="68"/>
        <v>27.419600000000003</v>
      </c>
      <c r="J856" s="28">
        <f>(SMA1MSFT[[#This Row],[Adj Close]]-SMA1MSFT[[#This Row],[3-MA]])</f>
        <v>-0.39580000000000126</v>
      </c>
      <c r="K856" s="29">
        <f t="shared" si="67"/>
        <v>0.15665764000000099</v>
      </c>
      <c r="L856" s="29">
        <f>ABS(SMA1MSFT[[#This Row],[Erorr 2]])</f>
        <v>0.39580000000000126</v>
      </c>
      <c r="M856" s="27">
        <f>SMA1MSFT[[#This Row],[Abs Erorr 2]]/SMA1MSFT[[#This Row],[Adj Close]]</f>
        <v>1.4646348774043666E-2</v>
      </c>
      <c r="N856" s="25">
        <f t="shared" si="69"/>
        <v>27.393766666666668</v>
      </c>
      <c r="O856" s="30">
        <f>SMA1MSFT[[#This Row],[Adj Close]]-SMA1MSFT[[#This Row],[6-MA]]</f>
        <v>-0.36996666666666655</v>
      </c>
      <c r="P856" s="29">
        <f>(SMA1MSFT[[#This Row],[Adj Close]]-N856)^2</f>
        <v>0.13687533444444436</v>
      </c>
      <c r="Q856" s="29">
        <f>ABS(SMA1MSFT[[#This Row],[Erorr 3]])</f>
        <v>0.36996666666666655</v>
      </c>
      <c r="R856" s="31">
        <f>SMA1MSFT[[#This Row],[Abs Erorr 3]]/SMA1MSFT[[#This Row],[Adj Close]]</f>
        <v>1.3690401300581951E-2</v>
      </c>
    </row>
    <row r="857" spans="2:18">
      <c r="B857" s="20">
        <v>45026.291666666664</v>
      </c>
      <c r="C857" s="4">
        <v>27.5655</v>
      </c>
      <c r="D857" s="25">
        <f t="shared" si="66"/>
        <v>27.023800000000001</v>
      </c>
      <c r="E857" s="26">
        <f>SMA1MSFT[[#This Row],[Adj Close]]-SMA1MSFT[[#This Row],[Naive Trend ]]</f>
        <v>0.54169999999999874</v>
      </c>
      <c r="F857" s="4">
        <f t="shared" si="65"/>
        <v>0.29343888999999862</v>
      </c>
      <c r="G857" s="4">
        <f>ABS(SMA1MSFT[[#This Row],[Erorr 1]])</f>
        <v>0.54169999999999874</v>
      </c>
      <c r="H857" s="27">
        <f>SMA1MSFT[[#This Row],[Abs Erorr 1]]/SMA1MSFT[[#This Row],[Adj Close]]</f>
        <v>1.9651375813970317E-2</v>
      </c>
      <c r="I857" s="25">
        <f t="shared" si="68"/>
        <v>27.110433333333333</v>
      </c>
      <c r="J857" s="28">
        <f>(SMA1MSFT[[#This Row],[Adj Close]]-SMA1MSFT[[#This Row],[3-MA]])</f>
        <v>0.45506666666666717</v>
      </c>
      <c r="K857" s="29">
        <f t="shared" si="67"/>
        <v>0.20708567111111156</v>
      </c>
      <c r="L857" s="29">
        <f>ABS(SMA1MSFT[[#This Row],[Erorr 2]])</f>
        <v>0.45506666666666717</v>
      </c>
      <c r="M857" s="27">
        <f>SMA1MSFT[[#This Row],[Abs Erorr 2]]/SMA1MSFT[[#This Row],[Adj Close]]</f>
        <v>1.6508558403318177E-2</v>
      </c>
      <c r="N857" s="25">
        <f t="shared" si="69"/>
        <v>27.402599999999996</v>
      </c>
      <c r="O857" s="30">
        <f>SMA1MSFT[[#This Row],[Adj Close]]-SMA1MSFT[[#This Row],[6-MA]]</f>
        <v>0.16290000000000404</v>
      </c>
      <c r="P857" s="29">
        <f>(SMA1MSFT[[#This Row],[Adj Close]]-N857)^2</f>
        <v>2.6536410000001318E-2</v>
      </c>
      <c r="Q857" s="29">
        <f>ABS(SMA1MSFT[[#This Row],[Erorr 3]])</f>
        <v>0.16290000000000404</v>
      </c>
      <c r="R857" s="31">
        <f>SMA1MSFT[[#This Row],[Abs Erorr 3]]/SMA1MSFT[[#This Row],[Adj Close]]</f>
        <v>5.9095608641237798E-3</v>
      </c>
    </row>
    <row r="858" spans="2:18">
      <c r="B858" s="20">
        <v>45027.291666666664</v>
      </c>
      <c r="C858" s="4">
        <v>27.1557</v>
      </c>
      <c r="D858" s="25">
        <f t="shared" si="66"/>
        <v>27.5655</v>
      </c>
      <c r="E858" s="26">
        <f>SMA1MSFT[[#This Row],[Adj Close]]-SMA1MSFT[[#This Row],[Naive Trend ]]</f>
        <v>-0.40980000000000061</v>
      </c>
      <c r="F858" s="4">
        <f t="shared" si="65"/>
        <v>0.16793604000000051</v>
      </c>
      <c r="G858" s="4">
        <f>ABS(SMA1MSFT[[#This Row],[Erorr 1]])</f>
        <v>0.40980000000000061</v>
      </c>
      <c r="H858" s="27">
        <f>SMA1MSFT[[#This Row],[Abs Erorr 1]]/SMA1MSFT[[#This Row],[Adj Close]]</f>
        <v>1.5090754427247341E-2</v>
      </c>
      <c r="I858" s="25">
        <f t="shared" si="68"/>
        <v>27.1524</v>
      </c>
      <c r="J858" s="28">
        <f>(SMA1MSFT[[#This Row],[Adj Close]]-SMA1MSFT[[#This Row],[3-MA]])</f>
        <v>3.2999999999994145E-3</v>
      </c>
      <c r="K858" s="29">
        <f t="shared" si="67"/>
        <v>1.0889999999996137E-5</v>
      </c>
      <c r="L858" s="29">
        <f>ABS(SMA1MSFT[[#This Row],[Erorr 2]])</f>
        <v>3.2999999999994145E-3</v>
      </c>
      <c r="M858" s="27">
        <f>SMA1MSFT[[#This Row],[Abs Erorr 2]]/SMA1MSFT[[#This Row],[Adj Close]]</f>
        <v>1.2152144853564499E-4</v>
      </c>
      <c r="N858" s="25">
        <f t="shared" si="69"/>
        <v>27.435249999999996</v>
      </c>
      <c r="O858" s="30">
        <f>SMA1MSFT[[#This Row],[Adj Close]]-SMA1MSFT[[#This Row],[6-MA]]</f>
        <v>-0.27954999999999686</v>
      </c>
      <c r="P858" s="29">
        <f>(SMA1MSFT[[#This Row],[Adj Close]]-N858)^2</f>
        <v>7.8148202499998237E-2</v>
      </c>
      <c r="Q858" s="29">
        <f>ABS(SMA1MSFT[[#This Row],[Erorr 3]])</f>
        <v>0.27954999999999686</v>
      </c>
      <c r="R858" s="31">
        <f>SMA1MSFT[[#This Row],[Abs Erorr 3]]/SMA1MSFT[[#This Row],[Adj Close]]</f>
        <v>1.0294339678225819E-2</v>
      </c>
    </row>
    <row r="859" spans="2:18">
      <c r="B859" s="20">
        <v>45028.291666666664</v>
      </c>
      <c r="C859" s="4">
        <v>26.482099999999999</v>
      </c>
      <c r="D859" s="25">
        <f t="shared" si="66"/>
        <v>27.1557</v>
      </c>
      <c r="E859" s="26">
        <f>SMA1MSFT[[#This Row],[Adj Close]]-SMA1MSFT[[#This Row],[Naive Trend ]]</f>
        <v>-0.67360000000000042</v>
      </c>
      <c r="F859" s="4">
        <f t="shared" si="65"/>
        <v>0.45373696000000058</v>
      </c>
      <c r="G859" s="4">
        <f>ABS(SMA1MSFT[[#This Row],[Erorr 1]])</f>
        <v>0.67360000000000042</v>
      </c>
      <c r="H859" s="27">
        <f>SMA1MSFT[[#This Row],[Abs Erorr 1]]/SMA1MSFT[[#This Row],[Adj Close]]</f>
        <v>2.5436049255912502E-2</v>
      </c>
      <c r="I859" s="25">
        <f t="shared" si="68"/>
        <v>27.248333333333335</v>
      </c>
      <c r="J859" s="28">
        <f>(SMA1MSFT[[#This Row],[Adj Close]]-SMA1MSFT[[#This Row],[3-MA]])</f>
        <v>-0.76623333333333576</v>
      </c>
      <c r="K859" s="29">
        <f t="shared" si="67"/>
        <v>0.58711352111111481</v>
      </c>
      <c r="L859" s="29">
        <f>ABS(SMA1MSFT[[#This Row],[Erorr 2]])</f>
        <v>0.76623333333333576</v>
      </c>
      <c r="M859" s="27">
        <f>SMA1MSFT[[#This Row],[Abs Erorr 2]]/SMA1MSFT[[#This Row],[Adj Close]]</f>
        <v>2.8934009513344325E-2</v>
      </c>
      <c r="N859" s="25">
        <f t="shared" si="69"/>
        <v>27.333966666666665</v>
      </c>
      <c r="O859" s="30">
        <f>SMA1MSFT[[#This Row],[Adj Close]]-SMA1MSFT[[#This Row],[6-MA]]</f>
        <v>-0.85186666666666611</v>
      </c>
      <c r="P859" s="29">
        <f>(SMA1MSFT[[#This Row],[Adj Close]]-N859)^2</f>
        <v>0.72567681777777682</v>
      </c>
      <c r="Q859" s="29">
        <f>ABS(SMA1MSFT[[#This Row],[Erorr 3]])</f>
        <v>0.85186666666666611</v>
      </c>
      <c r="R859" s="31">
        <f>SMA1MSFT[[#This Row],[Abs Erorr 3]]/SMA1MSFT[[#This Row],[Adj Close]]</f>
        <v>3.2167640280289934E-2</v>
      </c>
    </row>
    <row r="860" spans="2:18">
      <c r="B860" s="20">
        <v>45029.291666666664</v>
      </c>
      <c r="C860" s="4">
        <v>26.450099999999999</v>
      </c>
      <c r="D860" s="25">
        <f t="shared" si="66"/>
        <v>26.482099999999999</v>
      </c>
      <c r="E860" s="26">
        <f>SMA1MSFT[[#This Row],[Adj Close]]-SMA1MSFT[[#This Row],[Naive Trend ]]</f>
        <v>-3.2000000000000028E-2</v>
      </c>
      <c r="F860" s="4">
        <f t="shared" si="65"/>
        <v>1.0240000000000019E-3</v>
      </c>
      <c r="G860" s="4">
        <f>ABS(SMA1MSFT[[#This Row],[Erorr 1]])</f>
        <v>3.2000000000000028E-2</v>
      </c>
      <c r="H860" s="27">
        <f>SMA1MSFT[[#This Row],[Abs Erorr 1]]/SMA1MSFT[[#This Row],[Adj Close]]</f>
        <v>1.2098252936661876E-3</v>
      </c>
      <c r="I860" s="25">
        <f t="shared" si="68"/>
        <v>27.067766666666667</v>
      </c>
      <c r="J860" s="28">
        <f>(SMA1MSFT[[#This Row],[Adj Close]]-SMA1MSFT[[#This Row],[3-MA]])</f>
        <v>-0.61766666666666836</v>
      </c>
      <c r="K860" s="29">
        <f t="shared" si="67"/>
        <v>0.38151211111111322</v>
      </c>
      <c r="L860" s="29">
        <f>ABS(SMA1MSFT[[#This Row],[Erorr 2]])</f>
        <v>0.61766666666666836</v>
      </c>
      <c r="M860" s="27">
        <f>SMA1MSFT[[#This Row],[Abs Erorr 2]]/SMA1MSFT[[#This Row],[Adj Close]]</f>
        <v>2.335214863711927E-2</v>
      </c>
      <c r="N860" s="25">
        <f t="shared" si="69"/>
        <v>27.089100000000002</v>
      </c>
      <c r="O860" s="30">
        <f>SMA1MSFT[[#This Row],[Adj Close]]-SMA1MSFT[[#This Row],[6-MA]]</f>
        <v>-0.6390000000000029</v>
      </c>
      <c r="P860" s="29">
        <f>(SMA1MSFT[[#This Row],[Adj Close]]-N860)^2</f>
        <v>0.40832100000000371</v>
      </c>
      <c r="Q860" s="29">
        <f>ABS(SMA1MSFT[[#This Row],[Erorr 3]])</f>
        <v>0.6390000000000029</v>
      </c>
      <c r="R860" s="31">
        <f>SMA1MSFT[[#This Row],[Abs Erorr 3]]/SMA1MSFT[[#This Row],[Adj Close]]</f>
        <v>2.4158698832896772E-2</v>
      </c>
    </row>
    <row r="861" spans="2:18">
      <c r="B861" s="20">
        <v>45030.291666666664</v>
      </c>
      <c r="C861" s="4">
        <v>26.744900000000001</v>
      </c>
      <c r="D861" s="25">
        <f t="shared" si="66"/>
        <v>26.450099999999999</v>
      </c>
      <c r="E861" s="26">
        <f>SMA1MSFT[[#This Row],[Adj Close]]-SMA1MSFT[[#This Row],[Naive Trend ]]</f>
        <v>0.29480000000000217</v>
      </c>
      <c r="F861" s="4">
        <f t="shared" si="65"/>
        <v>8.6907040000001282E-2</v>
      </c>
      <c r="G861" s="4">
        <f>ABS(SMA1MSFT[[#This Row],[Erorr 1]])</f>
        <v>0.29480000000000217</v>
      </c>
      <c r="H861" s="27">
        <f>SMA1MSFT[[#This Row],[Abs Erorr 1]]/SMA1MSFT[[#This Row],[Adj Close]]</f>
        <v>1.1022662264581365E-2</v>
      </c>
      <c r="I861" s="25">
        <f t="shared" si="68"/>
        <v>26.695966666666664</v>
      </c>
      <c r="J861" s="28">
        <f>(SMA1MSFT[[#This Row],[Adj Close]]-SMA1MSFT[[#This Row],[3-MA]])</f>
        <v>4.8933333333337714E-2</v>
      </c>
      <c r="K861" s="29">
        <f t="shared" si="67"/>
        <v>2.3944711111115397E-3</v>
      </c>
      <c r="L861" s="29">
        <f>ABS(SMA1MSFT[[#This Row],[Erorr 2]])</f>
        <v>4.8933333333337714E-2</v>
      </c>
      <c r="M861" s="27">
        <f>SMA1MSFT[[#This Row],[Abs Erorr 2]]/SMA1MSFT[[#This Row],[Adj Close]]</f>
        <v>1.8296323161925343E-3</v>
      </c>
      <c r="N861" s="25">
        <f t="shared" si="69"/>
        <v>26.924183333333332</v>
      </c>
      <c r="O861" s="30">
        <f>SMA1MSFT[[#This Row],[Adj Close]]-SMA1MSFT[[#This Row],[6-MA]]</f>
        <v>-0.17928333333333057</v>
      </c>
      <c r="P861" s="29">
        <f>(SMA1MSFT[[#This Row],[Adj Close]]-N861)^2</f>
        <v>3.2142513611110125E-2</v>
      </c>
      <c r="Q861" s="29">
        <f>ABS(SMA1MSFT[[#This Row],[Erorr 3]])</f>
        <v>0.17928333333333057</v>
      </c>
      <c r="R861" s="31">
        <f>SMA1MSFT[[#This Row],[Abs Erorr 3]]/SMA1MSFT[[#This Row],[Adj Close]]</f>
        <v>6.7034587279567528E-3</v>
      </c>
    </row>
    <row r="862" spans="2:18">
      <c r="B862" s="20">
        <v>45033.291666666664</v>
      </c>
      <c r="C862" s="4">
        <v>26.988800000000001</v>
      </c>
      <c r="D862" s="25">
        <f t="shared" si="66"/>
        <v>26.744900000000001</v>
      </c>
      <c r="E862" s="26">
        <f>SMA1MSFT[[#This Row],[Adj Close]]-SMA1MSFT[[#This Row],[Naive Trend ]]</f>
        <v>0.24390000000000001</v>
      </c>
      <c r="F862" s="4">
        <f t="shared" si="65"/>
        <v>5.9487210000000006E-2</v>
      </c>
      <c r="G862" s="4">
        <f>ABS(SMA1MSFT[[#This Row],[Erorr 1]])</f>
        <v>0.24390000000000001</v>
      </c>
      <c r="H862" s="27">
        <f>SMA1MSFT[[#This Row],[Abs Erorr 1]]/SMA1MSFT[[#This Row],[Adj Close]]</f>
        <v>9.037082048849893E-3</v>
      </c>
      <c r="I862" s="25">
        <f t="shared" si="68"/>
        <v>26.559033333333332</v>
      </c>
      <c r="J862" s="28">
        <f>(SMA1MSFT[[#This Row],[Adj Close]]-SMA1MSFT[[#This Row],[3-MA]])</f>
        <v>0.42976666666666929</v>
      </c>
      <c r="K862" s="29">
        <f t="shared" si="67"/>
        <v>0.18469938777778003</v>
      </c>
      <c r="L862" s="29">
        <f>ABS(SMA1MSFT[[#This Row],[Erorr 2]])</f>
        <v>0.42976666666666929</v>
      </c>
      <c r="M862" s="27">
        <f>SMA1MSFT[[#This Row],[Abs Erorr 2]]/SMA1MSFT[[#This Row],[Adj Close]]</f>
        <v>1.5923889415856551E-2</v>
      </c>
      <c r="N862" s="25">
        <f t="shared" si="69"/>
        <v>26.903683333333333</v>
      </c>
      <c r="O862" s="30">
        <f>SMA1MSFT[[#This Row],[Adj Close]]-SMA1MSFT[[#This Row],[6-MA]]</f>
        <v>8.511666666666784E-2</v>
      </c>
      <c r="P862" s="29">
        <f>(SMA1MSFT[[#This Row],[Adj Close]]-N862)^2</f>
        <v>7.2448469444446441E-3</v>
      </c>
      <c r="Q862" s="29">
        <f>ABS(SMA1MSFT[[#This Row],[Erorr 3]])</f>
        <v>8.511666666666784E-2</v>
      </c>
      <c r="R862" s="31">
        <f>SMA1MSFT[[#This Row],[Abs Erorr 3]]/SMA1MSFT[[#This Row],[Adj Close]]</f>
        <v>3.1537773693779583E-3</v>
      </c>
    </row>
    <row r="863" spans="2:18">
      <c r="B863" s="20">
        <v>45034.291666666664</v>
      </c>
      <c r="C863" s="4">
        <v>27.653500000000001</v>
      </c>
      <c r="D863" s="25">
        <f t="shared" si="66"/>
        <v>26.988800000000001</v>
      </c>
      <c r="E863" s="26">
        <f>SMA1MSFT[[#This Row],[Adj Close]]-SMA1MSFT[[#This Row],[Naive Trend ]]</f>
        <v>0.66469999999999985</v>
      </c>
      <c r="F863" s="4">
        <f t="shared" si="65"/>
        <v>0.44182608999999978</v>
      </c>
      <c r="G863" s="4">
        <f>ABS(SMA1MSFT[[#This Row],[Erorr 1]])</f>
        <v>0.66469999999999985</v>
      </c>
      <c r="H863" s="27">
        <f>SMA1MSFT[[#This Row],[Abs Erorr 1]]/SMA1MSFT[[#This Row],[Adj Close]]</f>
        <v>2.4036740376444207E-2</v>
      </c>
      <c r="I863" s="25">
        <f t="shared" si="68"/>
        <v>26.727933333333336</v>
      </c>
      <c r="J863" s="28">
        <f>(SMA1MSFT[[#This Row],[Adj Close]]-SMA1MSFT[[#This Row],[3-MA]])</f>
        <v>0.92556666666666487</v>
      </c>
      <c r="K863" s="29">
        <f t="shared" si="67"/>
        <v>0.8566736544444411</v>
      </c>
      <c r="L863" s="29">
        <f>ABS(SMA1MSFT[[#This Row],[Erorr 2]])</f>
        <v>0.92556666666666487</v>
      </c>
      <c r="M863" s="27">
        <f>SMA1MSFT[[#This Row],[Abs Erorr 2]]/SMA1MSFT[[#This Row],[Adj Close]]</f>
        <v>3.3470145430656691E-2</v>
      </c>
      <c r="N863" s="25">
        <f t="shared" si="69"/>
        <v>26.897850000000002</v>
      </c>
      <c r="O863" s="30">
        <f>SMA1MSFT[[#This Row],[Adj Close]]-SMA1MSFT[[#This Row],[6-MA]]</f>
        <v>0.75564999999999927</v>
      </c>
      <c r="P863" s="29">
        <f>(SMA1MSFT[[#This Row],[Adj Close]]-N863)^2</f>
        <v>0.57100692249999885</v>
      </c>
      <c r="Q863" s="29">
        <f>ABS(SMA1MSFT[[#This Row],[Erorr 3]])</f>
        <v>0.75564999999999927</v>
      </c>
      <c r="R863" s="31">
        <f>SMA1MSFT[[#This Row],[Abs Erorr 3]]/SMA1MSFT[[#This Row],[Adj Close]]</f>
        <v>2.7325654980382204E-2</v>
      </c>
    </row>
    <row r="864" spans="2:18">
      <c r="B864" s="20">
        <v>45035.291666666664</v>
      </c>
      <c r="C864" s="4">
        <v>27.917400000000001</v>
      </c>
      <c r="D864" s="25">
        <f t="shared" si="66"/>
        <v>27.653500000000001</v>
      </c>
      <c r="E864" s="26">
        <f>SMA1MSFT[[#This Row],[Adj Close]]-SMA1MSFT[[#This Row],[Naive Trend ]]</f>
        <v>0.26389999999999958</v>
      </c>
      <c r="F864" s="4">
        <f t="shared" si="65"/>
        <v>6.9643209999999775E-2</v>
      </c>
      <c r="G864" s="4">
        <f>ABS(SMA1MSFT[[#This Row],[Erorr 1]])</f>
        <v>0.26389999999999958</v>
      </c>
      <c r="H864" s="27">
        <f>SMA1MSFT[[#This Row],[Abs Erorr 1]]/SMA1MSFT[[#This Row],[Adj Close]]</f>
        <v>9.4528860137405198E-3</v>
      </c>
      <c r="I864" s="25">
        <f t="shared" si="68"/>
        <v>27.12906666666667</v>
      </c>
      <c r="J864" s="28">
        <f>(SMA1MSFT[[#This Row],[Adj Close]]-SMA1MSFT[[#This Row],[3-MA]])</f>
        <v>0.78833333333333044</v>
      </c>
      <c r="K864" s="29">
        <f t="shared" si="67"/>
        <v>0.62146944444443986</v>
      </c>
      <c r="L864" s="29">
        <f>ABS(SMA1MSFT[[#This Row],[Erorr 2]])</f>
        <v>0.78833333333333044</v>
      </c>
      <c r="M864" s="27">
        <f>SMA1MSFT[[#This Row],[Abs Erorr 2]]/SMA1MSFT[[#This Row],[Adj Close]]</f>
        <v>2.8238064194134497E-2</v>
      </c>
      <c r="N864" s="25">
        <f t="shared" si="69"/>
        <v>26.912516666666665</v>
      </c>
      <c r="O864" s="30">
        <f>SMA1MSFT[[#This Row],[Adj Close]]-SMA1MSFT[[#This Row],[6-MA]]</f>
        <v>1.0048833333333356</v>
      </c>
      <c r="P864" s="29">
        <f>(SMA1MSFT[[#This Row],[Adj Close]]-N864)^2</f>
        <v>1.0097905136111156</v>
      </c>
      <c r="Q864" s="29">
        <f>ABS(SMA1MSFT[[#This Row],[Erorr 3]])</f>
        <v>1.0048833333333356</v>
      </c>
      <c r="R864" s="31">
        <f>SMA1MSFT[[#This Row],[Abs Erorr 3]]/SMA1MSFT[[#This Row],[Adj Close]]</f>
        <v>3.5994875358498123E-2</v>
      </c>
    </row>
    <row r="865" spans="2:18">
      <c r="B865" s="20">
        <v>45036.291666666664</v>
      </c>
      <c r="C865" s="4">
        <v>27.090800000000002</v>
      </c>
      <c r="D865" s="25">
        <f t="shared" si="66"/>
        <v>27.917400000000001</v>
      </c>
      <c r="E865" s="26">
        <f>SMA1MSFT[[#This Row],[Adj Close]]-SMA1MSFT[[#This Row],[Naive Trend ]]</f>
        <v>-0.82659999999999911</v>
      </c>
      <c r="F865" s="4">
        <f t="shared" si="65"/>
        <v>0.68326755999999855</v>
      </c>
      <c r="G865" s="4">
        <f>ABS(SMA1MSFT[[#This Row],[Erorr 1]])</f>
        <v>0.82659999999999911</v>
      </c>
      <c r="H865" s="27">
        <f>SMA1MSFT[[#This Row],[Abs Erorr 1]]/SMA1MSFT[[#This Row],[Adj Close]]</f>
        <v>3.0512203404845891E-2</v>
      </c>
      <c r="I865" s="25">
        <f t="shared" si="68"/>
        <v>27.519900000000003</v>
      </c>
      <c r="J865" s="28">
        <f>(SMA1MSFT[[#This Row],[Adj Close]]-SMA1MSFT[[#This Row],[3-MA]])</f>
        <v>-0.42910000000000181</v>
      </c>
      <c r="K865" s="29">
        <f t="shared" si="67"/>
        <v>0.18412681000000156</v>
      </c>
      <c r="L865" s="29">
        <f>ABS(SMA1MSFT[[#This Row],[Erorr 2]])</f>
        <v>0.42910000000000181</v>
      </c>
      <c r="M865" s="27">
        <f>SMA1MSFT[[#This Row],[Abs Erorr 2]]/SMA1MSFT[[#This Row],[Adj Close]]</f>
        <v>1.5839325527485411E-2</v>
      </c>
      <c r="N865" s="25">
        <f t="shared" si="69"/>
        <v>27.039466666666669</v>
      </c>
      <c r="O865" s="30">
        <f>SMA1MSFT[[#This Row],[Adj Close]]-SMA1MSFT[[#This Row],[6-MA]]</f>
        <v>5.1333333333332121E-2</v>
      </c>
      <c r="P865" s="29">
        <f>(SMA1MSFT[[#This Row],[Adj Close]]-N865)^2</f>
        <v>2.6351111111109866E-3</v>
      </c>
      <c r="Q865" s="29">
        <f>ABS(SMA1MSFT[[#This Row],[Erorr 3]])</f>
        <v>5.1333333333332121E-2</v>
      </c>
      <c r="R865" s="31">
        <f>SMA1MSFT[[#This Row],[Abs Erorr 3]]/SMA1MSFT[[#This Row],[Adj Close]]</f>
        <v>1.8948622164473591E-3</v>
      </c>
    </row>
    <row r="866" spans="2:18">
      <c r="B866" s="20">
        <v>45037.291666666664</v>
      </c>
      <c r="C866" s="4">
        <v>27.105799999999999</v>
      </c>
      <c r="D866" s="25">
        <f t="shared" si="66"/>
        <v>27.090800000000002</v>
      </c>
      <c r="E866" s="26">
        <f>SMA1MSFT[[#This Row],[Adj Close]]-SMA1MSFT[[#This Row],[Naive Trend ]]</f>
        <v>1.4999999999997016E-2</v>
      </c>
      <c r="F866" s="4">
        <f t="shared" si="65"/>
        <v>2.2499999999991047E-4</v>
      </c>
      <c r="G866" s="4">
        <f>ABS(SMA1MSFT[[#This Row],[Erorr 1]])</f>
        <v>1.4999999999997016E-2</v>
      </c>
      <c r="H866" s="27">
        <f>SMA1MSFT[[#This Row],[Abs Erorr 1]]/SMA1MSFT[[#This Row],[Adj Close]]</f>
        <v>5.5338709796416328E-4</v>
      </c>
      <c r="I866" s="25">
        <f t="shared" si="68"/>
        <v>27.553899999999999</v>
      </c>
      <c r="J866" s="28">
        <f>(SMA1MSFT[[#This Row],[Adj Close]]-SMA1MSFT[[#This Row],[3-MA]])</f>
        <v>-0.44810000000000016</v>
      </c>
      <c r="K866" s="29">
        <f t="shared" si="67"/>
        <v>0.20079361000000015</v>
      </c>
      <c r="L866" s="29">
        <f>ABS(SMA1MSFT[[#This Row],[Erorr 2]])</f>
        <v>0.44810000000000016</v>
      </c>
      <c r="M866" s="27">
        <f>SMA1MSFT[[#This Row],[Abs Erorr 2]]/SMA1MSFT[[#This Row],[Adj Close]]</f>
        <v>1.653151723985273E-2</v>
      </c>
      <c r="N866" s="25">
        <f t="shared" si="69"/>
        <v>27.140916666666669</v>
      </c>
      <c r="O866" s="30">
        <f>SMA1MSFT[[#This Row],[Adj Close]]-SMA1MSFT[[#This Row],[6-MA]]</f>
        <v>-3.5116666666670682E-2</v>
      </c>
      <c r="P866" s="29">
        <f>(SMA1MSFT[[#This Row],[Adj Close]]-N866)^2</f>
        <v>1.2331802777780598E-3</v>
      </c>
      <c r="Q866" s="29">
        <f>ABS(SMA1MSFT[[#This Row],[Erorr 3]])</f>
        <v>3.5116666666670682E-2</v>
      </c>
      <c r="R866" s="31">
        <f>SMA1MSFT[[#This Row],[Abs Erorr 3]]/SMA1MSFT[[#This Row],[Adj Close]]</f>
        <v>1.2955406837898413E-3</v>
      </c>
    </row>
    <row r="867" spans="2:18">
      <c r="B867" s="20">
        <v>45040.291666666664</v>
      </c>
      <c r="C867" s="4">
        <v>27.0288</v>
      </c>
      <c r="D867" s="25">
        <f t="shared" si="66"/>
        <v>27.105799999999999</v>
      </c>
      <c r="E867" s="26">
        <f>SMA1MSFT[[#This Row],[Adj Close]]-SMA1MSFT[[#This Row],[Naive Trend ]]</f>
        <v>-7.6999999999998181E-2</v>
      </c>
      <c r="F867" s="4">
        <f t="shared" si="65"/>
        <v>5.9289999999997201E-3</v>
      </c>
      <c r="G867" s="4">
        <f>ABS(SMA1MSFT[[#This Row],[Erorr 1]])</f>
        <v>7.6999999999998181E-2</v>
      </c>
      <c r="H867" s="27">
        <f>SMA1MSFT[[#This Row],[Abs Erorr 1]]/SMA1MSFT[[#This Row],[Adj Close]]</f>
        <v>2.848813117859401E-3</v>
      </c>
      <c r="I867" s="25">
        <f t="shared" si="68"/>
        <v>27.371333333333336</v>
      </c>
      <c r="J867" s="28">
        <f>(SMA1MSFT[[#This Row],[Adj Close]]-SMA1MSFT[[#This Row],[3-MA]])</f>
        <v>-0.34253333333333558</v>
      </c>
      <c r="K867" s="29">
        <f t="shared" si="67"/>
        <v>0.11732908444444598</v>
      </c>
      <c r="L867" s="29">
        <f>ABS(SMA1MSFT[[#This Row],[Erorr 2]])</f>
        <v>0.34253333333333558</v>
      </c>
      <c r="M867" s="27">
        <f>SMA1MSFT[[#This Row],[Abs Erorr 2]]/SMA1MSFT[[#This Row],[Adj Close]]</f>
        <v>1.2672901990962809E-2</v>
      </c>
      <c r="N867" s="25">
        <f t="shared" si="69"/>
        <v>27.250199999999996</v>
      </c>
      <c r="O867" s="30">
        <f>SMA1MSFT[[#This Row],[Adj Close]]-SMA1MSFT[[#This Row],[6-MA]]</f>
        <v>-0.2213999999999956</v>
      </c>
      <c r="P867" s="29">
        <f>(SMA1MSFT[[#This Row],[Adj Close]]-N867)^2</f>
        <v>4.9017959999998049E-2</v>
      </c>
      <c r="Q867" s="29">
        <f>ABS(SMA1MSFT[[#This Row],[Erorr 3]])</f>
        <v>0.2213999999999956</v>
      </c>
      <c r="R867" s="31">
        <f>SMA1MSFT[[#This Row],[Abs Erorr 3]]/SMA1MSFT[[#This Row],[Adj Close]]</f>
        <v>8.1912626531697886E-3</v>
      </c>
    </row>
    <row r="868" spans="2:18">
      <c r="B868" s="20">
        <v>45041.291666666664</v>
      </c>
      <c r="C868" s="4">
        <v>26.228200000000001</v>
      </c>
      <c r="D868" s="25">
        <f t="shared" si="66"/>
        <v>27.0288</v>
      </c>
      <c r="E868" s="26">
        <f>SMA1MSFT[[#This Row],[Adj Close]]-SMA1MSFT[[#This Row],[Naive Trend ]]</f>
        <v>-0.80059999999999931</v>
      </c>
      <c r="F868" s="4">
        <f t="shared" si="65"/>
        <v>0.6409603599999989</v>
      </c>
      <c r="G868" s="4">
        <f>ABS(SMA1MSFT[[#This Row],[Erorr 1]])</f>
        <v>0.80059999999999931</v>
      </c>
      <c r="H868" s="27">
        <f>SMA1MSFT[[#This Row],[Abs Erorr 1]]/SMA1MSFT[[#This Row],[Adj Close]]</f>
        <v>3.0524397404320513E-2</v>
      </c>
      <c r="I868" s="25">
        <f t="shared" si="68"/>
        <v>27.075133333333337</v>
      </c>
      <c r="J868" s="28">
        <f>(SMA1MSFT[[#This Row],[Adj Close]]-SMA1MSFT[[#This Row],[3-MA]])</f>
        <v>-0.84693333333333598</v>
      </c>
      <c r="K868" s="29">
        <f t="shared" si="67"/>
        <v>0.7172960711111156</v>
      </c>
      <c r="L868" s="29">
        <f>ABS(SMA1MSFT[[#This Row],[Erorr 2]])</f>
        <v>0.84693333333333598</v>
      </c>
      <c r="M868" s="27">
        <f>SMA1MSFT[[#This Row],[Abs Erorr 2]]/SMA1MSFT[[#This Row],[Adj Close]]</f>
        <v>3.2290943844157663E-2</v>
      </c>
      <c r="N868" s="25">
        <f t="shared" si="69"/>
        <v>27.297516666666667</v>
      </c>
      <c r="O868" s="30">
        <f>SMA1MSFT[[#This Row],[Adj Close]]-SMA1MSFT[[#This Row],[6-MA]]</f>
        <v>-1.0693166666666656</v>
      </c>
      <c r="P868" s="29">
        <f>(SMA1MSFT[[#This Row],[Adj Close]]-N868)^2</f>
        <v>1.1434381336111088</v>
      </c>
      <c r="Q868" s="29">
        <f>ABS(SMA1MSFT[[#This Row],[Erorr 3]])</f>
        <v>1.0693166666666656</v>
      </c>
      <c r="R868" s="31">
        <f>SMA1MSFT[[#This Row],[Abs Erorr 3]]/SMA1MSFT[[#This Row],[Adj Close]]</f>
        <v>4.0769731307015562E-2</v>
      </c>
    </row>
    <row r="869" spans="2:18">
      <c r="B869" s="20">
        <v>45042.291666666664</v>
      </c>
      <c r="C869" s="4">
        <v>26.942799999999998</v>
      </c>
      <c r="D869" s="25">
        <f t="shared" si="66"/>
        <v>26.228200000000001</v>
      </c>
      <c r="E869" s="26">
        <f>SMA1MSFT[[#This Row],[Adj Close]]-SMA1MSFT[[#This Row],[Naive Trend ]]</f>
        <v>0.71459999999999724</v>
      </c>
      <c r="F869" s="4">
        <f t="shared" si="65"/>
        <v>0.51065315999999605</v>
      </c>
      <c r="G869" s="4">
        <f>ABS(SMA1MSFT[[#This Row],[Erorr 1]])</f>
        <v>0.71459999999999724</v>
      </c>
      <c r="H869" s="27">
        <f>SMA1MSFT[[#This Row],[Abs Erorr 1]]/SMA1MSFT[[#This Row],[Adj Close]]</f>
        <v>2.6522855827901974E-2</v>
      </c>
      <c r="I869" s="25">
        <f t="shared" si="68"/>
        <v>26.787599999999998</v>
      </c>
      <c r="J869" s="28">
        <f>(SMA1MSFT[[#This Row],[Adj Close]]-SMA1MSFT[[#This Row],[3-MA]])</f>
        <v>0.15520000000000067</v>
      </c>
      <c r="K869" s="29">
        <f t="shared" si="67"/>
        <v>2.4087040000000209E-2</v>
      </c>
      <c r="L869" s="29">
        <f>ABS(SMA1MSFT[[#This Row],[Erorr 2]])</f>
        <v>0.15520000000000067</v>
      </c>
      <c r="M869" s="27">
        <f>SMA1MSFT[[#This Row],[Abs Erorr 2]]/SMA1MSFT[[#This Row],[Adj Close]]</f>
        <v>5.7603515596003638E-3</v>
      </c>
      <c r="N869" s="25">
        <f t="shared" si="69"/>
        <v>27.170749999999998</v>
      </c>
      <c r="O869" s="30">
        <f>SMA1MSFT[[#This Row],[Adj Close]]-SMA1MSFT[[#This Row],[6-MA]]</f>
        <v>-0.22794999999999987</v>
      </c>
      <c r="P869" s="29">
        <f>(SMA1MSFT[[#This Row],[Adj Close]]-N869)^2</f>
        <v>5.1961202499999942E-2</v>
      </c>
      <c r="Q869" s="29">
        <f>ABS(SMA1MSFT[[#This Row],[Erorr 3]])</f>
        <v>0.22794999999999987</v>
      </c>
      <c r="R869" s="31">
        <f>SMA1MSFT[[#This Row],[Abs Erorr 3]]/SMA1MSFT[[#This Row],[Adj Close]]</f>
        <v>8.4605163531629932E-3</v>
      </c>
    </row>
    <row r="870" spans="2:18">
      <c r="B870" s="20">
        <v>45043.291666666664</v>
      </c>
      <c r="C870" s="4">
        <v>27.212700000000002</v>
      </c>
      <c r="D870" s="25">
        <f t="shared" si="66"/>
        <v>26.942799999999998</v>
      </c>
      <c r="E870" s="26">
        <f>SMA1MSFT[[#This Row],[Adj Close]]-SMA1MSFT[[#This Row],[Naive Trend ]]</f>
        <v>0.26990000000000336</v>
      </c>
      <c r="F870" s="4">
        <f t="shared" si="65"/>
        <v>7.2846010000001807E-2</v>
      </c>
      <c r="G870" s="4">
        <f>ABS(SMA1MSFT[[#This Row],[Erorr 1]])</f>
        <v>0.26990000000000336</v>
      </c>
      <c r="H870" s="27">
        <f>SMA1MSFT[[#This Row],[Abs Erorr 1]]/SMA1MSFT[[#This Row],[Adj Close]]</f>
        <v>9.9181632105598983E-3</v>
      </c>
      <c r="I870" s="25">
        <f t="shared" si="68"/>
        <v>26.733266666666669</v>
      </c>
      <c r="J870" s="28">
        <f>(SMA1MSFT[[#This Row],[Adj Close]]-SMA1MSFT[[#This Row],[3-MA]])</f>
        <v>0.47943333333333271</v>
      </c>
      <c r="K870" s="29">
        <f t="shared" si="67"/>
        <v>0.22985632111111051</v>
      </c>
      <c r="L870" s="29">
        <f>ABS(SMA1MSFT[[#This Row],[Erorr 2]])</f>
        <v>0.47943333333333271</v>
      </c>
      <c r="M870" s="27">
        <f>SMA1MSFT[[#This Row],[Abs Erorr 2]]/SMA1MSFT[[#This Row],[Adj Close]]</f>
        <v>1.7617999438987411E-2</v>
      </c>
      <c r="N870" s="25">
        <f t="shared" si="69"/>
        <v>27.052300000000002</v>
      </c>
      <c r="O870" s="30">
        <f>SMA1MSFT[[#This Row],[Adj Close]]-SMA1MSFT[[#This Row],[6-MA]]</f>
        <v>0.16039999999999921</v>
      </c>
      <c r="P870" s="29">
        <f>(SMA1MSFT[[#This Row],[Adj Close]]-N870)^2</f>
        <v>2.5728159999999747E-2</v>
      </c>
      <c r="Q870" s="29">
        <f>ABS(SMA1MSFT[[#This Row],[Erorr 3]])</f>
        <v>0.16039999999999921</v>
      </c>
      <c r="R870" s="31">
        <f>SMA1MSFT[[#This Row],[Abs Erorr 3]]/SMA1MSFT[[#This Row],[Adj Close]]</f>
        <v>5.8943067023852543E-3</v>
      </c>
    </row>
    <row r="871" spans="2:18">
      <c r="B871" s="20">
        <v>45044.291666666664</v>
      </c>
      <c r="C871" s="4">
        <v>27.735499999999998</v>
      </c>
      <c r="D871" s="25">
        <f t="shared" si="66"/>
        <v>27.212700000000002</v>
      </c>
      <c r="E871" s="26">
        <f>SMA1MSFT[[#This Row],[Adj Close]]-SMA1MSFT[[#This Row],[Naive Trend ]]</f>
        <v>0.5227999999999966</v>
      </c>
      <c r="F871" s="4">
        <f t="shared" si="65"/>
        <v>0.27331983999999643</v>
      </c>
      <c r="G871" s="4">
        <f>ABS(SMA1MSFT[[#This Row],[Erorr 1]])</f>
        <v>0.5227999999999966</v>
      </c>
      <c r="H871" s="27">
        <f>SMA1MSFT[[#This Row],[Abs Erorr 1]]/SMA1MSFT[[#This Row],[Adj Close]]</f>
        <v>1.8849488922139376E-2</v>
      </c>
      <c r="I871" s="25">
        <f t="shared" si="68"/>
        <v>26.794566666666668</v>
      </c>
      <c r="J871" s="28">
        <f>(SMA1MSFT[[#This Row],[Adj Close]]-SMA1MSFT[[#This Row],[3-MA]])</f>
        <v>0.94093333333333007</v>
      </c>
      <c r="K871" s="29">
        <f t="shared" si="67"/>
        <v>0.88535553777777165</v>
      </c>
      <c r="L871" s="29">
        <f>ABS(SMA1MSFT[[#This Row],[Erorr 2]])</f>
        <v>0.94093333333333007</v>
      </c>
      <c r="M871" s="27">
        <f>SMA1MSFT[[#This Row],[Abs Erorr 2]]/SMA1MSFT[[#This Row],[Adj Close]]</f>
        <v>3.3925234206462117E-2</v>
      </c>
      <c r="N871" s="25">
        <f t="shared" si="69"/>
        <v>26.934850000000001</v>
      </c>
      <c r="O871" s="30">
        <f>SMA1MSFT[[#This Row],[Adj Close]]-SMA1MSFT[[#This Row],[6-MA]]</f>
        <v>0.80064999999999742</v>
      </c>
      <c r="P871" s="29">
        <f>(SMA1MSFT[[#This Row],[Adj Close]]-N871)^2</f>
        <v>0.64104042249999582</v>
      </c>
      <c r="Q871" s="29">
        <f>ABS(SMA1MSFT[[#This Row],[Erorr 3]])</f>
        <v>0.80064999999999742</v>
      </c>
      <c r="R871" s="31">
        <f>SMA1MSFT[[#This Row],[Abs Erorr 3]]/SMA1MSFT[[#This Row],[Adj Close]]</f>
        <v>2.8867336085522072E-2</v>
      </c>
    </row>
    <row r="872" spans="2:18">
      <c r="B872" s="20">
        <v>45047.291666666664</v>
      </c>
      <c r="C872" s="4">
        <v>28.895900000000001</v>
      </c>
      <c r="D872" s="25">
        <f t="shared" si="66"/>
        <v>27.735499999999998</v>
      </c>
      <c r="E872" s="26">
        <f>SMA1MSFT[[#This Row],[Adj Close]]-SMA1MSFT[[#This Row],[Naive Trend ]]</f>
        <v>1.1604000000000028</v>
      </c>
      <c r="F872" s="4">
        <f t="shared" si="65"/>
        <v>1.3465281600000063</v>
      </c>
      <c r="G872" s="4">
        <f>ABS(SMA1MSFT[[#This Row],[Erorr 1]])</f>
        <v>1.1604000000000028</v>
      </c>
      <c r="H872" s="27">
        <f>SMA1MSFT[[#This Row],[Abs Erorr 1]]/SMA1MSFT[[#This Row],[Adj Close]]</f>
        <v>4.0157946283036788E-2</v>
      </c>
      <c r="I872" s="25">
        <f t="shared" si="68"/>
        <v>27.297000000000001</v>
      </c>
      <c r="J872" s="28">
        <f>(SMA1MSFT[[#This Row],[Adj Close]]-SMA1MSFT[[#This Row],[3-MA]])</f>
        <v>1.5989000000000004</v>
      </c>
      <c r="K872" s="29">
        <f t="shared" si="67"/>
        <v>2.5564812100000012</v>
      </c>
      <c r="L872" s="29">
        <f>ABS(SMA1MSFT[[#This Row],[Erorr 2]])</f>
        <v>1.5989000000000004</v>
      </c>
      <c r="M872" s="27">
        <f>SMA1MSFT[[#This Row],[Abs Erorr 2]]/SMA1MSFT[[#This Row],[Adj Close]]</f>
        <v>5.5333109541492058E-2</v>
      </c>
      <c r="N872" s="25">
        <f t="shared" si="69"/>
        <v>27.042300000000001</v>
      </c>
      <c r="O872" s="30">
        <f>SMA1MSFT[[#This Row],[Adj Close]]-SMA1MSFT[[#This Row],[6-MA]]</f>
        <v>1.8536000000000001</v>
      </c>
      <c r="P872" s="29">
        <f>(SMA1MSFT[[#This Row],[Adj Close]]-N872)^2</f>
        <v>3.4358329600000004</v>
      </c>
      <c r="Q872" s="29">
        <f>ABS(SMA1MSFT[[#This Row],[Erorr 3]])</f>
        <v>1.8536000000000001</v>
      </c>
      <c r="R872" s="31">
        <f>SMA1MSFT[[#This Row],[Abs Erorr 3]]/SMA1MSFT[[#This Row],[Adj Close]]</f>
        <v>6.4147508816129628E-2</v>
      </c>
    </row>
    <row r="873" spans="2:18">
      <c r="B873" s="20">
        <v>45048.291666666664</v>
      </c>
      <c r="C873" s="4">
        <v>28.196200000000001</v>
      </c>
      <c r="D873" s="25">
        <f t="shared" si="66"/>
        <v>28.895900000000001</v>
      </c>
      <c r="E873" s="26">
        <f>SMA1MSFT[[#This Row],[Adj Close]]-SMA1MSFT[[#This Row],[Naive Trend ]]</f>
        <v>-0.69969999999999999</v>
      </c>
      <c r="F873" s="4">
        <f t="shared" si="65"/>
        <v>0.48958008999999997</v>
      </c>
      <c r="G873" s="4">
        <f>ABS(SMA1MSFT[[#This Row],[Erorr 1]])</f>
        <v>0.69969999999999999</v>
      </c>
      <c r="H873" s="27">
        <f>SMA1MSFT[[#This Row],[Abs Erorr 1]]/SMA1MSFT[[#This Row],[Adj Close]]</f>
        <v>2.4815400656826095E-2</v>
      </c>
      <c r="I873" s="25">
        <f t="shared" si="68"/>
        <v>27.948033333333331</v>
      </c>
      <c r="J873" s="28">
        <f>(SMA1MSFT[[#This Row],[Adj Close]]-SMA1MSFT[[#This Row],[3-MA]])</f>
        <v>0.24816666666666976</v>
      </c>
      <c r="K873" s="29">
        <f t="shared" si="67"/>
        <v>6.1586694444445977E-2</v>
      </c>
      <c r="L873" s="29">
        <f>ABS(SMA1MSFT[[#This Row],[Erorr 2]])</f>
        <v>0.24816666666666976</v>
      </c>
      <c r="M873" s="27">
        <f>SMA1MSFT[[#This Row],[Abs Erorr 2]]/SMA1MSFT[[#This Row],[Adj Close]]</f>
        <v>8.8014224138951262E-3</v>
      </c>
      <c r="N873" s="25">
        <f t="shared" si="69"/>
        <v>27.34065</v>
      </c>
      <c r="O873" s="30">
        <f>SMA1MSFT[[#This Row],[Adj Close]]-SMA1MSFT[[#This Row],[6-MA]]</f>
        <v>0.85555000000000092</v>
      </c>
      <c r="P873" s="29">
        <f>(SMA1MSFT[[#This Row],[Adj Close]]-N873)^2</f>
        <v>0.73196580250000154</v>
      </c>
      <c r="Q873" s="29">
        <f>ABS(SMA1MSFT[[#This Row],[Erorr 3]])</f>
        <v>0.85555000000000092</v>
      </c>
      <c r="R873" s="31">
        <f>SMA1MSFT[[#This Row],[Abs Erorr 3]]/SMA1MSFT[[#This Row],[Adj Close]]</f>
        <v>3.0342741220448177E-2</v>
      </c>
    </row>
    <row r="874" spans="2:18">
      <c r="B874" s="20">
        <v>45049.291666666664</v>
      </c>
      <c r="C874" s="4">
        <v>27.788399999999999</v>
      </c>
      <c r="D874" s="25">
        <f t="shared" si="66"/>
        <v>28.196200000000001</v>
      </c>
      <c r="E874" s="26">
        <f>SMA1MSFT[[#This Row],[Adj Close]]-SMA1MSFT[[#This Row],[Naive Trend ]]</f>
        <v>-0.40780000000000172</v>
      </c>
      <c r="F874" s="4">
        <f t="shared" si="65"/>
        <v>0.16630084000000139</v>
      </c>
      <c r="G874" s="4">
        <f>ABS(SMA1MSFT[[#This Row],[Erorr 1]])</f>
        <v>0.40780000000000172</v>
      </c>
      <c r="H874" s="27">
        <f>SMA1MSFT[[#This Row],[Abs Erorr 1]]/SMA1MSFT[[#This Row],[Adj Close]]</f>
        <v>1.4675188208029311E-2</v>
      </c>
      <c r="I874" s="25">
        <f t="shared" si="68"/>
        <v>28.275866666666669</v>
      </c>
      <c r="J874" s="28">
        <f>(SMA1MSFT[[#This Row],[Adj Close]]-SMA1MSFT[[#This Row],[3-MA]])</f>
        <v>-0.48746666666666982</v>
      </c>
      <c r="K874" s="29">
        <f t="shared" si="67"/>
        <v>0.2376237511111142</v>
      </c>
      <c r="L874" s="29">
        <f>ABS(SMA1MSFT[[#This Row],[Erorr 2]])</f>
        <v>0.48746666666666982</v>
      </c>
      <c r="M874" s="27">
        <f>SMA1MSFT[[#This Row],[Abs Erorr 2]]/SMA1MSFT[[#This Row],[Adj Close]]</f>
        <v>1.7542091904056003E-2</v>
      </c>
      <c r="N874" s="25">
        <f t="shared" si="69"/>
        <v>27.53521666666667</v>
      </c>
      <c r="O874" s="30">
        <f>SMA1MSFT[[#This Row],[Adj Close]]-SMA1MSFT[[#This Row],[6-MA]]</f>
        <v>0.25318333333332887</v>
      </c>
      <c r="P874" s="29">
        <f>(SMA1MSFT[[#This Row],[Adj Close]]-N874)^2</f>
        <v>6.4101800277775525E-2</v>
      </c>
      <c r="Q874" s="29">
        <f>ABS(SMA1MSFT[[#This Row],[Erorr 3]])</f>
        <v>0.25318333333332887</v>
      </c>
      <c r="R874" s="31">
        <f>SMA1MSFT[[#This Row],[Abs Erorr 3]]/SMA1MSFT[[#This Row],[Adj Close]]</f>
        <v>9.111115909276133E-3</v>
      </c>
    </row>
    <row r="875" spans="2:18">
      <c r="B875" s="20">
        <v>45050.291666666664</v>
      </c>
      <c r="C875" s="4">
        <v>27.548500000000001</v>
      </c>
      <c r="D875" s="25">
        <f t="shared" si="66"/>
        <v>27.788399999999999</v>
      </c>
      <c r="E875" s="26">
        <f>SMA1MSFT[[#This Row],[Adj Close]]-SMA1MSFT[[#This Row],[Naive Trend ]]</f>
        <v>-0.23989999999999867</v>
      </c>
      <c r="F875" s="4">
        <f t="shared" si="65"/>
        <v>5.7552009999999362E-2</v>
      </c>
      <c r="G875" s="4">
        <f>ABS(SMA1MSFT[[#This Row],[Erorr 1]])</f>
        <v>0.23989999999999867</v>
      </c>
      <c r="H875" s="27">
        <f>SMA1MSFT[[#This Row],[Abs Erorr 1]]/SMA1MSFT[[#This Row],[Adj Close]]</f>
        <v>8.7082781276657042E-3</v>
      </c>
      <c r="I875" s="25">
        <f t="shared" si="68"/>
        <v>28.293499999999998</v>
      </c>
      <c r="J875" s="28">
        <f>(SMA1MSFT[[#This Row],[Adj Close]]-SMA1MSFT[[#This Row],[3-MA]])</f>
        <v>-0.74499999999999744</v>
      </c>
      <c r="K875" s="29">
        <f t="shared" si="67"/>
        <v>0.55502499999999622</v>
      </c>
      <c r="L875" s="29">
        <f>ABS(SMA1MSFT[[#This Row],[Erorr 2]])</f>
        <v>0.74499999999999744</v>
      </c>
      <c r="M875" s="27">
        <f>SMA1MSFT[[#This Row],[Abs Erorr 2]]/SMA1MSFT[[#This Row],[Adj Close]]</f>
        <v>2.7043214694084883E-2</v>
      </c>
      <c r="N875" s="25">
        <f t="shared" si="69"/>
        <v>27.795249999999999</v>
      </c>
      <c r="O875" s="30">
        <f>SMA1MSFT[[#This Row],[Adj Close]]-SMA1MSFT[[#This Row],[6-MA]]</f>
        <v>-0.24674999999999869</v>
      </c>
      <c r="P875" s="29">
        <f>(SMA1MSFT[[#This Row],[Adj Close]]-N875)^2</f>
        <v>6.0885562499999352E-2</v>
      </c>
      <c r="Q875" s="29">
        <f>ABS(SMA1MSFT[[#This Row],[Erorr 3]])</f>
        <v>0.24674999999999869</v>
      </c>
      <c r="R875" s="31">
        <f>SMA1MSFT[[#This Row],[Abs Erorr 3]]/SMA1MSFT[[#This Row],[Adj Close]]</f>
        <v>8.9569305043831308E-3</v>
      </c>
    </row>
    <row r="876" spans="2:18">
      <c r="B876" s="20">
        <v>45051.291666666664</v>
      </c>
      <c r="C876" s="4">
        <v>28.666</v>
      </c>
      <c r="D876" s="25">
        <f t="shared" si="66"/>
        <v>27.548500000000001</v>
      </c>
      <c r="E876" s="26">
        <f>SMA1MSFT[[#This Row],[Adj Close]]-SMA1MSFT[[#This Row],[Naive Trend ]]</f>
        <v>1.1174999999999997</v>
      </c>
      <c r="F876" s="4">
        <f t="shared" si="65"/>
        <v>1.2488062499999995</v>
      </c>
      <c r="G876" s="4">
        <f>ABS(SMA1MSFT[[#This Row],[Erorr 1]])</f>
        <v>1.1174999999999997</v>
      </c>
      <c r="H876" s="27">
        <f>SMA1MSFT[[#This Row],[Abs Erorr 1]]/SMA1MSFT[[#This Row],[Adj Close]]</f>
        <v>3.8983464731737937E-2</v>
      </c>
      <c r="I876" s="25">
        <f t="shared" si="68"/>
        <v>27.844366666666669</v>
      </c>
      <c r="J876" s="28">
        <f>(SMA1MSFT[[#This Row],[Adj Close]]-SMA1MSFT[[#This Row],[3-MA]])</f>
        <v>0.821633333333331</v>
      </c>
      <c r="K876" s="29">
        <f t="shared" si="67"/>
        <v>0.67508133444444063</v>
      </c>
      <c r="L876" s="29">
        <f>ABS(SMA1MSFT[[#This Row],[Erorr 2]])</f>
        <v>0.821633333333331</v>
      </c>
      <c r="M876" s="27">
        <f>SMA1MSFT[[#This Row],[Abs Erorr 2]]/SMA1MSFT[[#This Row],[Adj Close]]</f>
        <v>2.8662294471964382E-2</v>
      </c>
      <c r="N876" s="25">
        <f t="shared" si="69"/>
        <v>27.896199999999997</v>
      </c>
      <c r="O876" s="30">
        <f>SMA1MSFT[[#This Row],[Adj Close]]-SMA1MSFT[[#This Row],[6-MA]]</f>
        <v>0.76980000000000359</v>
      </c>
      <c r="P876" s="29">
        <f>(SMA1MSFT[[#This Row],[Adj Close]]-N876)^2</f>
        <v>0.59259204000000554</v>
      </c>
      <c r="Q876" s="29">
        <f>ABS(SMA1MSFT[[#This Row],[Erorr 3]])</f>
        <v>0.76980000000000359</v>
      </c>
      <c r="R876" s="31">
        <f>SMA1MSFT[[#This Row],[Abs Erorr 3]]/SMA1MSFT[[#This Row],[Adj Close]]</f>
        <v>2.6854112886346319E-2</v>
      </c>
    </row>
    <row r="877" spans="2:18">
      <c r="B877" s="20">
        <v>45054.291666666664</v>
      </c>
      <c r="C877" s="4">
        <v>29.136800000000001</v>
      </c>
      <c r="D877" s="25">
        <f t="shared" si="66"/>
        <v>28.666</v>
      </c>
      <c r="E877" s="26">
        <f>SMA1MSFT[[#This Row],[Adj Close]]-SMA1MSFT[[#This Row],[Naive Trend ]]</f>
        <v>0.47080000000000055</v>
      </c>
      <c r="F877" s="4">
        <f t="shared" si="65"/>
        <v>0.22165264000000051</v>
      </c>
      <c r="G877" s="4">
        <f>ABS(SMA1MSFT[[#This Row],[Erorr 1]])</f>
        <v>0.47080000000000055</v>
      </c>
      <c r="H877" s="27">
        <f>SMA1MSFT[[#This Row],[Abs Erorr 1]]/SMA1MSFT[[#This Row],[Adj Close]]</f>
        <v>1.6158260344306875E-2</v>
      </c>
      <c r="I877" s="25">
        <f t="shared" si="68"/>
        <v>28.000966666666667</v>
      </c>
      <c r="J877" s="28">
        <f>(SMA1MSFT[[#This Row],[Adj Close]]-SMA1MSFT[[#This Row],[3-MA]])</f>
        <v>1.1358333333333341</v>
      </c>
      <c r="K877" s="29">
        <f t="shared" si="67"/>
        <v>1.290117361111113</v>
      </c>
      <c r="L877" s="29">
        <f>ABS(SMA1MSFT[[#This Row],[Erorr 2]])</f>
        <v>1.1358333333333341</v>
      </c>
      <c r="M877" s="27">
        <f>SMA1MSFT[[#This Row],[Abs Erorr 2]]/SMA1MSFT[[#This Row],[Adj Close]]</f>
        <v>3.8982775504974261E-2</v>
      </c>
      <c r="N877" s="25">
        <f t="shared" si="69"/>
        <v>28.138416666666668</v>
      </c>
      <c r="O877" s="30">
        <f>SMA1MSFT[[#This Row],[Adj Close]]-SMA1MSFT[[#This Row],[6-MA]]</f>
        <v>0.99838333333333296</v>
      </c>
      <c r="P877" s="29">
        <f>(SMA1MSFT[[#This Row],[Adj Close]]-N877)^2</f>
        <v>0.996769280277777</v>
      </c>
      <c r="Q877" s="29">
        <f>ABS(SMA1MSFT[[#This Row],[Erorr 3]])</f>
        <v>0.99838333333333296</v>
      </c>
      <c r="R877" s="31">
        <f>SMA1MSFT[[#This Row],[Abs Erorr 3]]/SMA1MSFT[[#This Row],[Adj Close]]</f>
        <v>3.426537345670537E-2</v>
      </c>
    </row>
    <row r="878" spans="2:18">
      <c r="B878" s="20">
        <v>45055.291666666664</v>
      </c>
      <c r="C878" s="4">
        <v>28.557099999999998</v>
      </c>
      <c r="D878" s="25">
        <f t="shared" si="66"/>
        <v>29.136800000000001</v>
      </c>
      <c r="E878" s="26">
        <f>SMA1MSFT[[#This Row],[Adj Close]]-SMA1MSFT[[#This Row],[Naive Trend ]]</f>
        <v>-0.57970000000000255</v>
      </c>
      <c r="F878" s="4">
        <f t="shared" si="65"/>
        <v>0.33605209000000297</v>
      </c>
      <c r="G878" s="4">
        <f>ABS(SMA1MSFT[[#This Row],[Erorr 1]])</f>
        <v>0.57970000000000255</v>
      </c>
      <c r="H878" s="27">
        <f>SMA1MSFT[[#This Row],[Abs Erorr 1]]/SMA1MSFT[[#This Row],[Adj Close]]</f>
        <v>2.0299680289665358E-2</v>
      </c>
      <c r="I878" s="25">
        <f t="shared" si="68"/>
        <v>28.450433333333336</v>
      </c>
      <c r="J878" s="28">
        <f>(SMA1MSFT[[#This Row],[Adj Close]]-SMA1MSFT[[#This Row],[3-MA]])</f>
        <v>0.10666666666666202</v>
      </c>
      <c r="K878" s="29">
        <f t="shared" si="67"/>
        <v>1.1377777777776788E-2</v>
      </c>
      <c r="L878" s="29">
        <f>ABS(SMA1MSFT[[#This Row],[Erorr 2]])</f>
        <v>0.10666666666666202</v>
      </c>
      <c r="M878" s="27">
        <f>SMA1MSFT[[#This Row],[Abs Erorr 2]]/SMA1MSFT[[#This Row],[Adj Close]]</f>
        <v>3.7352065394126864E-3</v>
      </c>
      <c r="N878" s="25">
        <f t="shared" si="69"/>
        <v>28.371966666666665</v>
      </c>
      <c r="O878" s="30">
        <f>SMA1MSFT[[#This Row],[Adj Close]]-SMA1MSFT[[#This Row],[6-MA]]</f>
        <v>0.18513333333333293</v>
      </c>
      <c r="P878" s="29">
        <f>(SMA1MSFT[[#This Row],[Adj Close]]-N878)^2</f>
        <v>3.4274351111110962E-2</v>
      </c>
      <c r="Q878" s="29">
        <f>ABS(SMA1MSFT[[#This Row],[Erorr 3]])</f>
        <v>0.18513333333333293</v>
      </c>
      <c r="R878" s="31">
        <f>SMA1MSFT[[#This Row],[Abs Erorr 3]]/SMA1MSFT[[#This Row],[Adj Close]]</f>
        <v>6.482917849968412E-3</v>
      </c>
    </row>
    <row r="879" spans="2:18">
      <c r="B879" s="20">
        <v>45056.291666666664</v>
      </c>
      <c r="C879" s="4">
        <v>28.870899999999999</v>
      </c>
      <c r="D879" s="25">
        <f t="shared" si="66"/>
        <v>28.557099999999998</v>
      </c>
      <c r="E879" s="26">
        <f>SMA1MSFT[[#This Row],[Adj Close]]-SMA1MSFT[[#This Row],[Naive Trend ]]</f>
        <v>0.31380000000000052</v>
      </c>
      <c r="F879" s="4">
        <f t="shared" si="65"/>
        <v>9.8470440000000325E-2</v>
      </c>
      <c r="G879" s="4">
        <f>ABS(SMA1MSFT[[#This Row],[Erorr 1]])</f>
        <v>0.31380000000000052</v>
      </c>
      <c r="H879" s="27">
        <f>SMA1MSFT[[#This Row],[Abs Erorr 1]]/SMA1MSFT[[#This Row],[Adj Close]]</f>
        <v>1.0869075782189005E-2</v>
      </c>
      <c r="I879" s="25">
        <f t="shared" si="68"/>
        <v>28.786633333333338</v>
      </c>
      <c r="J879" s="28">
        <f>(SMA1MSFT[[#This Row],[Adj Close]]-SMA1MSFT[[#This Row],[3-MA]])</f>
        <v>8.4266666666660939E-2</v>
      </c>
      <c r="K879" s="29">
        <f t="shared" si="67"/>
        <v>7.1008711111101462E-3</v>
      </c>
      <c r="L879" s="29">
        <f>ABS(SMA1MSFT[[#This Row],[Erorr 2]])</f>
        <v>8.4266666666660939E-2</v>
      </c>
      <c r="M879" s="27">
        <f>SMA1MSFT[[#This Row],[Abs Erorr 2]]/SMA1MSFT[[#This Row],[Adj Close]]</f>
        <v>2.9187405542141377E-3</v>
      </c>
      <c r="N879" s="25">
        <f t="shared" si="69"/>
        <v>28.3155</v>
      </c>
      <c r="O879" s="30">
        <f>SMA1MSFT[[#This Row],[Adj Close]]-SMA1MSFT[[#This Row],[6-MA]]</f>
        <v>0.55539999999999878</v>
      </c>
      <c r="P879" s="29">
        <f>(SMA1MSFT[[#This Row],[Adj Close]]-N879)^2</f>
        <v>0.30846915999999863</v>
      </c>
      <c r="Q879" s="29">
        <f>ABS(SMA1MSFT[[#This Row],[Erorr 3]])</f>
        <v>0.55539999999999878</v>
      </c>
      <c r="R879" s="31">
        <f>SMA1MSFT[[#This Row],[Abs Erorr 3]]/SMA1MSFT[[#This Row],[Adj Close]]</f>
        <v>1.9237363573702197E-2</v>
      </c>
    </row>
    <row r="880" spans="2:18">
      <c r="B880" s="20">
        <v>45057.291666666664</v>
      </c>
      <c r="C880" s="4">
        <v>28.564</v>
      </c>
      <c r="D880" s="25">
        <f t="shared" si="66"/>
        <v>28.870899999999999</v>
      </c>
      <c r="E880" s="26">
        <f>SMA1MSFT[[#This Row],[Adj Close]]-SMA1MSFT[[#This Row],[Naive Trend ]]</f>
        <v>-0.30689999999999884</v>
      </c>
      <c r="F880" s="4">
        <f t="shared" si="65"/>
        <v>9.4187609999999283E-2</v>
      </c>
      <c r="G880" s="4">
        <f>ABS(SMA1MSFT[[#This Row],[Erorr 1]])</f>
        <v>0.30689999999999884</v>
      </c>
      <c r="H880" s="27">
        <f>SMA1MSFT[[#This Row],[Abs Erorr 1]]/SMA1MSFT[[#This Row],[Adj Close]]</f>
        <v>1.0744293516314202E-2</v>
      </c>
      <c r="I880" s="25">
        <f t="shared" si="68"/>
        <v>28.854933333333332</v>
      </c>
      <c r="J880" s="28">
        <f>(SMA1MSFT[[#This Row],[Adj Close]]-SMA1MSFT[[#This Row],[3-MA]])</f>
        <v>-0.29093333333333149</v>
      </c>
      <c r="K880" s="29">
        <f t="shared" si="67"/>
        <v>8.464220444444337E-2</v>
      </c>
      <c r="L880" s="29">
        <f>ABS(SMA1MSFT[[#This Row],[Erorr 2]])</f>
        <v>0.29093333333333149</v>
      </c>
      <c r="M880" s="27">
        <f>SMA1MSFT[[#This Row],[Abs Erorr 2]]/SMA1MSFT[[#This Row],[Adj Close]]</f>
        <v>1.018531484852722E-2</v>
      </c>
      <c r="N880" s="25">
        <f t="shared" si="69"/>
        <v>28.427949999999999</v>
      </c>
      <c r="O880" s="30">
        <f>SMA1MSFT[[#This Row],[Adj Close]]-SMA1MSFT[[#This Row],[6-MA]]</f>
        <v>0.13605000000000089</v>
      </c>
      <c r="P880" s="29">
        <f>(SMA1MSFT[[#This Row],[Adj Close]]-N880)^2</f>
        <v>1.8509602500000243E-2</v>
      </c>
      <c r="Q880" s="29">
        <f>ABS(SMA1MSFT[[#This Row],[Erorr 3]])</f>
        <v>0.13605000000000089</v>
      </c>
      <c r="R880" s="31">
        <f>SMA1MSFT[[#This Row],[Abs Erorr 3]]/SMA1MSFT[[#This Row],[Adj Close]]</f>
        <v>4.7629883769780453E-3</v>
      </c>
    </row>
    <row r="881" spans="2:18">
      <c r="B881" s="20">
        <v>45058.291666666664</v>
      </c>
      <c r="C881" s="4">
        <v>28.3262</v>
      </c>
      <c r="D881" s="25">
        <f t="shared" si="66"/>
        <v>28.564</v>
      </c>
      <c r="E881" s="26">
        <f>SMA1MSFT[[#This Row],[Adj Close]]-SMA1MSFT[[#This Row],[Naive Trend ]]</f>
        <v>-0.23780000000000001</v>
      </c>
      <c r="F881" s="4">
        <f t="shared" si="65"/>
        <v>5.6548840000000003E-2</v>
      </c>
      <c r="G881" s="4">
        <f>ABS(SMA1MSFT[[#This Row],[Erorr 1]])</f>
        <v>0.23780000000000001</v>
      </c>
      <c r="H881" s="27">
        <f>SMA1MSFT[[#This Row],[Abs Erorr 1]]/SMA1MSFT[[#This Row],[Adj Close]]</f>
        <v>8.3950547549618386E-3</v>
      </c>
      <c r="I881" s="25">
        <f t="shared" si="68"/>
        <v>28.663999999999998</v>
      </c>
      <c r="J881" s="28">
        <f>(SMA1MSFT[[#This Row],[Adj Close]]-SMA1MSFT[[#This Row],[3-MA]])</f>
        <v>-0.33779999999999788</v>
      </c>
      <c r="K881" s="29">
        <f t="shared" si="67"/>
        <v>0.11410883999999857</v>
      </c>
      <c r="L881" s="29">
        <f>ABS(SMA1MSFT[[#This Row],[Erorr 2]])</f>
        <v>0.33779999999999788</v>
      </c>
      <c r="M881" s="27">
        <f>SMA1MSFT[[#This Row],[Abs Erorr 2]]/SMA1MSFT[[#This Row],[Adj Close]]</f>
        <v>1.1925355324752274E-2</v>
      </c>
      <c r="N881" s="25">
        <f t="shared" si="69"/>
        <v>28.557216666666665</v>
      </c>
      <c r="O881" s="30">
        <f>SMA1MSFT[[#This Row],[Adj Close]]-SMA1MSFT[[#This Row],[6-MA]]</f>
        <v>-0.23101666666666532</v>
      </c>
      <c r="P881" s="29">
        <f>(SMA1MSFT[[#This Row],[Adj Close]]-N881)^2</f>
        <v>5.3368700277777154E-2</v>
      </c>
      <c r="Q881" s="29">
        <f>ABS(SMA1MSFT[[#This Row],[Erorr 3]])</f>
        <v>0.23101666666666532</v>
      </c>
      <c r="R881" s="31">
        <f>SMA1MSFT[[#This Row],[Abs Erorr 3]]/SMA1MSFT[[#This Row],[Adj Close]]</f>
        <v>8.1555826996443335E-3</v>
      </c>
    </row>
    <row r="882" spans="2:18">
      <c r="B882" s="20">
        <v>45061.291666666664</v>
      </c>
      <c r="C882" s="4">
        <v>28.9389</v>
      </c>
      <c r="D882" s="25">
        <f t="shared" si="66"/>
        <v>28.3262</v>
      </c>
      <c r="E882" s="26">
        <f>SMA1MSFT[[#This Row],[Adj Close]]-SMA1MSFT[[#This Row],[Naive Trend ]]</f>
        <v>0.61270000000000024</v>
      </c>
      <c r="F882" s="4">
        <f t="shared" si="65"/>
        <v>0.37540129000000028</v>
      </c>
      <c r="G882" s="4">
        <f>ABS(SMA1MSFT[[#This Row],[Erorr 1]])</f>
        <v>0.61270000000000024</v>
      </c>
      <c r="H882" s="27">
        <f>SMA1MSFT[[#This Row],[Abs Erorr 1]]/SMA1MSFT[[#This Row],[Adj Close]]</f>
        <v>2.1172193829067456E-2</v>
      </c>
      <c r="I882" s="25">
        <f t="shared" si="68"/>
        <v>28.587033333333334</v>
      </c>
      <c r="J882" s="28">
        <f>(SMA1MSFT[[#This Row],[Adj Close]]-SMA1MSFT[[#This Row],[3-MA]])</f>
        <v>0.35186666666666611</v>
      </c>
      <c r="K882" s="29">
        <f t="shared" si="67"/>
        <v>0.12381015111111071</v>
      </c>
      <c r="L882" s="29">
        <f>ABS(SMA1MSFT[[#This Row],[Erorr 2]])</f>
        <v>0.35186666666666611</v>
      </c>
      <c r="M882" s="27">
        <f>SMA1MSFT[[#This Row],[Abs Erorr 2]]/SMA1MSFT[[#This Row],[Adj Close]]</f>
        <v>1.2158950985236693E-2</v>
      </c>
      <c r="N882" s="25">
        <f t="shared" si="69"/>
        <v>28.686833333333336</v>
      </c>
      <c r="O882" s="30">
        <f>SMA1MSFT[[#This Row],[Adj Close]]-SMA1MSFT[[#This Row],[6-MA]]</f>
        <v>0.25206666666666422</v>
      </c>
      <c r="P882" s="29">
        <f>(SMA1MSFT[[#This Row],[Adj Close]]-N882)^2</f>
        <v>6.3537604444443216E-2</v>
      </c>
      <c r="Q882" s="29">
        <f>ABS(SMA1MSFT[[#This Row],[Erorr 3]])</f>
        <v>0.25206666666666422</v>
      </c>
      <c r="R882" s="31">
        <f>SMA1MSFT[[#This Row],[Abs Erorr 3]]/SMA1MSFT[[#This Row],[Adj Close]]</f>
        <v>8.7103057361082904E-3</v>
      </c>
    </row>
    <row r="883" spans="2:18">
      <c r="B883" s="20">
        <v>45062.291666666664</v>
      </c>
      <c r="C883" s="4">
        <v>29.198699999999999</v>
      </c>
      <c r="D883" s="25">
        <f t="shared" si="66"/>
        <v>28.9389</v>
      </c>
      <c r="E883" s="26">
        <f>SMA1MSFT[[#This Row],[Adj Close]]-SMA1MSFT[[#This Row],[Naive Trend ]]</f>
        <v>0.25979999999999848</v>
      </c>
      <c r="F883" s="4">
        <f t="shared" si="65"/>
        <v>6.7496039999999202E-2</v>
      </c>
      <c r="G883" s="4">
        <f>ABS(SMA1MSFT[[#This Row],[Erorr 1]])</f>
        <v>0.25979999999999848</v>
      </c>
      <c r="H883" s="27">
        <f>SMA1MSFT[[#This Row],[Abs Erorr 1]]/SMA1MSFT[[#This Row],[Adj Close]]</f>
        <v>8.8976564025110196E-3</v>
      </c>
      <c r="I883" s="25">
        <f t="shared" si="68"/>
        <v>28.6097</v>
      </c>
      <c r="J883" s="28">
        <f>(SMA1MSFT[[#This Row],[Adj Close]]-SMA1MSFT[[#This Row],[3-MA]])</f>
        <v>0.58899999999999864</v>
      </c>
      <c r="K883" s="29">
        <f t="shared" si="67"/>
        <v>0.34692099999999837</v>
      </c>
      <c r="L883" s="29">
        <f>ABS(SMA1MSFT[[#This Row],[Erorr 2]])</f>
        <v>0.58899999999999864</v>
      </c>
      <c r="M883" s="27">
        <f>SMA1MSFT[[#This Row],[Abs Erorr 2]]/SMA1MSFT[[#This Row],[Adj Close]]</f>
        <v>2.0172130951035445E-2</v>
      </c>
      <c r="N883" s="25">
        <f t="shared" si="69"/>
        <v>28.732316666666662</v>
      </c>
      <c r="O883" s="30">
        <f>SMA1MSFT[[#This Row],[Adj Close]]-SMA1MSFT[[#This Row],[6-MA]]</f>
        <v>0.46638333333333648</v>
      </c>
      <c r="P883" s="29">
        <f>(SMA1MSFT[[#This Row],[Adj Close]]-N883)^2</f>
        <v>0.21751341361111404</v>
      </c>
      <c r="Q883" s="29">
        <f>ABS(SMA1MSFT[[#This Row],[Erorr 3]])</f>
        <v>0.46638333333333648</v>
      </c>
      <c r="R883" s="31">
        <f>SMA1MSFT[[#This Row],[Abs Erorr 3]]/SMA1MSFT[[#This Row],[Adj Close]]</f>
        <v>1.5972743078744481E-2</v>
      </c>
    </row>
    <row r="884" spans="2:18">
      <c r="B884" s="20">
        <v>45063.291666666664</v>
      </c>
      <c r="C884" s="4">
        <v>30.1633</v>
      </c>
      <c r="D884" s="25">
        <f t="shared" si="66"/>
        <v>29.198699999999999</v>
      </c>
      <c r="E884" s="26">
        <f>SMA1MSFT[[#This Row],[Adj Close]]-SMA1MSFT[[#This Row],[Naive Trend ]]</f>
        <v>0.96460000000000079</v>
      </c>
      <c r="F884" s="4">
        <f t="shared" si="65"/>
        <v>0.93045316000000156</v>
      </c>
      <c r="G884" s="4">
        <f>ABS(SMA1MSFT[[#This Row],[Erorr 1]])</f>
        <v>0.96460000000000079</v>
      </c>
      <c r="H884" s="27">
        <f>SMA1MSFT[[#This Row],[Abs Erorr 1]]/SMA1MSFT[[#This Row],[Adj Close]]</f>
        <v>3.1979259563774551E-2</v>
      </c>
      <c r="I884" s="25">
        <f t="shared" si="68"/>
        <v>28.82126666666667</v>
      </c>
      <c r="J884" s="28">
        <f>(SMA1MSFT[[#This Row],[Adj Close]]-SMA1MSFT[[#This Row],[3-MA]])</f>
        <v>1.3420333333333296</v>
      </c>
      <c r="K884" s="29">
        <f t="shared" si="67"/>
        <v>1.8010534677777679</v>
      </c>
      <c r="L884" s="29">
        <f>ABS(SMA1MSFT[[#This Row],[Erorr 2]])</f>
        <v>1.3420333333333296</v>
      </c>
      <c r="M884" s="27">
        <f>SMA1MSFT[[#This Row],[Abs Erorr 2]]/SMA1MSFT[[#This Row],[Adj Close]]</f>
        <v>4.4492258252025796E-2</v>
      </c>
      <c r="N884" s="25">
        <f t="shared" si="69"/>
        <v>28.74263333333333</v>
      </c>
      <c r="O884" s="30">
        <f>SMA1MSFT[[#This Row],[Adj Close]]-SMA1MSFT[[#This Row],[6-MA]]</f>
        <v>1.4206666666666692</v>
      </c>
      <c r="P884" s="29">
        <f>(SMA1MSFT[[#This Row],[Adj Close]]-N884)^2</f>
        <v>2.0182937777777847</v>
      </c>
      <c r="Q884" s="29">
        <f>ABS(SMA1MSFT[[#This Row],[Erorr 3]])</f>
        <v>1.4206666666666692</v>
      </c>
      <c r="R884" s="31">
        <f>SMA1MSFT[[#This Row],[Abs Erorr 3]]/SMA1MSFT[[#This Row],[Adj Close]]</f>
        <v>4.7099179024399494E-2</v>
      </c>
    </row>
    <row r="885" spans="2:18">
      <c r="B885" s="20">
        <v>45064.291666666664</v>
      </c>
      <c r="C885" s="4">
        <v>31.662500000000001</v>
      </c>
      <c r="D885" s="25">
        <f t="shared" si="66"/>
        <v>30.1633</v>
      </c>
      <c r="E885" s="26">
        <f>SMA1MSFT[[#This Row],[Adj Close]]-SMA1MSFT[[#This Row],[Naive Trend ]]</f>
        <v>1.4992000000000019</v>
      </c>
      <c r="F885" s="4">
        <f t="shared" si="65"/>
        <v>2.2476006400000057</v>
      </c>
      <c r="G885" s="4">
        <f>ABS(SMA1MSFT[[#This Row],[Erorr 1]])</f>
        <v>1.4992000000000019</v>
      </c>
      <c r="H885" s="27">
        <f>SMA1MSFT[[#This Row],[Abs Erorr 1]]/SMA1MSFT[[#This Row],[Adj Close]]</f>
        <v>4.7349388077378658E-2</v>
      </c>
      <c r="I885" s="25">
        <f t="shared" si="68"/>
        <v>29.433633333333333</v>
      </c>
      <c r="J885" s="28">
        <f>(SMA1MSFT[[#This Row],[Adj Close]]-SMA1MSFT[[#This Row],[3-MA]])</f>
        <v>2.2288666666666686</v>
      </c>
      <c r="K885" s="29">
        <f t="shared" si="67"/>
        <v>4.967846617777786</v>
      </c>
      <c r="L885" s="29">
        <f>ABS(SMA1MSFT[[#This Row],[Erorr 2]])</f>
        <v>2.2288666666666686</v>
      </c>
      <c r="M885" s="27">
        <f>SMA1MSFT[[#This Row],[Abs Erorr 2]]/SMA1MSFT[[#This Row],[Adj Close]]</f>
        <v>7.0394525595473142E-2</v>
      </c>
      <c r="N885" s="25">
        <f t="shared" si="69"/>
        <v>29.010333333333332</v>
      </c>
      <c r="O885" s="30">
        <f>SMA1MSFT[[#This Row],[Adj Close]]-SMA1MSFT[[#This Row],[6-MA]]</f>
        <v>2.6521666666666697</v>
      </c>
      <c r="P885" s="29">
        <f>(SMA1MSFT[[#This Row],[Adj Close]]-N885)^2</f>
        <v>7.0339880277777933</v>
      </c>
      <c r="Q885" s="29">
        <f>ABS(SMA1MSFT[[#This Row],[Erorr 3]])</f>
        <v>2.6521666666666697</v>
      </c>
      <c r="R885" s="31">
        <f>SMA1MSFT[[#This Row],[Abs Erorr 3]]/SMA1MSFT[[#This Row],[Adj Close]]</f>
        <v>8.3763653112251701E-2</v>
      </c>
    </row>
    <row r="886" spans="2:18">
      <c r="B886" s="20">
        <v>45065.291666666664</v>
      </c>
      <c r="C886" s="4">
        <v>31.248699999999999</v>
      </c>
      <c r="D886" s="25">
        <f t="shared" si="66"/>
        <v>31.662500000000001</v>
      </c>
      <c r="E886" s="26">
        <f>SMA1MSFT[[#This Row],[Adj Close]]-SMA1MSFT[[#This Row],[Naive Trend ]]</f>
        <v>-0.41380000000000194</v>
      </c>
      <c r="F886" s="4">
        <f t="shared" si="65"/>
        <v>0.17123044000000162</v>
      </c>
      <c r="G886" s="4">
        <f>ABS(SMA1MSFT[[#This Row],[Erorr 1]])</f>
        <v>0.41380000000000194</v>
      </c>
      <c r="H886" s="27">
        <f>SMA1MSFT[[#This Row],[Abs Erorr 1]]/SMA1MSFT[[#This Row],[Adj Close]]</f>
        <v>1.3242150873476398E-2</v>
      </c>
      <c r="I886" s="25">
        <f t="shared" si="68"/>
        <v>30.341499999999996</v>
      </c>
      <c r="J886" s="28">
        <f>(SMA1MSFT[[#This Row],[Adj Close]]-SMA1MSFT[[#This Row],[3-MA]])</f>
        <v>0.90720000000000312</v>
      </c>
      <c r="K886" s="29">
        <f t="shared" si="67"/>
        <v>0.8230118400000056</v>
      </c>
      <c r="L886" s="29">
        <f>ABS(SMA1MSFT[[#This Row],[Erorr 2]])</f>
        <v>0.90720000000000312</v>
      </c>
      <c r="M886" s="27">
        <f>SMA1MSFT[[#This Row],[Abs Erorr 2]]/SMA1MSFT[[#This Row],[Adj Close]]</f>
        <v>2.9031607714881041E-2</v>
      </c>
      <c r="N886" s="25">
        <f t="shared" si="69"/>
        <v>29.4756</v>
      </c>
      <c r="O886" s="30">
        <f>SMA1MSFT[[#This Row],[Adj Close]]-SMA1MSFT[[#This Row],[6-MA]]</f>
        <v>1.7730999999999995</v>
      </c>
      <c r="P886" s="29">
        <f>(SMA1MSFT[[#This Row],[Adj Close]]-N886)^2</f>
        <v>3.1438836099999983</v>
      </c>
      <c r="Q886" s="29">
        <f>ABS(SMA1MSFT[[#This Row],[Erorr 3]])</f>
        <v>1.7730999999999995</v>
      </c>
      <c r="R886" s="31">
        <f>SMA1MSFT[[#This Row],[Abs Erorr 3]]/SMA1MSFT[[#This Row],[Adj Close]]</f>
        <v>5.6741560448914659E-2</v>
      </c>
    </row>
    <row r="887" spans="2:18">
      <c r="B887" s="20">
        <v>45068.291666666664</v>
      </c>
      <c r="C887" s="4">
        <v>31.160799999999998</v>
      </c>
      <c r="D887" s="25">
        <f t="shared" si="66"/>
        <v>31.248699999999999</v>
      </c>
      <c r="E887" s="26">
        <f>SMA1MSFT[[#This Row],[Adj Close]]-SMA1MSFT[[#This Row],[Naive Trend ]]</f>
        <v>-8.7900000000001199E-2</v>
      </c>
      <c r="F887" s="4">
        <f t="shared" si="65"/>
        <v>7.7264100000002112E-3</v>
      </c>
      <c r="G887" s="4">
        <f>ABS(SMA1MSFT[[#This Row],[Erorr 1]])</f>
        <v>8.7900000000001199E-2</v>
      </c>
      <c r="H887" s="27">
        <f>SMA1MSFT[[#This Row],[Abs Erorr 1]]/SMA1MSFT[[#This Row],[Adj Close]]</f>
        <v>2.8208518394906806E-3</v>
      </c>
      <c r="I887" s="25">
        <f t="shared" si="68"/>
        <v>31.024833333333333</v>
      </c>
      <c r="J887" s="28">
        <f>(SMA1MSFT[[#This Row],[Adj Close]]-SMA1MSFT[[#This Row],[3-MA]])</f>
        <v>0.13596666666666479</v>
      </c>
      <c r="K887" s="29">
        <f t="shared" si="67"/>
        <v>1.8486934444443937E-2</v>
      </c>
      <c r="L887" s="29">
        <f>ABS(SMA1MSFT[[#This Row],[Erorr 2]])</f>
        <v>0.13596666666666479</v>
      </c>
      <c r="M887" s="27">
        <f>SMA1MSFT[[#This Row],[Abs Erorr 2]]/SMA1MSFT[[#This Row],[Adj Close]]</f>
        <v>4.3633881885787526E-3</v>
      </c>
      <c r="N887" s="25">
        <f t="shared" si="69"/>
        <v>29.92305</v>
      </c>
      <c r="O887" s="30">
        <f>SMA1MSFT[[#This Row],[Adj Close]]-SMA1MSFT[[#This Row],[6-MA]]</f>
        <v>1.2377499999999984</v>
      </c>
      <c r="P887" s="29">
        <f>(SMA1MSFT[[#This Row],[Adj Close]]-N887)^2</f>
        <v>1.5320250624999958</v>
      </c>
      <c r="Q887" s="29">
        <f>ABS(SMA1MSFT[[#This Row],[Erorr 3]])</f>
        <v>1.2377499999999984</v>
      </c>
      <c r="R887" s="31">
        <f>SMA1MSFT[[#This Row],[Abs Erorr 3]]/SMA1MSFT[[#This Row],[Adj Close]]</f>
        <v>3.9721380709095991E-2</v>
      </c>
    </row>
    <row r="888" spans="2:18">
      <c r="B888" s="20">
        <v>45069.291666666664</v>
      </c>
      <c r="C888" s="4">
        <v>30.672999999999998</v>
      </c>
      <c r="D888" s="25">
        <f t="shared" si="66"/>
        <v>31.160799999999998</v>
      </c>
      <c r="E888" s="26">
        <f>SMA1MSFT[[#This Row],[Adj Close]]-SMA1MSFT[[#This Row],[Naive Trend ]]</f>
        <v>-0.48780000000000001</v>
      </c>
      <c r="F888" s="4">
        <f t="shared" si="65"/>
        <v>0.23794884000000002</v>
      </c>
      <c r="G888" s="4">
        <f>ABS(SMA1MSFT[[#This Row],[Erorr 1]])</f>
        <v>0.48780000000000001</v>
      </c>
      <c r="H888" s="27">
        <f>SMA1MSFT[[#This Row],[Abs Erorr 1]]/SMA1MSFT[[#This Row],[Adj Close]]</f>
        <v>1.590323737488997E-2</v>
      </c>
      <c r="I888" s="25">
        <f t="shared" si="68"/>
        <v>31.357333333333333</v>
      </c>
      <c r="J888" s="28">
        <f>(SMA1MSFT[[#This Row],[Adj Close]]-SMA1MSFT[[#This Row],[3-MA]])</f>
        <v>-0.68433333333333479</v>
      </c>
      <c r="K888" s="29">
        <f t="shared" si="67"/>
        <v>0.46831211111111309</v>
      </c>
      <c r="L888" s="29">
        <f>ABS(SMA1MSFT[[#This Row],[Erorr 2]])</f>
        <v>0.68433333333333479</v>
      </c>
      <c r="M888" s="27">
        <f>SMA1MSFT[[#This Row],[Abs Erorr 2]]/SMA1MSFT[[#This Row],[Adj Close]]</f>
        <v>2.2310609765374592E-2</v>
      </c>
      <c r="N888" s="25">
        <f t="shared" si="69"/>
        <v>30.395483333333335</v>
      </c>
      <c r="O888" s="30">
        <f>SMA1MSFT[[#This Row],[Adj Close]]-SMA1MSFT[[#This Row],[6-MA]]</f>
        <v>0.27751666666666353</v>
      </c>
      <c r="P888" s="29">
        <f>(SMA1MSFT[[#This Row],[Adj Close]]-N888)^2</f>
        <v>7.7015500277776039E-2</v>
      </c>
      <c r="Q888" s="29">
        <f>ABS(SMA1MSFT[[#This Row],[Erorr 3]])</f>
        <v>0.27751666666666353</v>
      </c>
      <c r="R888" s="31">
        <f>SMA1MSFT[[#This Row],[Abs Erorr 3]]/SMA1MSFT[[#This Row],[Adj Close]]</f>
        <v>9.0475879981307197E-3</v>
      </c>
    </row>
    <row r="889" spans="2:18">
      <c r="B889" s="20">
        <v>45070.291666666664</v>
      </c>
      <c r="C889" s="4">
        <v>30.523099999999999</v>
      </c>
      <c r="D889" s="25">
        <f t="shared" si="66"/>
        <v>30.672999999999998</v>
      </c>
      <c r="E889" s="26">
        <f>SMA1MSFT[[#This Row],[Adj Close]]-SMA1MSFT[[#This Row],[Naive Trend ]]</f>
        <v>-0.14989999999999881</v>
      </c>
      <c r="F889" s="4">
        <f t="shared" si="65"/>
        <v>2.2470009999999645E-2</v>
      </c>
      <c r="G889" s="4">
        <f>ABS(SMA1MSFT[[#This Row],[Erorr 1]])</f>
        <v>0.14989999999999881</v>
      </c>
      <c r="H889" s="27">
        <f>SMA1MSFT[[#This Row],[Abs Erorr 1]]/SMA1MSFT[[#This Row],[Adj Close]]</f>
        <v>4.9110345934717907E-3</v>
      </c>
      <c r="I889" s="25">
        <f t="shared" si="68"/>
        <v>31.0275</v>
      </c>
      <c r="J889" s="28">
        <f>(SMA1MSFT[[#This Row],[Adj Close]]-SMA1MSFT[[#This Row],[3-MA]])</f>
        <v>-0.5044000000000004</v>
      </c>
      <c r="K889" s="29">
        <f t="shared" si="67"/>
        <v>0.25441936000000043</v>
      </c>
      <c r="L889" s="29">
        <f>ABS(SMA1MSFT[[#This Row],[Erorr 2]])</f>
        <v>0.5044000000000004</v>
      </c>
      <c r="M889" s="27">
        <f>SMA1MSFT[[#This Row],[Abs Erorr 2]]/SMA1MSFT[[#This Row],[Adj Close]]</f>
        <v>1.652518911906066E-2</v>
      </c>
      <c r="N889" s="25">
        <f t="shared" si="69"/>
        <v>30.6845</v>
      </c>
      <c r="O889" s="30">
        <f>SMA1MSFT[[#This Row],[Adj Close]]-SMA1MSFT[[#This Row],[6-MA]]</f>
        <v>-0.16140000000000043</v>
      </c>
      <c r="P889" s="29">
        <f>(SMA1MSFT[[#This Row],[Adj Close]]-N889)^2</f>
        <v>2.6049960000000139E-2</v>
      </c>
      <c r="Q889" s="29">
        <f>ABS(SMA1MSFT[[#This Row],[Erorr 3]])</f>
        <v>0.16140000000000043</v>
      </c>
      <c r="R889" s="31">
        <f>SMA1MSFT[[#This Row],[Abs Erorr 3]]/SMA1MSFT[[#This Row],[Adj Close]]</f>
        <v>5.2877984215233854E-3</v>
      </c>
    </row>
    <row r="890" spans="2:18">
      <c r="B890" s="20">
        <v>45071.291666666664</v>
      </c>
      <c r="C890" s="4">
        <v>37.961500000000001</v>
      </c>
      <c r="D890" s="25">
        <f t="shared" si="66"/>
        <v>30.523099999999999</v>
      </c>
      <c r="E890" s="26">
        <f>SMA1MSFT[[#This Row],[Adj Close]]-SMA1MSFT[[#This Row],[Naive Trend ]]</f>
        <v>7.4384000000000015</v>
      </c>
      <c r="F890" s="4">
        <f t="shared" si="65"/>
        <v>55.329794560000025</v>
      </c>
      <c r="G890" s="4">
        <f>ABS(SMA1MSFT[[#This Row],[Erorr 1]])</f>
        <v>7.4384000000000015</v>
      </c>
      <c r="H890" s="27">
        <f>SMA1MSFT[[#This Row],[Abs Erorr 1]]/SMA1MSFT[[#This Row],[Adj Close]]</f>
        <v>0.19594589254902997</v>
      </c>
      <c r="I890" s="25">
        <f t="shared" si="68"/>
        <v>30.785633333333333</v>
      </c>
      <c r="J890" s="28">
        <f>(SMA1MSFT[[#This Row],[Adj Close]]-SMA1MSFT[[#This Row],[3-MA]])</f>
        <v>7.1758666666666677</v>
      </c>
      <c r="K890" s="29">
        <f t="shared" si="67"/>
        <v>51.493062417777793</v>
      </c>
      <c r="L890" s="29">
        <f>ABS(SMA1MSFT[[#This Row],[Erorr 2]])</f>
        <v>7.1758666666666677</v>
      </c>
      <c r="M890" s="27">
        <f>SMA1MSFT[[#This Row],[Abs Erorr 2]]/SMA1MSFT[[#This Row],[Adj Close]]</f>
        <v>0.18903011384341156</v>
      </c>
      <c r="N890" s="25">
        <f t="shared" si="69"/>
        <v>30.905233333333332</v>
      </c>
      <c r="O890" s="30">
        <f>SMA1MSFT[[#This Row],[Adj Close]]-SMA1MSFT[[#This Row],[6-MA]]</f>
        <v>7.0562666666666694</v>
      </c>
      <c r="P890" s="29">
        <f>(SMA1MSFT[[#This Row],[Adj Close]]-N890)^2</f>
        <v>49.790899271111151</v>
      </c>
      <c r="Q890" s="29">
        <f>ABS(SMA1MSFT[[#This Row],[Erorr 3]])</f>
        <v>7.0562666666666694</v>
      </c>
      <c r="R890" s="31">
        <f>SMA1MSFT[[#This Row],[Abs Erorr 3]]/SMA1MSFT[[#This Row],[Adj Close]]</f>
        <v>0.18587955340718015</v>
      </c>
    </row>
    <row r="891" spans="2:18">
      <c r="B891" s="20">
        <v>45072.291666666664</v>
      </c>
      <c r="C891" s="4">
        <v>38.927</v>
      </c>
      <c r="D891" s="25">
        <f t="shared" si="66"/>
        <v>37.961500000000001</v>
      </c>
      <c r="E891" s="26">
        <f>SMA1MSFT[[#This Row],[Adj Close]]-SMA1MSFT[[#This Row],[Naive Trend ]]</f>
        <v>0.96549999999999869</v>
      </c>
      <c r="F891" s="4">
        <f t="shared" si="65"/>
        <v>0.93219024999999744</v>
      </c>
      <c r="G891" s="4">
        <f>ABS(SMA1MSFT[[#This Row],[Erorr 1]])</f>
        <v>0.96549999999999869</v>
      </c>
      <c r="H891" s="27">
        <f>SMA1MSFT[[#This Row],[Abs Erorr 1]]/SMA1MSFT[[#This Row],[Adj Close]]</f>
        <v>2.4802836077786591E-2</v>
      </c>
      <c r="I891" s="25">
        <f t="shared" si="68"/>
        <v>33.052533333333336</v>
      </c>
      <c r="J891" s="28">
        <f>(SMA1MSFT[[#This Row],[Adj Close]]-SMA1MSFT[[#This Row],[3-MA]])</f>
        <v>5.8744666666666632</v>
      </c>
      <c r="K891" s="29">
        <f t="shared" si="67"/>
        <v>34.509358617777735</v>
      </c>
      <c r="L891" s="29">
        <f>ABS(SMA1MSFT[[#This Row],[Erorr 2]])</f>
        <v>5.8744666666666632</v>
      </c>
      <c r="M891" s="27">
        <f>SMA1MSFT[[#This Row],[Abs Erorr 2]]/SMA1MSFT[[#This Row],[Adj Close]]</f>
        <v>0.15090982265950789</v>
      </c>
      <c r="N891" s="25">
        <f t="shared" si="69"/>
        <v>32.204933333333337</v>
      </c>
      <c r="O891" s="30">
        <f>SMA1MSFT[[#This Row],[Adj Close]]-SMA1MSFT[[#This Row],[6-MA]]</f>
        <v>6.7220666666666631</v>
      </c>
      <c r="P891" s="29">
        <f>(SMA1MSFT[[#This Row],[Adj Close]]-N891)^2</f>
        <v>45.186180271111063</v>
      </c>
      <c r="Q891" s="29">
        <f>ABS(SMA1MSFT[[#This Row],[Erorr 3]])</f>
        <v>6.7220666666666631</v>
      </c>
      <c r="R891" s="31">
        <f>SMA1MSFT[[#This Row],[Abs Erorr 3]]/SMA1MSFT[[#This Row],[Adj Close]]</f>
        <v>0.17268391262277244</v>
      </c>
    </row>
    <row r="892" spans="2:18">
      <c r="B892" s="20">
        <v>45076.291666666664</v>
      </c>
      <c r="C892" s="4">
        <v>40.0914</v>
      </c>
      <c r="D892" s="25">
        <f t="shared" si="66"/>
        <v>38.927</v>
      </c>
      <c r="E892" s="26">
        <f>SMA1MSFT[[#This Row],[Adj Close]]-SMA1MSFT[[#This Row],[Naive Trend ]]</f>
        <v>1.1644000000000005</v>
      </c>
      <c r="F892" s="4">
        <f t="shared" si="65"/>
        <v>1.3558273600000013</v>
      </c>
      <c r="G892" s="4">
        <f>ABS(SMA1MSFT[[#This Row],[Erorr 1]])</f>
        <v>1.1644000000000005</v>
      </c>
      <c r="H892" s="27">
        <f>SMA1MSFT[[#This Row],[Abs Erorr 1]]/SMA1MSFT[[#This Row],[Adj Close]]</f>
        <v>2.9043635293354696E-2</v>
      </c>
      <c r="I892" s="25">
        <f t="shared" si="68"/>
        <v>35.803866666666664</v>
      </c>
      <c r="J892" s="28">
        <f>(SMA1MSFT[[#This Row],[Adj Close]]-SMA1MSFT[[#This Row],[3-MA]])</f>
        <v>4.2875333333333359</v>
      </c>
      <c r="K892" s="29">
        <f t="shared" si="67"/>
        <v>18.382942084444466</v>
      </c>
      <c r="L892" s="29">
        <f>ABS(SMA1MSFT[[#This Row],[Erorr 2]])</f>
        <v>4.2875333333333359</v>
      </c>
      <c r="M892" s="27">
        <f>SMA1MSFT[[#This Row],[Abs Erorr 2]]/SMA1MSFT[[#This Row],[Adj Close]]</f>
        <v>0.10694396637017754</v>
      </c>
      <c r="N892" s="25">
        <f t="shared" si="69"/>
        <v>33.415683333333327</v>
      </c>
      <c r="O892" s="30">
        <f>SMA1MSFT[[#This Row],[Adj Close]]-SMA1MSFT[[#This Row],[6-MA]]</f>
        <v>6.6757166666666734</v>
      </c>
      <c r="P892" s="29">
        <f>(SMA1MSFT[[#This Row],[Adj Close]]-N892)^2</f>
        <v>44.5651930136112</v>
      </c>
      <c r="Q892" s="29">
        <f>ABS(SMA1MSFT[[#This Row],[Erorr 3]])</f>
        <v>6.6757166666666734</v>
      </c>
      <c r="R892" s="31">
        <f>SMA1MSFT[[#This Row],[Abs Erorr 3]]/SMA1MSFT[[#This Row],[Adj Close]]</f>
        <v>0.16651243575097585</v>
      </c>
    </row>
    <row r="893" spans="2:18">
      <c r="B893" s="20">
        <v>45077.291666666664</v>
      </c>
      <c r="C893" s="4">
        <v>37.8155</v>
      </c>
      <c r="D893" s="25">
        <f t="shared" si="66"/>
        <v>40.0914</v>
      </c>
      <c r="E893" s="26">
        <f>SMA1MSFT[[#This Row],[Adj Close]]-SMA1MSFT[[#This Row],[Naive Trend ]]</f>
        <v>-2.2759</v>
      </c>
      <c r="F893" s="4">
        <f t="shared" si="65"/>
        <v>5.1797208100000001</v>
      </c>
      <c r="G893" s="4">
        <f>ABS(SMA1MSFT[[#This Row],[Erorr 1]])</f>
        <v>2.2759</v>
      </c>
      <c r="H893" s="27">
        <f>SMA1MSFT[[#This Row],[Abs Erorr 1]]/SMA1MSFT[[#This Row],[Adj Close]]</f>
        <v>6.0184315955097781E-2</v>
      </c>
      <c r="I893" s="25">
        <f t="shared" si="68"/>
        <v>38.993299999999998</v>
      </c>
      <c r="J893" s="28">
        <f>(SMA1MSFT[[#This Row],[Adj Close]]-SMA1MSFT[[#This Row],[3-MA]])</f>
        <v>-1.1777999999999977</v>
      </c>
      <c r="K893" s="29">
        <f t="shared" si="67"/>
        <v>1.3872128399999946</v>
      </c>
      <c r="L893" s="29">
        <f>ABS(SMA1MSFT[[#This Row],[Erorr 2]])</f>
        <v>1.1777999999999977</v>
      </c>
      <c r="M893" s="27">
        <f>SMA1MSFT[[#This Row],[Abs Erorr 2]]/SMA1MSFT[[#This Row],[Adj Close]]</f>
        <v>3.1145958667742002E-2</v>
      </c>
      <c r="N893" s="25">
        <f t="shared" si="69"/>
        <v>34.889466666666664</v>
      </c>
      <c r="O893" s="30">
        <f>SMA1MSFT[[#This Row],[Adj Close]]-SMA1MSFT[[#This Row],[6-MA]]</f>
        <v>2.9260333333333364</v>
      </c>
      <c r="P893" s="29">
        <f>(SMA1MSFT[[#This Row],[Adj Close]]-N893)^2</f>
        <v>8.5616710677777963</v>
      </c>
      <c r="Q893" s="29">
        <f>ABS(SMA1MSFT[[#This Row],[Erorr 3]])</f>
        <v>2.9260333333333364</v>
      </c>
      <c r="R893" s="31">
        <f>SMA1MSFT[[#This Row],[Abs Erorr 3]]/SMA1MSFT[[#This Row],[Adj Close]]</f>
        <v>7.7376560757714069E-2</v>
      </c>
    </row>
    <row r="894" spans="2:18">
      <c r="B894" s="20">
        <v>45078.291666666664</v>
      </c>
      <c r="C894" s="4">
        <v>39.750599999999999</v>
      </c>
      <c r="D894" s="25">
        <f t="shared" si="66"/>
        <v>37.8155</v>
      </c>
      <c r="E894" s="26">
        <f>SMA1MSFT[[#This Row],[Adj Close]]-SMA1MSFT[[#This Row],[Naive Trend ]]</f>
        <v>1.9350999999999985</v>
      </c>
      <c r="F894" s="4">
        <f t="shared" si="65"/>
        <v>3.7446120099999942</v>
      </c>
      <c r="G894" s="4">
        <f>ABS(SMA1MSFT[[#This Row],[Erorr 1]])</f>
        <v>1.9350999999999985</v>
      </c>
      <c r="H894" s="27">
        <f>SMA1MSFT[[#This Row],[Abs Erorr 1]]/SMA1MSFT[[#This Row],[Adj Close]]</f>
        <v>4.8681026198346654E-2</v>
      </c>
      <c r="I894" s="25">
        <f t="shared" si="68"/>
        <v>38.944633333333336</v>
      </c>
      <c r="J894" s="28">
        <f>(SMA1MSFT[[#This Row],[Adj Close]]-SMA1MSFT[[#This Row],[3-MA]])</f>
        <v>0.80596666666666295</v>
      </c>
      <c r="K894" s="29">
        <f t="shared" si="67"/>
        <v>0.64958226777777173</v>
      </c>
      <c r="L894" s="29">
        <f>ABS(SMA1MSFT[[#This Row],[Erorr 2]])</f>
        <v>0.80596666666666295</v>
      </c>
      <c r="M894" s="27">
        <f>SMA1MSFT[[#This Row],[Abs Erorr 2]]/SMA1MSFT[[#This Row],[Adj Close]]</f>
        <v>2.0275584938759743E-2</v>
      </c>
      <c r="N894" s="25">
        <f t="shared" si="69"/>
        <v>35.998583333333329</v>
      </c>
      <c r="O894" s="30">
        <f>SMA1MSFT[[#This Row],[Adj Close]]-SMA1MSFT[[#This Row],[6-MA]]</f>
        <v>3.7520166666666697</v>
      </c>
      <c r="P894" s="29">
        <f>(SMA1MSFT[[#This Row],[Adj Close]]-N894)^2</f>
        <v>14.077629066944468</v>
      </c>
      <c r="Q894" s="29">
        <f>ABS(SMA1MSFT[[#This Row],[Erorr 3]])</f>
        <v>3.7520166666666697</v>
      </c>
      <c r="R894" s="31">
        <f>SMA1MSFT[[#This Row],[Abs Erorr 3]]/SMA1MSFT[[#This Row],[Adj Close]]</f>
        <v>9.4388931655539035E-2</v>
      </c>
    </row>
    <row r="895" spans="2:18">
      <c r="B895" s="20">
        <v>45079.291666666664</v>
      </c>
      <c r="C895" s="4">
        <v>39.3078</v>
      </c>
      <c r="D895" s="25">
        <f t="shared" si="66"/>
        <v>39.750599999999999</v>
      </c>
      <c r="E895" s="26">
        <f>SMA1MSFT[[#This Row],[Adj Close]]-SMA1MSFT[[#This Row],[Naive Trend ]]</f>
        <v>-0.44279999999999831</v>
      </c>
      <c r="F895" s="4">
        <f t="shared" si="65"/>
        <v>0.1960718399999985</v>
      </c>
      <c r="G895" s="4">
        <f>ABS(SMA1MSFT[[#This Row],[Erorr 1]])</f>
        <v>0.44279999999999831</v>
      </c>
      <c r="H895" s="27">
        <f>SMA1MSFT[[#This Row],[Abs Erorr 1]]/SMA1MSFT[[#This Row],[Adj Close]]</f>
        <v>1.12649397829438E-2</v>
      </c>
      <c r="I895" s="25">
        <f t="shared" si="68"/>
        <v>39.219166666666666</v>
      </c>
      <c r="J895" s="28">
        <f>(SMA1MSFT[[#This Row],[Adj Close]]-SMA1MSFT[[#This Row],[3-MA]])</f>
        <v>8.8633333333334008E-2</v>
      </c>
      <c r="K895" s="29">
        <f t="shared" si="67"/>
        <v>7.8558677777778967E-3</v>
      </c>
      <c r="L895" s="29">
        <f>ABS(SMA1MSFT[[#This Row],[Erorr 2]])</f>
        <v>8.8633333333334008E-2</v>
      </c>
      <c r="M895" s="27">
        <f>SMA1MSFT[[#This Row],[Abs Erorr 2]]/SMA1MSFT[[#This Row],[Adj Close]]</f>
        <v>2.2548535744390174E-3</v>
      </c>
      <c r="N895" s="25">
        <f t="shared" si="69"/>
        <v>37.511516666666658</v>
      </c>
      <c r="O895" s="30">
        <f>SMA1MSFT[[#This Row],[Adj Close]]-SMA1MSFT[[#This Row],[6-MA]]</f>
        <v>1.7962833333333421</v>
      </c>
      <c r="P895" s="29">
        <f>(SMA1MSFT[[#This Row],[Adj Close]]-N895)^2</f>
        <v>3.2266338136111425</v>
      </c>
      <c r="Q895" s="29">
        <f>ABS(SMA1MSFT[[#This Row],[Erorr 3]])</f>
        <v>1.7962833333333421</v>
      </c>
      <c r="R895" s="31">
        <f>SMA1MSFT[[#This Row],[Abs Erorr 3]]/SMA1MSFT[[#This Row],[Adj Close]]</f>
        <v>4.5697885237366176E-2</v>
      </c>
    </row>
    <row r="896" spans="2:18">
      <c r="B896" s="20">
        <v>45082.291666666664</v>
      </c>
      <c r="C896" s="4">
        <v>39.151899999999998</v>
      </c>
      <c r="D896" s="25">
        <f t="shared" si="66"/>
        <v>39.3078</v>
      </c>
      <c r="E896" s="26">
        <f>SMA1MSFT[[#This Row],[Adj Close]]-SMA1MSFT[[#This Row],[Naive Trend ]]</f>
        <v>-0.15590000000000259</v>
      </c>
      <c r="F896" s="4">
        <f t="shared" si="65"/>
        <v>2.4304810000000808E-2</v>
      </c>
      <c r="G896" s="4">
        <f>ABS(SMA1MSFT[[#This Row],[Erorr 1]])</f>
        <v>0.15590000000000259</v>
      </c>
      <c r="H896" s="27">
        <f>SMA1MSFT[[#This Row],[Abs Erorr 1]]/SMA1MSFT[[#This Row],[Adj Close]]</f>
        <v>3.9819268030415536E-3</v>
      </c>
      <c r="I896" s="25">
        <f t="shared" si="68"/>
        <v>38.957966666666671</v>
      </c>
      <c r="J896" s="28">
        <f>(SMA1MSFT[[#This Row],[Adj Close]]-SMA1MSFT[[#This Row],[3-MA]])</f>
        <v>0.19393333333332663</v>
      </c>
      <c r="K896" s="29">
        <f t="shared" si="67"/>
        <v>3.7610137777775179E-2</v>
      </c>
      <c r="L896" s="29">
        <f>ABS(SMA1MSFT[[#This Row],[Erorr 2]])</f>
        <v>0.19393333333332663</v>
      </c>
      <c r="M896" s="27">
        <f>SMA1MSFT[[#This Row],[Abs Erorr 2]]/SMA1MSFT[[#This Row],[Adj Close]]</f>
        <v>4.9533568826372826E-3</v>
      </c>
      <c r="N896" s="25">
        <f t="shared" si="69"/>
        <v>38.975633333333327</v>
      </c>
      <c r="O896" s="30">
        <f>SMA1MSFT[[#This Row],[Adj Close]]-SMA1MSFT[[#This Row],[6-MA]]</f>
        <v>0.17626666666667035</v>
      </c>
      <c r="P896" s="29">
        <f>(SMA1MSFT[[#This Row],[Adj Close]]-N896)^2</f>
        <v>3.1069937777779076E-2</v>
      </c>
      <c r="Q896" s="29">
        <f>ABS(SMA1MSFT[[#This Row],[Erorr 3]])</f>
        <v>0.17626666666667035</v>
      </c>
      <c r="R896" s="31">
        <f>SMA1MSFT[[#This Row],[Abs Erorr 3]]/SMA1MSFT[[#This Row],[Adj Close]]</f>
        <v>4.5021229280487116E-3</v>
      </c>
    </row>
    <row r="897" spans="2:18">
      <c r="B897" s="20">
        <v>45083.291666666664</v>
      </c>
      <c r="C897" s="4">
        <v>38.635100000000001</v>
      </c>
      <c r="D897" s="25">
        <f t="shared" si="66"/>
        <v>39.151899999999998</v>
      </c>
      <c r="E897" s="26">
        <f>SMA1MSFT[[#This Row],[Adj Close]]-SMA1MSFT[[#This Row],[Naive Trend ]]</f>
        <v>-0.51679999999999637</v>
      </c>
      <c r="F897" s="4">
        <f t="shared" si="65"/>
        <v>0.26708223999999625</v>
      </c>
      <c r="G897" s="4">
        <f>ABS(SMA1MSFT[[#This Row],[Erorr 1]])</f>
        <v>0.51679999999999637</v>
      </c>
      <c r="H897" s="27">
        <f>SMA1MSFT[[#This Row],[Abs Erorr 1]]/SMA1MSFT[[#This Row],[Adj Close]]</f>
        <v>1.3376437488190696E-2</v>
      </c>
      <c r="I897" s="25">
        <f t="shared" si="68"/>
        <v>39.403433333333332</v>
      </c>
      <c r="J897" s="28">
        <f>(SMA1MSFT[[#This Row],[Adj Close]]-SMA1MSFT[[#This Row],[3-MA]])</f>
        <v>-0.76833333333333087</v>
      </c>
      <c r="K897" s="29">
        <f t="shared" si="67"/>
        <v>0.59033611111110729</v>
      </c>
      <c r="L897" s="29">
        <f>ABS(SMA1MSFT[[#This Row],[Erorr 2]])</f>
        <v>0.76833333333333087</v>
      </c>
      <c r="M897" s="27">
        <f>SMA1MSFT[[#This Row],[Abs Erorr 2]]/SMA1MSFT[[#This Row],[Adj Close]]</f>
        <v>1.9886924929230953E-2</v>
      </c>
      <c r="N897" s="25">
        <f t="shared" si="69"/>
        <v>39.174033333333334</v>
      </c>
      <c r="O897" s="30">
        <f>SMA1MSFT[[#This Row],[Adj Close]]-SMA1MSFT[[#This Row],[6-MA]]</f>
        <v>-0.5389333333333326</v>
      </c>
      <c r="P897" s="29">
        <f>(SMA1MSFT[[#This Row],[Adj Close]]-N897)^2</f>
        <v>0.29044913777777698</v>
      </c>
      <c r="Q897" s="29">
        <f>ABS(SMA1MSFT[[#This Row],[Erorr 3]])</f>
        <v>0.5389333333333326</v>
      </c>
      <c r="R897" s="31">
        <f>SMA1MSFT[[#This Row],[Abs Erorr 3]]/SMA1MSFT[[#This Row],[Adj Close]]</f>
        <v>1.3949318969883152E-2</v>
      </c>
    </row>
    <row r="898" spans="2:18">
      <c r="B898" s="20">
        <v>45084.291666666664</v>
      </c>
      <c r="C898" s="4">
        <v>37.460599999999999</v>
      </c>
      <c r="D898" s="25">
        <f t="shared" si="66"/>
        <v>38.635100000000001</v>
      </c>
      <c r="E898" s="26">
        <f>SMA1MSFT[[#This Row],[Adj Close]]-SMA1MSFT[[#This Row],[Naive Trend ]]</f>
        <v>-1.1745000000000019</v>
      </c>
      <c r="F898" s="4">
        <f t="shared" si="65"/>
        <v>1.3794502500000043</v>
      </c>
      <c r="G898" s="4">
        <f>ABS(SMA1MSFT[[#This Row],[Erorr 1]])</f>
        <v>1.1745000000000019</v>
      </c>
      <c r="H898" s="27">
        <f>SMA1MSFT[[#This Row],[Abs Erorr 1]]/SMA1MSFT[[#This Row],[Adj Close]]</f>
        <v>3.1352941490526094E-2</v>
      </c>
      <c r="I898" s="25">
        <f t="shared" si="68"/>
        <v>39.031599999999997</v>
      </c>
      <c r="J898" s="28">
        <f>(SMA1MSFT[[#This Row],[Adj Close]]-SMA1MSFT[[#This Row],[3-MA]])</f>
        <v>-1.570999999999998</v>
      </c>
      <c r="K898" s="29">
        <f t="shared" si="67"/>
        <v>2.4680409999999937</v>
      </c>
      <c r="L898" s="29">
        <f>ABS(SMA1MSFT[[#This Row],[Erorr 2]])</f>
        <v>1.570999999999998</v>
      </c>
      <c r="M898" s="27">
        <f>SMA1MSFT[[#This Row],[Abs Erorr 2]]/SMA1MSFT[[#This Row],[Adj Close]]</f>
        <v>4.193739555693176E-2</v>
      </c>
      <c r="N898" s="25">
        <f t="shared" si="69"/>
        <v>39.125383333333339</v>
      </c>
      <c r="O898" s="30">
        <f>SMA1MSFT[[#This Row],[Adj Close]]-SMA1MSFT[[#This Row],[6-MA]]</f>
        <v>-1.6647833333333395</v>
      </c>
      <c r="P898" s="29">
        <f>(SMA1MSFT[[#This Row],[Adj Close]]-N898)^2</f>
        <v>2.7715035469444649</v>
      </c>
      <c r="Q898" s="29">
        <f>ABS(SMA1MSFT[[#This Row],[Erorr 3]])</f>
        <v>1.6647833333333395</v>
      </c>
      <c r="R898" s="31">
        <f>SMA1MSFT[[#This Row],[Abs Erorr 3]]/SMA1MSFT[[#This Row],[Adj Close]]</f>
        <v>4.4440914810049477E-2</v>
      </c>
    </row>
    <row r="899" spans="2:18">
      <c r="B899" s="20">
        <v>45085.291666666664</v>
      </c>
      <c r="C899" s="4">
        <v>38.495199999999997</v>
      </c>
      <c r="D899" s="25">
        <f t="shared" si="66"/>
        <v>37.460599999999999</v>
      </c>
      <c r="E899" s="26">
        <f>SMA1MSFT[[#This Row],[Adj Close]]-SMA1MSFT[[#This Row],[Naive Trend ]]</f>
        <v>1.0345999999999975</v>
      </c>
      <c r="F899" s="4">
        <f t="shared" si="65"/>
        <v>1.0703971599999949</v>
      </c>
      <c r="G899" s="4">
        <f>ABS(SMA1MSFT[[#This Row],[Erorr 1]])</f>
        <v>1.0345999999999975</v>
      </c>
      <c r="H899" s="27">
        <f>SMA1MSFT[[#This Row],[Abs Erorr 1]]/SMA1MSFT[[#This Row],[Adj Close]]</f>
        <v>2.6876078056484901E-2</v>
      </c>
      <c r="I899" s="25">
        <f t="shared" si="68"/>
        <v>38.415866666666666</v>
      </c>
      <c r="J899" s="28">
        <f>(SMA1MSFT[[#This Row],[Adj Close]]-SMA1MSFT[[#This Row],[3-MA]])</f>
        <v>7.9333333333330813E-2</v>
      </c>
      <c r="K899" s="29">
        <f t="shared" si="67"/>
        <v>6.2937777777773776E-3</v>
      </c>
      <c r="L899" s="29">
        <f>ABS(SMA1MSFT[[#This Row],[Erorr 2]])</f>
        <v>7.9333333333330813E-2</v>
      </c>
      <c r="M899" s="27">
        <f>SMA1MSFT[[#This Row],[Abs Erorr 2]]/SMA1MSFT[[#This Row],[Adj Close]]</f>
        <v>2.0608629993695529E-3</v>
      </c>
      <c r="N899" s="25">
        <f t="shared" si="69"/>
        <v>38.686916666666669</v>
      </c>
      <c r="O899" s="30">
        <f>SMA1MSFT[[#This Row],[Adj Close]]-SMA1MSFT[[#This Row],[6-MA]]</f>
        <v>-0.19171666666667164</v>
      </c>
      <c r="P899" s="29">
        <f>(SMA1MSFT[[#This Row],[Adj Close]]-N899)^2</f>
        <v>3.6755280277779682E-2</v>
      </c>
      <c r="Q899" s="29">
        <f>ABS(SMA1MSFT[[#This Row],[Erorr 3]])</f>
        <v>0.19171666666667164</v>
      </c>
      <c r="R899" s="31">
        <f>SMA1MSFT[[#This Row],[Abs Erorr 3]]/SMA1MSFT[[#This Row],[Adj Close]]</f>
        <v>4.9802745970061631E-3</v>
      </c>
    </row>
    <row r="900" spans="2:18">
      <c r="B900" s="20">
        <v>45086.291666666664</v>
      </c>
      <c r="C900" s="4">
        <v>38.755099999999999</v>
      </c>
      <c r="D900" s="25">
        <f t="shared" si="66"/>
        <v>38.495199999999997</v>
      </c>
      <c r="E900" s="26">
        <f>SMA1MSFT[[#This Row],[Adj Close]]-SMA1MSFT[[#This Row],[Naive Trend ]]</f>
        <v>0.2599000000000018</v>
      </c>
      <c r="F900" s="4">
        <f t="shared" ref="F900:F963" si="70">(C900-D900)^2</f>
        <v>6.7548010000000935E-2</v>
      </c>
      <c r="G900" s="4">
        <f>ABS(SMA1MSFT[[#This Row],[Erorr 1]])</f>
        <v>0.2599000000000018</v>
      </c>
      <c r="H900" s="27">
        <f>SMA1MSFT[[#This Row],[Abs Erorr 1]]/SMA1MSFT[[#This Row],[Adj Close]]</f>
        <v>6.7062141498796749E-3</v>
      </c>
      <c r="I900" s="25">
        <f t="shared" si="68"/>
        <v>38.196966666666661</v>
      </c>
      <c r="J900" s="28">
        <f>(SMA1MSFT[[#This Row],[Adj Close]]-SMA1MSFT[[#This Row],[3-MA]])</f>
        <v>0.55813333333333759</v>
      </c>
      <c r="K900" s="29">
        <f t="shared" si="67"/>
        <v>0.3115128177777825</v>
      </c>
      <c r="L900" s="29">
        <f>ABS(SMA1MSFT[[#This Row],[Erorr 2]])</f>
        <v>0.55813333333333759</v>
      </c>
      <c r="M900" s="27">
        <f>SMA1MSFT[[#This Row],[Abs Erorr 2]]/SMA1MSFT[[#This Row],[Adj Close]]</f>
        <v>1.4401545431010051E-2</v>
      </c>
      <c r="N900" s="25">
        <f t="shared" si="69"/>
        <v>38.800199999999997</v>
      </c>
      <c r="O900" s="30">
        <f>SMA1MSFT[[#This Row],[Adj Close]]-SMA1MSFT[[#This Row],[6-MA]]</f>
        <v>-4.509999999999792E-2</v>
      </c>
      <c r="P900" s="29">
        <f>(SMA1MSFT[[#This Row],[Adj Close]]-N900)^2</f>
        <v>2.0340099999998124E-3</v>
      </c>
      <c r="Q900" s="29">
        <f>ABS(SMA1MSFT[[#This Row],[Erorr 3]])</f>
        <v>4.509999999999792E-2</v>
      </c>
      <c r="R900" s="31">
        <f>SMA1MSFT[[#This Row],[Abs Erorr 3]]/SMA1MSFT[[#This Row],[Adj Close]]</f>
        <v>1.1637178074627062E-3</v>
      </c>
    </row>
    <row r="901" spans="2:18">
      <c r="B901" s="20">
        <v>45089.291666666664</v>
      </c>
      <c r="C901" s="4">
        <v>39.466799999999999</v>
      </c>
      <c r="D901" s="25">
        <f t="shared" ref="D901:D964" si="71">C900</f>
        <v>38.755099999999999</v>
      </c>
      <c r="E901" s="26">
        <f>SMA1MSFT[[#This Row],[Adj Close]]-SMA1MSFT[[#This Row],[Naive Trend ]]</f>
        <v>0.71170000000000044</v>
      </c>
      <c r="F901" s="4">
        <f t="shared" si="70"/>
        <v>0.50651689000000066</v>
      </c>
      <c r="G901" s="4">
        <f>ABS(SMA1MSFT[[#This Row],[Erorr 1]])</f>
        <v>0.71170000000000044</v>
      </c>
      <c r="H901" s="27">
        <f>SMA1MSFT[[#This Row],[Abs Erorr 1]]/SMA1MSFT[[#This Row],[Adj Close]]</f>
        <v>1.8032878267303161E-2</v>
      </c>
      <c r="I901" s="25">
        <f t="shared" si="68"/>
        <v>38.236966666666667</v>
      </c>
      <c r="J901" s="28">
        <f>(SMA1MSFT[[#This Row],[Adj Close]]-SMA1MSFT[[#This Row],[3-MA]])</f>
        <v>1.2298333333333318</v>
      </c>
      <c r="K901" s="29">
        <f t="shared" si="67"/>
        <v>1.512490027777774</v>
      </c>
      <c r="L901" s="29">
        <f>ABS(SMA1MSFT[[#This Row],[Erorr 2]])</f>
        <v>1.2298333333333318</v>
      </c>
      <c r="M901" s="27">
        <f>SMA1MSFT[[#This Row],[Abs Erorr 2]]/SMA1MSFT[[#This Row],[Adj Close]]</f>
        <v>3.1161212293201672E-2</v>
      </c>
      <c r="N901" s="25">
        <f t="shared" si="69"/>
        <v>38.634283333333329</v>
      </c>
      <c r="O901" s="30">
        <f>SMA1MSFT[[#This Row],[Adj Close]]-SMA1MSFT[[#This Row],[6-MA]]</f>
        <v>0.83251666666667035</v>
      </c>
      <c r="P901" s="29">
        <f>(SMA1MSFT[[#This Row],[Adj Close]]-N901)^2</f>
        <v>0.69308400027778394</v>
      </c>
      <c r="Q901" s="29">
        <f>ABS(SMA1MSFT[[#This Row],[Erorr 3]])</f>
        <v>0.83251666666667035</v>
      </c>
      <c r="R901" s="31">
        <f>SMA1MSFT[[#This Row],[Abs Erorr 3]]/SMA1MSFT[[#This Row],[Adj Close]]</f>
        <v>2.1094101033442548E-2</v>
      </c>
    </row>
    <row r="902" spans="2:18">
      <c r="B902" s="20">
        <v>45090.291666666664</v>
      </c>
      <c r="C902" s="4">
        <v>41.0062</v>
      </c>
      <c r="D902" s="25">
        <f t="shared" si="71"/>
        <v>39.466799999999999</v>
      </c>
      <c r="E902" s="26">
        <f>SMA1MSFT[[#This Row],[Adj Close]]-SMA1MSFT[[#This Row],[Naive Trend ]]</f>
        <v>1.5394000000000005</v>
      </c>
      <c r="F902" s="4">
        <f t="shared" si="70"/>
        <v>2.3697523600000019</v>
      </c>
      <c r="G902" s="4">
        <f>ABS(SMA1MSFT[[#This Row],[Erorr 1]])</f>
        <v>1.5394000000000005</v>
      </c>
      <c r="H902" s="27">
        <f>SMA1MSFT[[#This Row],[Abs Erorr 1]]/SMA1MSFT[[#This Row],[Adj Close]]</f>
        <v>3.7540664582429009E-2</v>
      </c>
      <c r="I902" s="25">
        <f t="shared" si="68"/>
        <v>38.905699999999996</v>
      </c>
      <c r="J902" s="28">
        <f>(SMA1MSFT[[#This Row],[Adj Close]]-SMA1MSFT[[#This Row],[3-MA]])</f>
        <v>2.1005000000000038</v>
      </c>
      <c r="K902" s="29">
        <f t="shared" ref="K902:K965" si="72">(C902-I902)^2</f>
        <v>4.4121002500000159</v>
      </c>
      <c r="L902" s="29">
        <f>ABS(SMA1MSFT[[#This Row],[Erorr 2]])</f>
        <v>2.1005000000000038</v>
      </c>
      <c r="M902" s="27">
        <f>SMA1MSFT[[#This Row],[Abs Erorr 2]]/SMA1MSFT[[#This Row],[Adj Close]]</f>
        <v>5.1223961254639634E-2</v>
      </c>
      <c r="N902" s="25">
        <f t="shared" si="69"/>
        <v>38.660783333333335</v>
      </c>
      <c r="O902" s="30">
        <f>SMA1MSFT[[#This Row],[Adj Close]]-SMA1MSFT[[#This Row],[6-MA]]</f>
        <v>2.3454166666666652</v>
      </c>
      <c r="P902" s="29">
        <f>(SMA1MSFT[[#This Row],[Adj Close]]-N902)^2</f>
        <v>5.5009793402777705</v>
      </c>
      <c r="Q902" s="29">
        <f>ABS(SMA1MSFT[[#This Row],[Erorr 3]])</f>
        <v>2.3454166666666652</v>
      </c>
      <c r="R902" s="31">
        <f>SMA1MSFT[[#This Row],[Abs Erorr 3]]/SMA1MSFT[[#This Row],[Adj Close]]</f>
        <v>5.7196635305555382E-2</v>
      </c>
    </row>
    <row r="903" spans="2:18">
      <c r="B903" s="20">
        <v>45091.291666666664</v>
      </c>
      <c r="C903" s="4">
        <v>42.980499999999999</v>
      </c>
      <c r="D903" s="25">
        <f t="shared" si="71"/>
        <v>41.0062</v>
      </c>
      <c r="E903" s="26">
        <f>SMA1MSFT[[#This Row],[Adj Close]]-SMA1MSFT[[#This Row],[Naive Trend ]]</f>
        <v>1.9742999999999995</v>
      </c>
      <c r="F903" s="4">
        <f t="shared" si="70"/>
        <v>3.897860489999998</v>
      </c>
      <c r="G903" s="4">
        <f>ABS(SMA1MSFT[[#This Row],[Erorr 1]])</f>
        <v>1.9742999999999995</v>
      </c>
      <c r="H903" s="27">
        <f>SMA1MSFT[[#This Row],[Abs Erorr 1]]/SMA1MSFT[[#This Row],[Adj Close]]</f>
        <v>4.5934784378962541E-2</v>
      </c>
      <c r="I903" s="25">
        <f t="shared" ref="I903:I966" si="73">AVERAGE(C900:C902)</f>
        <v>39.742700000000006</v>
      </c>
      <c r="J903" s="28">
        <f>(SMA1MSFT[[#This Row],[Adj Close]]-SMA1MSFT[[#This Row],[3-MA]])</f>
        <v>3.2377999999999929</v>
      </c>
      <c r="K903" s="29">
        <f t="shared" si="72"/>
        <v>10.483348839999953</v>
      </c>
      <c r="L903" s="29">
        <f>ABS(SMA1MSFT[[#This Row],[Erorr 2]])</f>
        <v>3.2377999999999929</v>
      </c>
      <c r="M903" s="27">
        <f>SMA1MSFT[[#This Row],[Abs Erorr 2]]/SMA1MSFT[[#This Row],[Adj Close]]</f>
        <v>7.5331836530519489E-2</v>
      </c>
      <c r="N903" s="25">
        <f t="shared" si="69"/>
        <v>38.969833333333334</v>
      </c>
      <c r="O903" s="30">
        <f>SMA1MSFT[[#This Row],[Adj Close]]-SMA1MSFT[[#This Row],[6-MA]]</f>
        <v>4.0106666666666655</v>
      </c>
      <c r="P903" s="29">
        <f>(SMA1MSFT[[#This Row],[Adj Close]]-N903)^2</f>
        <v>16.085447111111101</v>
      </c>
      <c r="Q903" s="29">
        <f>ABS(SMA1MSFT[[#This Row],[Erorr 3]])</f>
        <v>4.0106666666666655</v>
      </c>
      <c r="R903" s="31">
        <f>SMA1MSFT[[#This Row],[Abs Erorr 3]]/SMA1MSFT[[#This Row],[Adj Close]]</f>
        <v>9.3313634477650689E-2</v>
      </c>
    </row>
    <row r="904" spans="2:18">
      <c r="B904" s="20">
        <v>45092.291666666664</v>
      </c>
      <c r="C904" s="4">
        <v>42.636600000000001</v>
      </c>
      <c r="D904" s="25">
        <f t="shared" si="71"/>
        <v>42.980499999999999</v>
      </c>
      <c r="E904" s="26">
        <f>SMA1MSFT[[#This Row],[Adj Close]]-SMA1MSFT[[#This Row],[Naive Trend ]]</f>
        <v>-0.34389999999999787</v>
      </c>
      <c r="F904" s="4">
        <f t="shared" si="70"/>
        <v>0.11826720999999854</v>
      </c>
      <c r="G904" s="4">
        <f>ABS(SMA1MSFT[[#This Row],[Erorr 1]])</f>
        <v>0.34389999999999787</v>
      </c>
      <c r="H904" s="27">
        <f>SMA1MSFT[[#This Row],[Abs Erorr 1]]/SMA1MSFT[[#This Row],[Adj Close]]</f>
        <v>8.0658401467283477E-3</v>
      </c>
      <c r="I904" s="25">
        <f t="shared" si="73"/>
        <v>41.151166666666661</v>
      </c>
      <c r="J904" s="28">
        <f>(SMA1MSFT[[#This Row],[Adj Close]]-SMA1MSFT[[#This Row],[3-MA]])</f>
        <v>1.48543333333334</v>
      </c>
      <c r="K904" s="29">
        <f t="shared" si="72"/>
        <v>2.2065121877777978</v>
      </c>
      <c r="L904" s="29">
        <f>ABS(SMA1MSFT[[#This Row],[Erorr 2]])</f>
        <v>1.48543333333334</v>
      </c>
      <c r="M904" s="27">
        <f>SMA1MSFT[[#This Row],[Abs Erorr 2]]/SMA1MSFT[[#This Row],[Adj Close]]</f>
        <v>3.4839394635907649E-2</v>
      </c>
      <c r="N904" s="25">
        <f t="shared" si="69"/>
        <v>39.694066666666664</v>
      </c>
      <c r="O904" s="30">
        <f>SMA1MSFT[[#This Row],[Adj Close]]-SMA1MSFT[[#This Row],[6-MA]]</f>
        <v>2.942533333333337</v>
      </c>
      <c r="P904" s="29">
        <f>(SMA1MSFT[[#This Row],[Adj Close]]-N904)^2</f>
        <v>8.6585024177777985</v>
      </c>
      <c r="Q904" s="29">
        <f>ABS(SMA1MSFT[[#This Row],[Erorr 3]])</f>
        <v>2.942533333333337</v>
      </c>
      <c r="R904" s="31">
        <f>SMA1MSFT[[#This Row],[Abs Erorr 3]]/SMA1MSFT[[#This Row],[Adj Close]]</f>
        <v>6.9014258485276425E-2</v>
      </c>
    </row>
    <row r="905" spans="2:18">
      <c r="B905" s="20">
        <v>45093.291666666664</v>
      </c>
      <c r="C905" s="4">
        <v>42.675600000000003</v>
      </c>
      <c r="D905" s="25">
        <f t="shared" si="71"/>
        <v>42.636600000000001</v>
      </c>
      <c r="E905" s="26">
        <f>SMA1MSFT[[#This Row],[Adj Close]]-SMA1MSFT[[#This Row],[Naive Trend ]]</f>
        <v>3.9000000000001478E-2</v>
      </c>
      <c r="F905" s="4">
        <f t="shared" si="70"/>
        <v>1.5210000000001154E-3</v>
      </c>
      <c r="G905" s="4">
        <f>ABS(SMA1MSFT[[#This Row],[Erorr 1]])</f>
        <v>3.9000000000001478E-2</v>
      </c>
      <c r="H905" s="27">
        <f>SMA1MSFT[[#This Row],[Abs Erorr 1]]/SMA1MSFT[[#This Row],[Adj Close]]</f>
        <v>9.1387115822628095E-4</v>
      </c>
      <c r="I905" s="25">
        <f t="shared" si="73"/>
        <v>42.207766666666664</v>
      </c>
      <c r="J905" s="28">
        <f>(SMA1MSFT[[#This Row],[Adj Close]]-SMA1MSFT[[#This Row],[3-MA]])</f>
        <v>0.46783333333333843</v>
      </c>
      <c r="K905" s="29">
        <f t="shared" si="72"/>
        <v>0.21886802777778255</v>
      </c>
      <c r="L905" s="29">
        <f>ABS(SMA1MSFT[[#This Row],[Erorr 2]])</f>
        <v>0.46783333333333843</v>
      </c>
      <c r="M905" s="27">
        <f>SMA1MSFT[[#This Row],[Abs Erorr 2]]/SMA1MSFT[[#This Row],[Adj Close]]</f>
        <v>1.0962548466414963E-2</v>
      </c>
      <c r="N905" s="25">
        <f t="shared" si="69"/>
        <v>40.556733333333334</v>
      </c>
      <c r="O905" s="30">
        <f>SMA1MSFT[[#This Row],[Adj Close]]-SMA1MSFT[[#This Row],[6-MA]]</f>
        <v>2.1188666666666691</v>
      </c>
      <c r="P905" s="29">
        <f>(SMA1MSFT[[#This Row],[Adj Close]]-N905)^2</f>
        <v>4.4895959511111219</v>
      </c>
      <c r="Q905" s="29">
        <f>ABS(SMA1MSFT[[#This Row],[Erorr 3]])</f>
        <v>2.1188666666666691</v>
      </c>
      <c r="R905" s="31">
        <f>SMA1MSFT[[#This Row],[Abs Erorr 3]]/SMA1MSFT[[#This Row],[Adj Close]]</f>
        <v>4.965054191778602E-2</v>
      </c>
    </row>
    <row r="906" spans="2:18">
      <c r="B906" s="20">
        <v>45097.291666666664</v>
      </c>
      <c r="C906" s="4">
        <v>43.7911</v>
      </c>
      <c r="D906" s="25">
        <f t="shared" si="71"/>
        <v>42.675600000000003</v>
      </c>
      <c r="E906" s="26">
        <f>SMA1MSFT[[#This Row],[Adj Close]]-SMA1MSFT[[#This Row],[Naive Trend ]]</f>
        <v>1.1154999999999973</v>
      </c>
      <c r="F906" s="4">
        <f t="shared" si="70"/>
        <v>1.2443402499999938</v>
      </c>
      <c r="G906" s="4">
        <f>ABS(SMA1MSFT[[#This Row],[Erorr 1]])</f>
        <v>1.1154999999999973</v>
      </c>
      <c r="H906" s="27">
        <f>SMA1MSFT[[#This Row],[Abs Erorr 1]]/SMA1MSFT[[#This Row],[Adj Close]]</f>
        <v>2.5473212593426456E-2</v>
      </c>
      <c r="I906" s="25">
        <f t="shared" si="73"/>
        <v>42.76423333333333</v>
      </c>
      <c r="J906" s="28">
        <f>(SMA1MSFT[[#This Row],[Adj Close]]-SMA1MSFT[[#This Row],[3-MA]])</f>
        <v>1.0268666666666704</v>
      </c>
      <c r="K906" s="29">
        <f t="shared" si="72"/>
        <v>1.0544551511111186</v>
      </c>
      <c r="L906" s="29">
        <f>ABS(SMA1MSFT[[#This Row],[Erorr 2]])</f>
        <v>1.0268666666666704</v>
      </c>
      <c r="M906" s="27">
        <f>SMA1MSFT[[#This Row],[Abs Erorr 2]]/SMA1MSFT[[#This Row],[Adj Close]]</f>
        <v>2.3449209238102498E-2</v>
      </c>
      <c r="N906" s="25">
        <f t="shared" ref="N906:N969" si="74">AVERAGE(C900:C905)</f>
        <v>41.253466666666675</v>
      </c>
      <c r="O906" s="30">
        <f>SMA1MSFT[[#This Row],[Adj Close]]-SMA1MSFT[[#This Row],[6-MA]]</f>
        <v>2.537633333333325</v>
      </c>
      <c r="P906" s="29">
        <f>(SMA1MSFT[[#This Row],[Adj Close]]-N906)^2</f>
        <v>6.4395829344444024</v>
      </c>
      <c r="Q906" s="29">
        <f>ABS(SMA1MSFT[[#This Row],[Erorr 3]])</f>
        <v>2.537633333333325</v>
      </c>
      <c r="R906" s="31">
        <f>SMA1MSFT[[#This Row],[Abs Erorr 3]]/SMA1MSFT[[#This Row],[Adj Close]]</f>
        <v>5.794860904004067E-2</v>
      </c>
    </row>
    <row r="907" spans="2:18">
      <c r="B907" s="20">
        <v>45098.291666666664</v>
      </c>
      <c r="C907" s="4">
        <v>43.028399999999998</v>
      </c>
      <c r="D907" s="25">
        <f t="shared" si="71"/>
        <v>43.7911</v>
      </c>
      <c r="E907" s="26">
        <f>SMA1MSFT[[#This Row],[Adj Close]]-SMA1MSFT[[#This Row],[Naive Trend ]]</f>
        <v>-0.76270000000000238</v>
      </c>
      <c r="F907" s="4">
        <f t="shared" si="70"/>
        <v>0.58171129000000366</v>
      </c>
      <c r="G907" s="4">
        <f>ABS(SMA1MSFT[[#This Row],[Erorr 1]])</f>
        <v>0.76270000000000238</v>
      </c>
      <c r="H907" s="27">
        <f>SMA1MSFT[[#This Row],[Abs Erorr 1]]/SMA1MSFT[[#This Row],[Adj Close]]</f>
        <v>1.7725502226436551E-2</v>
      </c>
      <c r="I907" s="25">
        <f t="shared" si="73"/>
        <v>43.034433333333332</v>
      </c>
      <c r="J907" s="28">
        <f>(SMA1MSFT[[#This Row],[Adj Close]]-SMA1MSFT[[#This Row],[3-MA]])</f>
        <v>-6.0333333333346673E-3</v>
      </c>
      <c r="K907" s="29">
        <f t="shared" si="72"/>
        <v>3.6401111111127209E-5</v>
      </c>
      <c r="L907" s="29">
        <f>ABS(SMA1MSFT[[#This Row],[Erorr 2]])</f>
        <v>6.0333333333346673E-3</v>
      </c>
      <c r="M907" s="27">
        <f>SMA1MSFT[[#This Row],[Abs Erorr 2]]/SMA1MSFT[[#This Row],[Adj Close]]</f>
        <v>1.4021746877259362E-4</v>
      </c>
      <c r="N907" s="25">
        <f t="shared" si="74"/>
        <v>42.092800000000004</v>
      </c>
      <c r="O907" s="30">
        <f>SMA1MSFT[[#This Row],[Adj Close]]-SMA1MSFT[[#This Row],[6-MA]]</f>
        <v>0.93559999999999377</v>
      </c>
      <c r="P907" s="29">
        <f>(SMA1MSFT[[#This Row],[Adj Close]]-N907)^2</f>
        <v>0.87534735999998836</v>
      </c>
      <c r="Q907" s="29">
        <f>ABS(SMA1MSFT[[#This Row],[Erorr 3]])</f>
        <v>0.93559999999999377</v>
      </c>
      <c r="R907" s="31">
        <f>SMA1MSFT[[#This Row],[Abs Erorr 3]]/SMA1MSFT[[#This Row],[Adj Close]]</f>
        <v>2.1743778527669955E-2</v>
      </c>
    </row>
    <row r="908" spans="2:18">
      <c r="B908" s="20">
        <v>45099.291666666664</v>
      </c>
      <c r="C908" s="4">
        <v>43.008400000000002</v>
      </c>
      <c r="D908" s="25">
        <f t="shared" si="71"/>
        <v>43.028399999999998</v>
      </c>
      <c r="E908" s="26">
        <f>SMA1MSFT[[#This Row],[Adj Close]]-SMA1MSFT[[#This Row],[Naive Trend ]]</f>
        <v>-1.9999999999996021E-2</v>
      </c>
      <c r="F908" s="4">
        <f t="shared" si="70"/>
        <v>3.9999999999984086E-4</v>
      </c>
      <c r="G908" s="4">
        <f>ABS(SMA1MSFT[[#This Row],[Erorr 1]])</f>
        <v>1.9999999999996021E-2</v>
      </c>
      <c r="H908" s="27">
        <f>SMA1MSFT[[#This Row],[Abs Erorr 1]]/SMA1MSFT[[#This Row],[Adj Close]]</f>
        <v>4.650254368913054E-4</v>
      </c>
      <c r="I908" s="25">
        <f t="shared" si="73"/>
        <v>43.165033333333334</v>
      </c>
      <c r="J908" s="28">
        <f>(SMA1MSFT[[#This Row],[Adj Close]]-SMA1MSFT[[#This Row],[3-MA]])</f>
        <v>-0.15663333333333185</v>
      </c>
      <c r="K908" s="29">
        <f t="shared" si="72"/>
        <v>2.4534001111110645E-2</v>
      </c>
      <c r="L908" s="29">
        <f>ABS(SMA1MSFT[[#This Row],[Erorr 2]])</f>
        <v>0.15663333333333185</v>
      </c>
      <c r="M908" s="27">
        <f>SMA1MSFT[[#This Row],[Abs Erorr 2]]/SMA1MSFT[[#This Row],[Adj Close]]</f>
        <v>3.6419242132544301E-3</v>
      </c>
      <c r="N908" s="25">
        <f t="shared" si="74"/>
        <v>42.686399999999999</v>
      </c>
      <c r="O908" s="30">
        <f>SMA1MSFT[[#This Row],[Adj Close]]-SMA1MSFT[[#This Row],[6-MA]]</f>
        <v>0.32200000000000273</v>
      </c>
      <c r="P908" s="29">
        <f>(SMA1MSFT[[#This Row],[Adj Close]]-N908)^2</f>
        <v>0.10368400000000176</v>
      </c>
      <c r="Q908" s="29">
        <f>ABS(SMA1MSFT[[#This Row],[Erorr 3]])</f>
        <v>0.32200000000000273</v>
      </c>
      <c r="R908" s="31">
        <f>SMA1MSFT[[#This Row],[Abs Erorr 3]]/SMA1MSFT[[#This Row],[Adj Close]]</f>
        <v>7.4869095339515704E-3</v>
      </c>
    </row>
    <row r="909" spans="2:18">
      <c r="B909" s="20">
        <v>45100.291666666664</v>
      </c>
      <c r="C909" s="4">
        <v>42.192799999999998</v>
      </c>
      <c r="D909" s="25">
        <f t="shared" si="71"/>
        <v>43.008400000000002</v>
      </c>
      <c r="E909" s="26">
        <f>SMA1MSFT[[#This Row],[Adj Close]]-SMA1MSFT[[#This Row],[Naive Trend ]]</f>
        <v>-0.81560000000000343</v>
      </c>
      <c r="F909" s="4">
        <f t="shared" si="70"/>
        <v>0.66520336000000557</v>
      </c>
      <c r="G909" s="4">
        <f>ABS(SMA1MSFT[[#This Row],[Erorr 1]])</f>
        <v>0.81560000000000343</v>
      </c>
      <c r="H909" s="27">
        <f>SMA1MSFT[[#This Row],[Abs Erorr 1]]/SMA1MSFT[[#This Row],[Adj Close]]</f>
        <v>1.9330312280768366E-2</v>
      </c>
      <c r="I909" s="25">
        <f t="shared" si="73"/>
        <v>43.275966666666669</v>
      </c>
      <c r="J909" s="28">
        <f>(SMA1MSFT[[#This Row],[Adj Close]]-SMA1MSFT[[#This Row],[3-MA]])</f>
        <v>-1.0831666666666706</v>
      </c>
      <c r="K909" s="29">
        <f t="shared" si="72"/>
        <v>1.1732500277777864</v>
      </c>
      <c r="L909" s="29">
        <f>ABS(SMA1MSFT[[#This Row],[Erorr 2]])</f>
        <v>1.0831666666666706</v>
      </c>
      <c r="M909" s="27">
        <f>SMA1MSFT[[#This Row],[Abs Erorr 2]]/SMA1MSFT[[#This Row],[Adj Close]]</f>
        <v>2.5671836585073059E-2</v>
      </c>
      <c r="N909" s="25">
        <f t="shared" si="74"/>
        <v>43.020100000000006</v>
      </c>
      <c r="O909" s="30">
        <f>SMA1MSFT[[#This Row],[Adj Close]]-SMA1MSFT[[#This Row],[6-MA]]</f>
        <v>-0.82730000000000814</v>
      </c>
      <c r="P909" s="29">
        <f>(SMA1MSFT[[#This Row],[Adj Close]]-N909)^2</f>
        <v>0.68442529000001351</v>
      </c>
      <c r="Q909" s="29">
        <f>ABS(SMA1MSFT[[#This Row],[Erorr 3]])</f>
        <v>0.82730000000000814</v>
      </c>
      <c r="R909" s="31">
        <f>SMA1MSFT[[#This Row],[Abs Erorr 3]]/SMA1MSFT[[#This Row],[Adj Close]]</f>
        <v>1.9607610777194407E-2</v>
      </c>
    </row>
    <row r="910" spans="2:18">
      <c r="B910" s="20">
        <v>45103.291666666664</v>
      </c>
      <c r="C910" s="4">
        <v>40.616399999999999</v>
      </c>
      <c r="D910" s="25">
        <f t="shared" si="71"/>
        <v>42.192799999999998</v>
      </c>
      <c r="E910" s="26">
        <f>SMA1MSFT[[#This Row],[Adj Close]]-SMA1MSFT[[#This Row],[Naive Trend ]]</f>
        <v>-1.5763999999999996</v>
      </c>
      <c r="F910" s="4">
        <f t="shared" si="70"/>
        <v>2.4850369599999986</v>
      </c>
      <c r="G910" s="4">
        <f>ABS(SMA1MSFT[[#This Row],[Erorr 1]])</f>
        <v>1.5763999999999996</v>
      </c>
      <c r="H910" s="27">
        <f>SMA1MSFT[[#This Row],[Abs Erorr 1]]/SMA1MSFT[[#This Row],[Adj Close]]</f>
        <v>3.8811908490166525E-2</v>
      </c>
      <c r="I910" s="25">
        <f t="shared" si="73"/>
        <v>42.743200000000002</v>
      </c>
      <c r="J910" s="28">
        <f>(SMA1MSFT[[#This Row],[Adj Close]]-SMA1MSFT[[#This Row],[3-MA]])</f>
        <v>-2.1268000000000029</v>
      </c>
      <c r="K910" s="29">
        <f t="shared" si="72"/>
        <v>4.5232782400000122</v>
      </c>
      <c r="L910" s="29">
        <f>ABS(SMA1MSFT[[#This Row],[Erorr 2]])</f>
        <v>2.1268000000000029</v>
      </c>
      <c r="M910" s="27">
        <f>SMA1MSFT[[#This Row],[Abs Erorr 2]]/SMA1MSFT[[#This Row],[Adj Close]]</f>
        <v>5.2363084862272459E-2</v>
      </c>
      <c r="N910" s="25">
        <f t="shared" si="74"/>
        <v>42.888816666666663</v>
      </c>
      <c r="O910" s="30">
        <f>SMA1MSFT[[#This Row],[Adj Close]]-SMA1MSFT[[#This Row],[6-MA]]</f>
        <v>-2.2724166666666648</v>
      </c>
      <c r="P910" s="29">
        <f>(SMA1MSFT[[#This Row],[Adj Close]]-N910)^2</f>
        <v>5.163877506944436</v>
      </c>
      <c r="Q910" s="29">
        <f>ABS(SMA1MSFT[[#This Row],[Erorr 3]])</f>
        <v>2.2724166666666648</v>
      </c>
      <c r="R910" s="31">
        <f>SMA1MSFT[[#This Row],[Abs Erorr 3]]/SMA1MSFT[[#This Row],[Adj Close]]</f>
        <v>5.5948254071425944E-2</v>
      </c>
    </row>
    <row r="911" spans="2:18">
      <c r="B911" s="20">
        <v>45104.291666666664</v>
      </c>
      <c r="C911" s="4">
        <v>41.859900000000003</v>
      </c>
      <c r="D911" s="25">
        <f t="shared" si="71"/>
        <v>40.616399999999999</v>
      </c>
      <c r="E911" s="26">
        <f>SMA1MSFT[[#This Row],[Adj Close]]-SMA1MSFT[[#This Row],[Naive Trend ]]</f>
        <v>1.2435000000000045</v>
      </c>
      <c r="F911" s="4">
        <f t="shared" si="70"/>
        <v>1.5462922500000111</v>
      </c>
      <c r="G911" s="4">
        <f>ABS(SMA1MSFT[[#This Row],[Erorr 1]])</f>
        <v>1.2435000000000045</v>
      </c>
      <c r="H911" s="27">
        <f>SMA1MSFT[[#This Row],[Abs Erorr 1]]/SMA1MSFT[[#This Row],[Adj Close]]</f>
        <v>2.9706234367497399E-2</v>
      </c>
      <c r="I911" s="25">
        <f t="shared" si="73"/>
        <v>41.9392</v>
      </c>
      <c r="J911" s="28">
        <f>(SMA1MSFT[[#This Row],[Adj Close]]-SMA1MSFT[[#This Row],[3-MA]])</f>
        <v>-7.9299999999996373E-2</v>
      </c>
      <c r="K911" s="29">
        <f t="shared" si="72"/>
        <v>6.2884899999994248E-3</v>
      </c>
      <c r="L911" s="29">
        <f>ABS(SMA1MSFT[[#This Row],[Erorr 2]])</f>
        <v>7.9299999999996373E-2</v>
      </c>
      <c r="M911" s="27">
        <f>SMA1MSFT[[#This Row],[Abs Erorr 2]]/SMA1MSFT[[#This Row],[Adj Close]]</f>
        <v>1.8944144634840592E-3</v>
      </c>
      <c r="N911" s="25">
        <f t="shared" si="74"/>
        <v>42.55211666666667</v>
      </c>
      <c r="O911" s="30">
        <f>SMA1MSFT[[#This Row],[Adj Close]]-SMA1MSFT[[#This Row],[6-MA]]</f>
        <v>-0.69221666666666692</v>
      </c>
      <c r="P911" s="29">
        <f>(SMA1MSFT[[#This Row],[Adj Close]]-N911)^2</f>
        <v>0.47916391361111149</v>
      </c>
      <c r="Q911" s="29">
        <f>ABS(SMA1MSFT[[#This Row],[Erorr 3]])</f>
        <v>0.69221666666666692</v>
      </c>
      <c r="R911" s="31">
        <f>SMA1MSFT[[#This Row],[Abs Erorr 3]]/SMA1MSFT[[#This Row],[Adj Close]]</f>
        <v>1.6536510279925819E-2</v>
      </c>
    </row>
    <row r="912" spans="2:18">
      <c r="B912" s="20">
        <v>45105.291666666664</v>
      </c>
      <c r="C912" s="4">
        <v>41.101199999999999</v>
      </c>
      <c r="D912" s="25">
        <f t="shared" si="71"/>
        <v>41.859900000000003</v>
      </c>
      <c r="E912" s="26">
        <f>SMA1MSFT[[#This Row],[Adj Close]]-SMA1MSFT[[#This Row],[Naive Trend ]]</f>
        <v>-0.75870000000000459</v>
      </c>
      <c r="F912" s="4">
        <f t="shared" si="70"/>
        <v>0.57562569000000696</v>
      </c>
      <c r="G912" s="4">
        <f>ABS(SMA1MSFT[[#This Row],[Erorr 1]])</f>
        <v>0.75870000000000459</v>
      </c>
      <c r="H912" s="27">
        <f>SMA1MSFT[[#This Row],[Abs Erorr 1]]/SMA1MSFT[[#This Row],[Adj Close]]</f>
        <v>1.8459315056494813E-2</v>
      </c>
      <c r="I912" s="25">
        <f t="shared" si="73"/>
        <v>41.556366666666669</v>
      </c>
      <c r="J912" s="28">
        <f>(SMA1MSFT[[#This Row],[Adj Close]]-SMA1MSFT[[#This Row],[3-MA]])</f>
        <v>-0.45516666666667049</v>
      </c>
      <c r="K912" s="29">
        <f t="shared" si="72"/>
        <v>0.20717669444444792</v>
      </c>
      <c r="L912" s="29">
        <f>ABS(SMA1MSFT[[#This Row],[Erorr 2]])</f>
        <v>0.45516666666667049</v>
      </c>
      <c r="M912" s="27">
        <f>SMA1MSFT[[#This Row],[Abs Erorr 2]]/SMA1MSFT[[#This Row],[Adj Close]]</f>
        <v>1.1074291423770364E-2</v>
      </c>
      <c r="N912" s="25">
        <f t="shared" si="74"/>
        <v>42.416166666666669</v>
      </c>
      <c r="O912" s="30">
        <f>SMA1MSFT[[#This Row],[Adj Close]]-SMA1MSFT[[#This Row],[6-MA]]</f>
        <v>-1.3149666666666704</v>
      </c>
      <c r="P912" s="29">
        <f>(SMA1MSFT[[#This Row],[Adj Close]]-N912)^2</f>
        <v>1.7291373344444543</v>
      </c>
      <c r="Q912" s="29">
        <f>ABS(SMA1MSFT[[#This Row],[Erorr 3]])</f>
        <v>1.3149666666666704</v>
      </c>
      <c r="R912" s="31">
        <f>SMA1MSFT[[#This Row],[Abs Erorr 3]]/SMA1MSFT[[#This Row],[Adj Close]]</f>
        <v>3.1993388676405325E-2</v>
      </c>
    </row>
    <row r="913" spans="2:18">
      <c r="B913" s="20">
        <v>45106.291666666664</v>
      </c>
      <c r="C913" s="4">
        <v>40.8063</v>
      </c>
      <c r="D913" s="25">
        <f t="shared" si="71"/>
        <v>41.101199999999999</v>
      </c>
      <c r="E913" s="26">
        <f>SMA1MSFT[[#This Row],[Adj Close]]-SMA1MSFT[[#This Row],[Naive Trend ]]</f>
        <v>-0.29489999999999839</v>
      </c>
      <c r="F913" s="4">
        <f t="shared" si="70"/>
        <v>8.6966009999999053E-2</v>
      </c>
      <c r="G913" s="4">
        <f>ABS(SMA1MSFT[[#This Row],[Erorr 1]])</f>
        <v>0.29489999999999839</v>
      </c>
      <c r="H913" s="27">
        <f>SMA1MSFT[[#This Row],[Abs Erorr 1]]/SMA1MSFT[[#This Row],[Adj Close]]</f>
        <v>7.2268252696274446E-3</v>
      </c>
      <c r="I913" s="25">
        <f t="shared" si="73"/>
        <v>41.192500000000003</v>
      </c>
      <c r="J913" s="28">
        <f>(SMA1MSFT[[#This Row],[Adj Close]]-SMA1MSFT[[#This Row],[3-MA]])</f>
        <v>-0.38620000000000232</v>
      </c>
      <c r="K913" s="29">
        <f t="shared" si="72"/>
        <v>0.1491504400000018</v>
      </c>
      <c r="L913" s="29">
        <f>ABS(SMA1MSFT[[#This Row],[Erorr 2]])</f>
        <v>0.38620000000000232</v>
      </c>
      <c r="M913" s="27">
        <f>SMA1MSFT[[#This Row],[Abs Erorr 2]]/SMA1MSFT[[#This Row],[Adj Close]]</f>
        <v>9.4642248868435103E-3</v>
      </c>
      <c r="N913" s="25">
        <f t="shared" si="74"/>
        <v>41.967850000000006</v>
      </c>
      <c r="O913" s="30">
        <f>SMA1MSFT[[#This Row],[Adj Close]]-SMA1MSFT[[#This Row],[6-MA]]</f>
        <v>-1.1615500000000054</v>
      </c>
      <c r="P913" s="29">
        <f>(SMA1MSFT[[#This Row],[Adj Close]]-N913)^2</f>
        <v>1.3491984025000126</v>
      </c>
      <c r="Q913" s="29">
        <f>ABS(SMA1MSFT[[#This Row],[Erorr 3]])</f>
        <v>1.1615500000000054</v>
      </c>
      <c r="R913" s="31">
        <f>SMA1MSFT[[#This Row],[Abs Erorr 3]]/SMA1MSFT[[#This Row],[Adj Close]]</f>
        <v>2.8464967419246669E-2</v>
      </c>
    </row>
    <row r="914" spans="2:18">
      <c r="B914" s="20">
        <v>45107.291666666664</v>
      </c>
      <c r="C914" s="4">
        <v>42.285699999999999</v>
      </c>
      <c r="D914" s="25">
        <f t="shared" si="71"/>
        <v>40.8063</v>
      </c>
      <c r="E914" s="26">
        <f>SMA1MSFT[[#This Row],[Adj Close]]-SMA1MSFT[[#This Row],[Naive Trend ]]</f>
        <v>1.4793999999999983</v>
      </c>
      <c r="F914" s="4">
        <f t="shared" si="70"/>
        <v>2.1886243599999951</v>
      </c>
      <c r="G914" s="4">
        <f>ABS(SMA1MSFT[[#This Row],[Erorr 1]])</f>
        <v>1.4793999999999983</v>
      </c>
      <c r="H914" s="27">
        <f>SMA1MSFT[[#This Row],[Abs Erorr 1]]/SMA1MSFT[[#This Row],[Adj Close]]</f>
        <v>3.4985822630345442E-2</v>
      </c>
      <c r="I914" s="25">
        <f t="shared" si="73"/>
        <v>41.255800000000001</v>
      </c>
      <c r="J914" s="28">
        <f>(SMA1MSFT[[#This Row],[Adj Close]]-SMA1MSFT[[#This Row],[3-MA]])</f>
        <v>1.0298999999999978</v>
      </c>
      <c r="K914" s="29">
        <f t="shared" si="72"/>
        <v>1.0606940099999955</v>
      </c>
      <c r="L914" s="29">
        <f>ABS(SMA1MSFT[[#This Row],[Erorr 2]])</f>
        <v>1.0298999999999978</v>
      </c>
      <c r="M914" s="27">
        <f>SMA1MSFT[[#This Row],[Abs Erorr 2]]/SMA1MSFT[[#This Row],[Adj Close]]</f>
        <v>2.4355751471537609E-2</v>
      </c>
      <c r="N914" s="25">
        <f t="shared" si="74"/>
        <v>41.597500000000004</v>
      </c>
      <c r="O914" s="30">
        <f>SMA1MSFT[[#This Row],[Adj Close]]-SMA1MSFT[[#This Row],[6-MA]]</f>
        <v>0.68819999999999482</v>
      </c>
      <c r="P914" s="29">
        <f>(SMA1MSFT[[#This Row],[Adj Close]]-N914)^2</f>
        <v>0.47361923999999289</v>
      </c>
      <c r="Q914" s="29">
        <f>ABS(SMA1MSFT[[#This Row],[Erorr 3]])</f>
        <v>0.68819999999999482</v>
      </c>
      <c r="R914" s="31">
        <f>SMA1MSFT[[#This Row],[Abs Erorr 3]]/SMA1MSFT[[#This Row],[Adj Close]]</f>
        <v>1.6275005498312546E-2</v>
      </c>
    </row>
    <row r="915" spans="2:18">
      <c r="B915" s="20">
        <v>45110.291666666664</v>
      </c>
      <c r="C915" s="4">
        <v>42.396700000000003</v>
      </c>
      <c r="D915" s="25">
        <f t="shared" si="71"/>
        <v>42.285699999999999</v>
      </c>
      <c r="E915" s="26">
        <f>SMA1MSFT[[#This Row],[Adj Close]]-SMA1MSFT[[#This Row],[Naive Trend ]]</f>
        <v>0.11100000000000421</v>
      </c>
      <c r="F915" s="4">
        <f t="shared" si="70"/>
        <v>1.2321000000000934E-2</v>
      </c>
      <c r="G915" s="4">
        <f>ABS(SMA1MSFT[[#This Row],[Erorr 1]])</f>
        <v>0.11100000000000421</v>
      </c>
      <c r="H915" s="27">
        <f>SMA1MSFT[[#This Row],[Abs Erorr 1]]/SMA1MSFT[[#This Row],[Adj Close]]</f>
        <v>2.618128297721384E-3</v>
      </c>
      <c r="I915" s="25">
        <f t="shared" si="73"/>
        <v>41.397733333333328</v>
      </c>
      <c r="J915" s="28">
        <f>(SMA1MSFT[[#This Row],[Adj Close]]-SMA1MSFT[[#This Row],[3-MA]])</f>
        <v>0.998966666666675</v>
      </c>
      <c r="K915" s="29">
        <f t="shared" si="72"/>
        <v>0.99793440111112774</v>
      </c>
      <c r="L915" s="29">
        <f>ABS(SMA1MSFT[[#This Row],[Erorr 2]])</f>
        <v>0.998966666666675</v>
      </c>
      <c r="M915" s="27">
        <f>SMA1MSFT[[#This Row],[Abs Erorr 2]]/SMA1MSFT[[#This Row],[Adj Close]]</f>
        <v>2.356236845477773E-2</v>
      </c>
      <c r="N915" s="25">
        <f t="shared" si="74"/>
        <v>41.477049999999998</v>
      </c>
      <c r="O915" s="30">
        <f>SMA1MSFT[[#This Row],[Adj Close]]-SMA1MSFT[[#This Row],[6-MA]]</f>
        <v>0.9196500000000043</v>
      </c>
      <c r="P915" s="29">
        <f>(SMA1MSFT[[#This Row],[Adj Close]]-N915)^2</f>
        <v>0.84575612250000787</v>
      </c>
      <c r="Q915" s="29">
        <f>ABS(SMA1MSFT[[#This Row],[Erorr 3]])</f>
        <v>0.9196500000000043</v>
      </c>
      <c r="R915" s="31">
        <f>SMA1MSFT[[#This Row],[Abs Erorr 3]]/SMA1MSFT[[#This Row],[Adj Close]]</f>
        <v>2.169154674774226E-2</v>
      </c>
    </row>
    <row r="916" spans="2:18">
      <c r="B916" s="20">
        <v>45112.291666666664</v>
      </c>
      <c r="C916" s="4">
        <v>42.300699999999999</v>
      </c>
      <c r="D916" s="25">
        <f t="shared" si="71"/>
        <v>42.396700000000003</v>
      </c>
      <c r="E916" s="26">
        <f>SMA1MSFT[[#This Row],[Adj Close]]-SMA1MSFT[[#This Row],[Naive Trend ]]</f>
        <v>-9.6000000000003638E-2</v>
      </c>
      <c r="F916" s="4">
        <f t="shared" si="70"/>
        <v>9.2160000000006993E-3</v>
      </c>
      <c r="G916" s="4">
        <f>ABS(SMA1MSFT[[#This Row],[Erorr 1]])</f>
        <v>9.6000000000003638E-2</v>
      </c>
      <c r="H916" s="27">
        <f>SMA1MSFT[[#This Row],[Abs Erorr 1]]/SMA1MSFT[[#This Row],[Adj Close]]</f>
        <v>2.2694659899246028E-3</v>
      </c>
      <c r="I916" s="25">
        <f t="shared" si="73"/>
        <v>41.829566666666665</v>
      </c>
      <c r="J916" s="28">
        <f>(SMA1MSFT[[#This Row],[Adj Close]]-SMA1MSFT[[#This Row],[3-MA]])</f>
        <v>0.47113333333333429</v>
      </c>
      <c r="K916" s="29">
        <f t="shared" si="72"/>
        <v>0.22196661777777868</v>
      </c>
      <c r="L916" s="29">
        <f>ABS(SMA1MSFT[[#This Row],[Erorr 2]])</f>
        <v>0.47113333333333429</v>
      </c>
      <c r="M916" s="27">
        <f>SMA1MSFT[[#This Row],[Abs Erorr 2]]/SMA1MSFT[[#This Row],[Adj Close]]</f>
        <v>1.11377195491643E-2</v>
      </c>
      <c r="N916" s="25">
        <f t="shared" si="74"/>
        <v>41.511033333333337</v>
      </c>
      <c r="O916" s="30">
        <f>SMA1MSFT[[#This Row],[Adj Close]]-SMA1MSFT[[#This Row],[6-MA]]</f>
        <v>0.78966666666666185</v>
      </c>
      <c r="P916" s="29">
        <f>(SMA1MSFT[[#This Row],[Adj Close]]-N916)^2</f>
        <v>0.62357344444443685</v>
      </c>
      <c r="Q916" s="29">
        <f>ABS(SMA1MSFT[[#This Row],[Erorr 3]])</f>
        <v>0.78966666666666185</v>
      </c>
      <c r="R916" s="31">
        <f>SMA1MSFT[[#This Row],[Abs Erorr 3]]/SMA1MSFT[[#This Row],[Adj Close]]</f>
        <v>1.8667933785177594E-2</v>
      </c>
    </row>
    <row r="917" spans="2:18">
      <c r="B917" s="20">
        <v>45113.291666666664</v>
      </c>
      <c r="C917" s="4">
        <v>42.086799999999997</v>
      </c>
      <c r="D917" s="25">
        <f t="shared" si="71"/>
        <v>42.300699999999999</v>
      </c>
      <c r="E917" s="26">
        <f>SMA1MSFT[[#This Row],[Adj Close]]-SMA1MSFT[[#This Row],[Naive Trend ]]</f>
        <v>-0.21390000000000242</v>
      </c>
      <c r="F917" s="4">
        <f t="shared" si="70"/>
        <v>4.5753210000001036E-2</v>
      </c>
      <c r="G917" s="4">
        <f>ABS(SMA1MSFT[[#This Row],[Erorr 1]])</f>
        <v>0.21390000000000242</v>
      </c>
      <c r="H917" s="27">
        <f>SMA1MSFT[[#This Row],[Abs Erorr 1]]/SMA1MSFT[[#This Row],[Adj Close]]</f>
        <v>5.0823536120589456E-3</v>
      </c>
      <c r="I917" s="25">
        <f t="shared" si="73"/>
        <v>42.3277</v>
      </c>
      <c r="J917" s="28">
        <f>(SMA1MSFT[[#This Row],[Adj Close]]-SMA1MSFT[[#This Row],[3-MA]])</f>
        <v>-0.24090000000000344</v>
      </c>
      <c r="K917" s="29">
        <f t="shared" si="72"/>
        <v>5.8032810000001663E-2</v>
      </c>
      <c r="L917" s="29">
        <f>ABS(SMA1MSFT[[#This Row],[Erorr 2]])</f>
        <v>0.24090000000000344</v>
      </c>
      <c r="M917" s="27">
        <f>SMA1MSFT[[#This Row],[Abs Erorr 2]]/SMA1MSFT[[#This Row],[Adj Close]]</f>
        <v>5.7238849235390545E-3</v>
      </c>
      <c r="N917" s="25">
        <f t="shared" si="74"/>
        <v>41.79175</v>
      </c>
      <c r="O917" s="30">
        <f>SMA1MSFT[[#This Row],[Adj Close]]-SMA1MSFT[[#This Row],[6-MA]]</f>
        <v>0.29504999999999626</v>
      </c>
      <c r="P917" s="29">
        <f>(SMA1MSFT[[#This Row],[Adj Close]]-N917)^2</f>
        <v>8.7054502499997799E-2</v>
      </c>
      <c r="Q917" s="29">
        <f>ABS(SMA1MSFT[[#This Row],[Erorr 3]])</f>
        <v>0.29504999999999626</v>
      </c>
      <c r="R917" s="31">
        <f>SMA1MSFT[[#This Row],[Abs Erorr 3]]/SMA1MSFT[[#This Row],[Adj Close]]</f>
        <v>7.010511609340608E-3</v>
      </c>
    </row>
    <row r="918" spans="2:18">
      <c r="B918" s="20">
        <v>45114.291666666664</v>
      </c>
      <c r="C918" s="4">
        <v>42.486600000000003</v>
      </c>
      <c r="D918" s="25">
        <f t="shared" si="71"/>
        <v>42.086799999999997</v>
      </c>
      <c r="E918" s="26">
        <f>SMA1MSFT[[#This Row],[Adj Close]]-SMA1MSFT[[#This Row],[Naive Trend ]]</f>
        <v>0.39980000000000615</v>
      </c>
      <c r="F918" s="4">
        <f t="shared" si="70"/>
        <v>0.15984004000000493</v>
      </c>
      <c r="G918" s="4">
        <f>ABS(SMA1MSFT[[#This Row],[Erorr 1]])</f>
        <v>0.39980000000000615</v>
      </c>
      <c r="H918" s="27">
        <f>SMA1MSFT[[#This Row],[Abs Erorr 1]]/SMA1MSFT[[#This Row],[Adj Close]]</f>
        <v>9.4100257492952168E-3</v>
      </c>
      <c r="I918" s="25">
        <f t="shared" si="73"/>
        <v>42.261400000000002</v>
      </c>
      <c r="J918" s="28">
        <f>(SMA1MSFT[[#This Row],[Adj Close]]-SMA1MSFT[[#This Row],[3-MA]])</f>
        <v>0.22520000000000095</v>
      </c>
      <c r="K918" s="29">
        <f t="shared" si="72"/>
        <v>5.0715040000000433E-2</v>
      </c>
      <c r="L918" s="29">
        <f>ABS(SMA1MSFT[[#This Row],[Erorr 2]])</f>
        <v>0.22520000000000095</v>
      </c>
      <c r="M918" s="27">
        <f>SMA1MSFT[[#This Row],[Abs Erorr 2]]/SMA1MSFT[[#This Row],[Adj Close]]</f>
        <v>5.3004947442252606E-3</v>
      </c>
      <c r="N918" s="25">
        <f t="shared" si="74"/>
        <v>41.829566666666665</v>
      </c>
      <c r="O918" s="30">
        <f>SMA1MSFT[[#This Row],[Adj Close]]-SMA1MSFT[[#This Row],[6-MA]]</f>
        <v>0.65703333333333802</v>
      </c>
      <c r="P918" s="29">
        <f>(SMA1MSFT[[#This Row],[Adj Close]]-N918)^2</f>
        <v>0.4316928011111173</v>
      </c>
      <c r="Q918" s="29">
        <f>ABS(SMA1MSFT[[#This Row],[Erorr 3]])</f>
        <v>0.65703333333333802</v>
      </c>
      <c r="R918" s="31">
        <f>SMA1MSFT[[#This Row],[Abs Erorr 3]]/SMA1MSFT[[#This Row],[Adj Close]]</f>
        <v>1.5464483703881647E-2</v>
      </c>
    </row>
    <row r="919" spans="2:18">
      <c r="B919" s="20">
        <v>45117.291666666664</v>
      </c>
      <c r="C919" s="4">
        <v>42.163800000000002</v>
      </c>
      <c r="D919" s="25">
        <f t="shared" si="71"/>
        <v>42.486600000000003</v>
      </c>
      <c r="E919" s="26">
        <f>SMA1MSFT[[#This Row],[Adj Close]]-SMA1MSFT[[#This Row],[Naive Trend ]]</f>
        <v>-0.32280000000000086</v>
      </c>
      <c r="F919" s="4">
        <f t="shared" si="70"/>
        <v>0.10419984000000056</v>
      </c>
      <c r="G919" s="4">
        <f>ABS(SMA1MSFT[[#This Row],[Erorr 1]])</f>
        <v>0.32280000000000086</v>
      </c>
      <c r="H919" s="27">
        <f>SMA1MSFT[[#This Row],[Abs Erorr 1]]/SMA1MSFT[[#This Row],[Adj Close]]</f>
        <v>7.6558564455765574E-3</v>
      </c>
      <c r="I919" s="25">
        <f t="shared" si="73"/>
        <v>42.291366666666669</v>
      </c>
      <c r="J919" s="28">
        <f>(SMA1MSFT[[#This Row],[Adj Close]]-SMA1MSFT[[#This Row],[3-MA]])</f>
        <v>-0.12756666666666661</v>
      </c>
      <c r="K919" s="29">
        <f t="shared" si="72"/>
        <v>1.627325444444443E-2</v>
      </c>
      <c r="L919" s="29">
        <f>ABS(SMA1MSFT[[#This Row],[Erorr 2]])</f>
        <v>0.12756666666666661</v>
      </c>
      <c r="M919" s="27">
        <f>SMA1MSFT[[#This Row],[Abs Erorr 2]]/SMA1MSFT[[#This Row],[Adj Close]]</f>
        <v>3.0255021289984918E-3</v>
      </c>
      <c r="N919" s="25">
        <f t="shared" si="74"/>
        <v>42.060466666666663</v>
      </c>
      <c r="O919" s="30">
        <f>SMA1MSFT[[#This Row],[Adj Close]]-SMA1MSFT[[#This Row],[6-MA]]</f>
        <v>0.10333333333333883</v>
      </c>
      <c r="P919" s="29">
        <f>(SMA1MSFT[[#This Row],[Adj Close]]-N919)^2</f>
        <v>1.0677777777778914E-2</v>
      </c>
      <c r="Q919" s="29">
        <f>ABS(SMA1MSFT[[#This Row],[Erorr 3]])</f>
        <v>0.10333333333333883</v>
      </c>
      <c r="R919" s="31">
        <f>SMA1MSFT[[#This Row],[Abs Erorr 3]]/SMA1MSFT[[#This Row],[Adj Close]]</f>
        <v>2.4507594982743214E-3</v>
      </c>
    </row>
    <row r="920" spans="2:18">
      <c r="B920" s="20">
        <v>45118.291666666664</v>
      </c>
      <c r="C920" s="4">
        <v>42.3887</v>
      </c>
      <c r="D920" s="25">
        <f t="shared" si="71"/>
        <v>42.163800000000002</v>
      </c>
      <c r="E920" s="26">
        <f>SMA1MSFT[[#This Row],[Adj Close]]-SMA1MSFT[[#This Row],[Naive Trend ]]</f>
        <v>0.2248999999999981</v>
      </c>
      <c r="F920" s="4">
        <f t="shared" si="70"/>
        <v>5.0580009999999148E-2</v>
      </c>
      <c r="G920" s="4">
        <f>ABS(SMA1MSFT[[#This Row],[Erorr 1]])</f>
        <v>0.2248999999999981</v>
      </c>
      <c r="H920" s="27">
        <f>SMA1MSFT[[#This Row],[Abs Erorr 1]]/SMA1MSFT[[#This Row],[Adj Close]]</f>
        <v>5.3056592912733369E-3</v>
      </c>
      <c r="I920" s="25">
        <f t="shared" si="73"/>
        <v>42.245733333333334</v>
      </c>
      <c r="J920" s="28">
        <f>(SMA1MSFT[[#This Row],[Adj Close]]-SMA1MSFT[[#This Row],[3-MA]])</f>
        <v>0.14296666666666624</v>
      </c>
      <c r="K920" s="29">
        <f t="shared" si="72"/>
        <v>2.0439467777777658E-2</v>
      </c>
      <c r="L920" s="29">
        <f>ABS(SMA1MSFT[[#This Row],[Erorr 2]])</f>
        <v>0.14296666666666624</v>
      </c>
      <c r="M920" s="27">
        <f>SMA1MSFT[[#This Row],[Abs Erorr 2]]/SMA1MSFT[[#This Row],[Adj Close]]</f>
        <v>3.3727542167291341E-3</v>
      </c>
      <c r="N920" s="25">
        <f t="shared" si="74"/>
        <v>42.286716666666671</v>
      </c>
      <c r="O920" s="30">
        <f>SMA1MSFT[[#This Row],[Adj Close]]-SMA1MSFT[[#This Row],[6-MA]]</f>
        <v>0.10198333333332954</v>
      </c>
      <c r="P920" s="29">
        <f>(SMA1MSFT[[#This Row],[Adj Close]]-N920)^2</f>
        <v>1.0400600277777004E-2</v>
      </c>
      <c r="Q920" s="29">
        <f>ABS(SMA1MSFT[[#This Row],[Erorr 3]])</f>
        <v>0.10198333333332954</v>
      </c>
      <c r="R920" s="31">
        <f>SMA1MSFT[[#This Row],[Abs Erorr 3]]/SMA1MSFT[[#This Row],[Adj Close]]</f>
        <v>2.4059084929080048E-3</v>
      </c>
    </row>
    <row r="921" spans="2:18">
      <c r="B921" s="20">
        <v>45119.291666666664</v>
      </c>
      <c r="C921" s="4">
        <v>43.885100000000001</v>
      </c>
      <c r="D921" s="25">
        <f t="shared" si="71"/>
        <v>42.3887</v>
      </c>
      <c r="E921" s="26">
        <f>SMA1MSFT[[#This Row],[Adj Close]]-SMA1MSFT[[#This Row],[Naive Trend ]]</f>
        <v>1.4964000000000013</v>
      </c>
      <c r="F921" s="4">
        <f t="shared" si="70"/>
        <v>2.2392129600000037</v>
      </c>
      <c r="G921" s="4">
        <f>ABS(SMA1MSFT[[#This Row],[Erorr 1]])</f>
        <v>1.4964000000000013</v>
      </c>
      <c r="H921" s="27">
        <f>SMA1MSFT[[#This Row],[Abs Erorr 1]]/SMA1MSFT[[#This Row],[Adj Close]]</f>
        <v>3.4098133535072295E-2</v>
      </c>
      <c r="I921" s="25">
        <f t="shared" si="73"/>
        <v>42.346366666666668</v>
      </c>
      <c r="J921" s="28">
        <f>(SMA1MSFT[[#This Row],[Adj Close]]-SMA1MSFT[[#This Row],[3-MA]])</f>
        <v>1.5387333333333331</v>
      </c>
      <c r="K921" s="29">
        <f t="shared" si="72"/>
        <v>2.3677002711111101</v>
      </c>
      <c r="L921" s="29">
        <f>ABS(SMA1MSFT[[#This Row],[Erorr 2]])</f>
        <v>1.5387333333333331</v>
      </c>
      <c r="M921" s="27">
        <f>SMA1MSFT[[#This Row],[Abs Erorr 2]]/SMA1MSFT[[#This Row],[Adj Close]]</f>
        <v>3.5062773773634627E-2</v>
      </c>
      <c r="N921" s="25">
        <f t="shared" si="74"/>
        <v>42.303883333333339</v>
      </c>
      <c r="O921" s="30">
        <f>SMA1MSFT[[#This Row],[Adj Close]]-SMA1MSFT[[#This Row],[6-MA]]</f>
        <v>1.5812166666666627</v>
      </c>
      <c r="P921" s="29">
        <f>(SMA1MSFT[[#This Row],[Adj Close]]-N921)^2</f>
        <v>2.5002461469444319</v>
      </c>
      <c r="Q921" s="29">
        <f>ABS(SMA1MSFT[[#This Row],[Erorr 3]])</f>
        <v>1.5812166666666627</v>
      </c>
      <c r="R921" s="31">
        <f>SMA1MSFT[[#This Row],[Abs Erorr 3]]/SMA1MSFT[[#This Row],[Adj Close]]</f>
        <v>3.603083202879024E-2</v>
      </c>
    </row>
    <row r="922" spans="2:18">
      <c r="B922" s="20">
        <v>45120.291666666664</v>
      </c>
      <c r="C922" s="4">
        <v>45.959299999999999</v>
      </c>
      <c r="D922" s="25">
        <f t="shared" si="71"/>
        <v>43.885100000000001</v>
      </c>
      <c r="E922" s="26">
        <f>SMA1MSFT[[#This Row],[Adj Close]]-SMA1MSFT[[#This Row],[Naive Trend ]]</f>
        <v>2.0741999999999976</v>
      </c>
      <c r="F922" s="4">
        <f t="shared" si="70"/>
        <v>4.3023056399999904</v>
      </c>
      <c r="G922" s="4">
        <f>ABS(SMA1MSFT[[#This Row],[Erorr 1]])</f>
        <v>2.0741999999999976</v>
      </c>
      <c r="H922" s="27">
        <f>SMA1MSFT[[#This Row],[Abs Erorr 1]]/SMA1MSFT[[#This Row],[Adj Close]]</f>
        <v>4.5131235680264878E-2</v>
      </c>
      <c r="I922" s="25">
        <f t="shared" si="73"/>
        <v>42.812533333333334</v>
      </c>
      <c r="J922" s="28">
        <f>(SMA1MSFT[[#This Row],[Adj Close]]-SMA1MSFT[[#This Row],[3-MA]])</f>
        <v>3.1467666666666645</v>
      </c>
      <c r="K922" s="29">
        <f t="shared" si="72"/>
        <v>9.9021404544444316</v>
      </c>
      <c r="L922" s="29">
        <f>ABS(SMA1MSFT[[#This Row],[Erorr 2]])</f>
        <v>3.1467666666666645</v>
      </c>
      <c r="M922" s="27">
        <f>SMA1MSFT[[#This Row],[Abs Erorr 2]]/SMA1MSFT[[#This Row],[Adj Close]]</f>
        <v>6.8468550797480918E-2</v>
      </c>
      <c r="N922" s="25">
        <f t="shared" si="74"/>
        <v>42.551949999999998</v>
      </c>
      <c r="O922" s="30">
        <f>SMA1MSFT[[#This Row],[Adj Close]]-SMA1MSFT[[#This Row],[6-MA]]</f>
        <v>3.407350000000001</v>
      </c>
      <c r="P922" s="29">
        <f>(SMA1MSFT[[#This Row],[Adj Close]]-N922)^2</f>
        <v>11.610034022500006</v>
      </c>
      <c r="Q922" s="29">
        <f>ABS(SMA1MSFT[[#This Row],[Erorr 3]])</f>
        <v>3.407350000000001</v>
      </c>
      <c r="R922" s="31">
        <f>SMA1MSFT[[#This Row],[Abs Erorr 3]]/SMA1MSFT[[#This Row],[Adj Close]]</f>
        <v>7.4138422473797497E-2</v>
      </c>
    </row>
    <row r="923" spans="2:18">
      <c r="B923" s="20">
        <v>45121.291666666664</v>
      </c>
      <c r="C923" s="4">
        <v>45.451500000000003</v>
      </c>
      <c r="D923" s="25">
        <f t="shared" si="71"/>
        <v>45.959299999999999</v>
      </c>
      <c r="E923" s="26">
        <f>SMA1MSFT[[#This Row],[Adj Close]]-SMA1MSFT[[#This Row],[Naive Trend ]]</f>
        <v>-0.50779999999999603</v>
      </c>
      <c r="F923" s="4">
        <f t="shared" si="70"/>
        <v>0.25786083999999598</v>
      </c>
      <c r="G923" s="4">
        <f>ABS(SMA1MSFT[[#This Row],[Erorr 1]])</f>
        <v>0.50779999999999603</v>
      </c>
      <c r="H923" s="27">
        <f>SMA1MSFT[[#This Row],[Abs Erorr 1]]/SMA1MSFT[[#This Row],[Adj Close]]</f>
        <v>1.1172348547352585E-2</v>
      </c>
      <c r="I923" s="25">
        <f t="shared" si="73"/>
        <v>44.077699999999993</v>
      </c>
      <c r="J923" s="28">
        <f>(SMA1MSFT[[#This Row],[Adj Close]]-SMA1MSFT[[#This Row],[3-MA]])</f>
        <v>1.3738000000000099</v>
      </c>
      <c r="K923" s="29">
        <f t="shared" si="72"/>
        <v>1.8873264400000271</v>
      </c>
      <c r="L923" s="29">
        <f>ABS(SMA1MSFT[[#This Row],[Erorr 2]])</f>
        <v>1.3738000000000099</v>
      </c>
      <c r="M923" s="27">
        <f>SMA1MSFT[[#This Row],[Abs Erorr 2]]/SMA1MSFT[[#This Row],[Adj Close]]</f>
        <v>3.0225625116883047E-2</v>
      </c>
      <c r="N923" s="25">
        <f t="shared" si="74"/>
        <v>43.161716666666671</v>
      </c>
      <c r="O923" s="30">
        <f>SMA1MSFT[[#This Row],[Adj Close]]-SMA1MSFT[[#This Row],[6-MA]]</f>
        <v>2.2897833333333324</v>
      </c>
      <c r="P923" s="29">
        <f>(SMA1MSFT[[#This Row],[Adj Close]]-N923)^2</f>
        <v>5.2431077136111064</v>
      </c>
      <c r="Q923" s="29">
        <f>ABS(SMA1MSFT[[#This Row],[Erorr 3]])</f>
        <v>2.2897833333333324</v>
      </c>
      <c r="R923" s="31">
        <f>SMA1MSFT[[#This Row],[Abs Erorr 3]]/SMA1MSFT[[#This Row],[Adj Close]]</f>
        <v>5.037860870011622E-2</v>
      </c>
    </row>
    <row r="924" spans="2:18">
      <c r="B924" s="20">
        <v>45124.291666666664</v>
      </c>
      <c r="C924" s="4">
        <v>46.443100000000001</v>
      </c>
      <c r="D924" s="25">
        <f t="shared" si="71"/>
        <v>45.451500000000003</v>
      </c>
      <c r="E924" s="26">
        <f>SMA1MSFT[[#This Row],[Adj Close]]-SMA1MSFT[[#This Row],[Naive Trend ]]</f>
        <v>0.99159999999999826</v>
      </c>
      <c r="F924" s="4">
        <f t="shared" si="70"/>
        <v>0.98327055999999657</v>
      </c>
      <c r="G924" s="4">
        <f>ABS(SMA1MSFT[[#This Row],[Erorr 1]])</f>
        <v>0.99159999999999826</v>
      </c>
      <c r="H924" s="27">
        <f>SMA1MSFT[[#This Row],[Abs Erorr 1]]/SMA1MSFT[[#This Row],[Adj Close]]</f>
        <v>2.1350857285581674E-2</v>
      </c>
      <c r="I924" s="25">
        <f t="shared" si="73"/>
        <v>45.098633333333339</v>
      </c>
      <c r="J924" s="28">
        <f>(SMA1MSFT[[#This Row],[Adj Close]]-SMA1MSFT[[#This Row],[3-MA]])</f>
        <v>1.344466666666662</v>
      </c>
      <c r="K924" s="29">
        <f t="shared" si="72"/>
        <v>1.8075906177777654</v>
      </c>
      <c r="L924" s="29">
        <f>ABS(SMA1MSFT[[#This Row],[Erorr 2]])</f>
        <v>1.344466666666662</v>
      </c>
      <c r="M924" s="27">
        <f>SMA1MSFT[[#This Row],[Abs Erorr 2]]/SMA1MSFT[[#This Row],[Adj Close]]</f>
        <v>2.8948684878198527E-2</v>
      </c>
      <c r="N924" s="25">
        <f t="shared" si="74"/>
        <v>43.722500000000004</v>
      </c>
      <c r="O924" s="30">
        <f>SMA1MSFT[[#This Row],[Adj Close]]-SMA1MSFT[[#This Row],[6-MA]]</f>
        <v>2.7205999999999975</v>
      </c>
      <c r="P924" s="29">
        <f>(SMA1MSFT[[#This Row],[Adj Close]]-N924)^2</f>
        <v>7.4016643599999865</v>
      </c>
      <c r="Q924" s="29">
        <f>ABS(SMA1MSFT[[#This Row],[Erorr 3]])</f>
        <v>2.7205999999999975</v>
      </c>
      <c r="R924" s="31">
        <f>SMA1MSFT[[#This Row],[Abs Erorr 3]]/SMA1MSFT[[#This Row],[Adj Close]]</f>
        <v>5.8579207675628832E-2</v>
      </c>
    </row>
    <row r="925" spans="2:18">
      <c r="B925" s="20">
        <v>45125.291666666664</v>
      </c>
      <c r="C925" s="4">
        <v>47.475700000000003</v>
      </c>
      <c r="D925" s="25">
        <f t="shared" si="71"/>
        <v>46.443100000000001</v>
      </c>
      <c r="E925" s="26">
        <f>SMA1MSFT[[#This Row],[Adj Close]]-SMA1MSFT[[#This Row],[Naive Trend ]]</f>
        <v>1.0326000000000022</v>
      </c>
      <c r="F925" s="4">
        <f t="shared" si="70"/>
        <v>1.0662627600000045</v>
      </c>
      <c r="G925" s="4">
        <f>ABS(SMA1MSFT[[#This Row],[Erorr 1]])</f>
        <v>1.0326000000000022</v>
      </c>
      <c r="H925" s="27">
        <f>SMA1MSFT[[#This Row],[Abs Erorr 1]]/SMA1MSFT[[#This Row],[Adj Close]]</f>
        <v>2.1750074248510335E-2</v>
      </c>
      <c r="I925" s="25">
        <f t="shared" si="73"/>
        <v>45.951300000000003</v>
      </c>
      <c r="J925" s="28">
        <f>(SMA1MSFT[[#This Row],[Adj Close]]-SMA1MSFT[[#This Row],[3-MA]])</f>
        <v>1.5244</v>
      </c>
      <c r="K925" s="29">
        <f t="shared" si="72"/>
        <v>2.3237953600000001</v>
      </c>
      <c r="L925" s="29">
        <f>ABS(SMA1MSFT[[#This Row],[Erorr 2]])</f>
        <v>1.5244</v>
      </c>
      <c r="M925" s="27">
        <f>SMA1MSFT[[#This Row],[Abs Erorr 2]]/SMA1MSFT[[#This Row],[Adj Close]]</f>
        <v>3.21090578969873E-2</v>
      </c>
      <c r="N925" s="25">
        <f t="shared" si="74"/>
        <v>44.381916666666676</v>
      </c>
      <c r="O925" s="30">
        <f>SMA1MSFT[[#This Row],[Adj Close]]-SMA1MSFT[[#This Row],[6-MA]]</f>
        <v>3.0937833333333273</v>
      </c>
      <c r="P925" s="29">
        <f>(SMA1MSFT[[#This Row],[Adj Close]]-N925)^2</f>
        <v>9.5714953136110736</v>
      </c>
      <c r="Q925" s="29">
        <f>ABS(SMA1MSFT[[#This Row],[Erorr 3]])</f>
        <v>3.0937833333333273</v>
      </c>
      <c r="R925" s="31">
        <f>SMA1MSFT[[#This Row],[Abs Erorr 3]]/SMA1MSFT[[#This Row],[Adj Close]]</f>
        <v>6.5165618060046032E-2</v>
      </c>
    </row>
    <row r="926" spans="2:18">
      <c r="B926" s="20">
        <v>45126.291666666664</v>
      </c>
      <c r="C926" s="4">
        <v>47.058900000000001</v>
      </c>
      <c r="D926" s="25">
        <f t="shared" si="71"/>
        <v>47.475700000000003</v>
      </c>
      <c r="E926" s="26">
        <f>SMA1MSFT[[#This Row],[Adj Close]]-SMA1MSFT[[#This Row],[Naive Trend ]]</f>
        <v>-0.41680000000000206</v>
      </c>
      <c r="F926" s="4">
        <f t="shared" si="70"/>
        <v>0.17372224000000172</v>
      </c>
      <c r="G926" s="4">
        <f>ABS(SMA1MSFT[[#This Row],[Erorr 1]])</f>
        <v>0.41680000000000206</v>
      </c>
      <c r="H926" s="27">
        <f>SMA1MSFT[[#This Row],[Abs Erorr 1]]/SMA1MSFT[[#This Row],[Adj Close]]</f>
        <v>8.8569856073984314E-3</v>
      </c>
      <c r="I926" s="25">
        <f t="shared" si="73"/>
        <v>46.45676666666666</v>
      </c>
      <c r="J926" s="28">
        <f>(SMA1MSFT[[#This Row],[Adj Close]]-SMA1MSFT[[#This Row],[3-MA]])</f>
        <v>0.60213333333334162</v>
      </c>
      <c r="K926" s="29">
        <f t="shared" si="72"/>
        <v>0.36256455111112107</v>
      </c>
      <c r="L926" s="29">
        <f>ABS(SMA1MSFT[[#This Row],[Erorr 2]])</f>
        <v>0.60213333333334162</v>
      </c>
      <c r="M926" s="27">
        <f>SMA1MSFT[[#This Row],[Abs Erorr 2]]/SMA1MSFT[[#This Row],[Adj Close]]</f>
        <v>1.2795312540950629E-2</v>
      </c>
      <c r="N926" s="25">
        <f t="shared" si="74"/>
        <v>45.267233333333337</v>
      </c>
      <c r="O926" s="30">
        <f>SMA1MSFT[[#This Row],[Adj Close]]-SMA1MSFT[[#This Row],[6-MA]]</f>
        <v>1.7916666666666643</v>
      </c>
      <c r="P926" s="29">
        <f>(SMA1MSFT[[#This Row],[Adj Close]]-N926)^2</f>
        <v>3.2100694444444358</v>
      </c>
      <c r="Q926" s="29">
        <f>ABS(SMA1MSFT[[#This Row],[Erorr 3]])</f>
        <v>1.7916666666666643</v>
      </c>
      <c r="R926" s="31">
        <f>SMA1MSFT[[#This Row],[Abs Erorr 3]]/SMA1MSFT[[#This Row],[Adj Close]]</f>
        <v>3.8072854798277565E-2</v>
      </c>
    </row>
    <row r="927" spans="2:18">
      <c r="B927" s="20">
        <v>45127.291666666664</v>
      </c>
      <c r="C927" s="4">
        <v>45.502499999999998</v>
      </c>
      <c r="D927" s="25">
        <f t="shared" si="71"/>
        <v>47.058900000000001</v>
      </c>
      <c r="E927" s="26">
        <f>SMA1MSFT[[#This Row],[Adj Close]]-SMA1MSFT[[#This Row],[Naive Trend ]]</f>
        <v>-1.5564000000000036</v>
      </c>
      <c r="F927" s="4">
        <f t="shared" si="70"/>
        <v>2.422380960000011</v>
      </c>
      <c r="G927" s="4">
        <f>ABS(SMA1MSFT[[#This Row],[Erorr 1]])</f>
        <v>1.5564000000000036</v>
      </c>
      <c r="H927" s="27">
        <f>SMA1MSFT[[#This Row],[Abs Erorr 1]]/SMA1MSFT[[#This Row],[Adj Close]]</f>
        <v>3.4204714026701909E-2</v>
      </c>
      <c r="I927" s="25">
        <f t="shared" si="73"/>
        <v>46.992566666666669</v>
      </c>
      <c r="J927" s="28">
        <f>(SMA1MSFT[[#This Row],[Adj Close]]-SMA1MSFT[[#This Row],[3-MA]])</f>
        <v>-1.4900666666666709</v>
      </c>
      <c r="K927" s="29">
        <f t="shared" si="72"/>
        <v>2.2202986711111237</v>
      </c>
      <c r="L927" s="29">
        <f>ABS(SMA1MSFT[[#This Row],[Erorr 2]])</f>
        <v>1.4900666666666709</v>
      </c>
      <c r="M927" s="27">
        <f>SMA1MSFT[[#This Row],[Abs Erorr 2]]/SMA1MSFT[[#This Row],[Adj Close]]</f>
        <v>3.2746918667472577E-2</v>
      </c>
      <c r="N927" s="25">
        <f t="shared" si="74"/>
        <v>46.045600000000007</v>
      </c>
      <c r="O927" s="30">
        <f>SMA1MSFT[[#This Row],[Adj Close]]-SMA1MSFT[[#This Row],[6-MA]]</f>
        <v>-0.54310000000000969</v>
      </c>
      <c r="P927" s="29">
        <f>(SMA1MSFT[[#This Row],[Adj Close]]-N927)^2</f>
        <v>0.29495761000001053</v>
      </c>
      <c r="Q927" s="29">
        <f>ABS(SMA1MSFT[[#This Row],[Erorr 3]])</f>
        <v>0.54310000000000969</v>
      </c>
      <c r="R927" s="31">
        <f>SMA1MSFT[[#This Row],[Abs Erorr 3]]/SMA1MSFT[[#This Row],[Adj Close]]</f>
        <v>1.1935607933630233E-2</v>
      </c>
    </row>
    <row r="928" spans="2:18">
      <c r="B928" s="20">
        <v>45128.291666666664</v>
      </c>
      <c r="C928" s="4">
        <v>44.291899999999998</v>
      </c>
      <c r="D928" s="25">
        <f t="shared" si="71"/>
        <v>45.502499999999998</v>
      </c>
      <c r="E928" s="26">
        <f>SMA1MSFT[[#This Row],[Adj Close]]-SMA1MSFT[[#This Row],[Naive Trend ]]</f>
        <v>-1.2105999999999995</v>
      </c>
      <c r="F928" s="4">
        <f t="shared" si="70"/>
        <v>1.4655523599999987</v>
      </c>
      <c r="G928" s="4">
        <f>ABS(SMA1MSFT[[#This Row],[Erorr 1]])</f>
        <v>1.2105999999999995</v>
      </c>
      <c r="H928" s="27">
        <f>SMA1MSFT[[#This Row],[Abs Erorr 1]]/SMA1MSFT[[#This Row],[Adj Close]]</f>
        <v>2.7332311325547098E-2</v>
      </c>
      <c r="I928" s="25">
        <f t="shared" si="73"/>
        <v>46.679033333333336</v>
      </c>
      <c r="J928" s="28">
        <f>(SMA1MSFT[[#This Row],[Adj Close]]-SMA1MSFT[[#This Row],[3-MA]])</f>
        <v>-2.3871333333333382</v>
      </c>
      <c r="K928" s="29">
        <f t="shared" si="72"/>
        <v>5.6984055511111347</v>
      </c>
      <c r="L928" s="29">
        <f>ABS(SMA1MSFT[[#This Row],[Erorr 2]])</f>
        <v>2.3871333333333382</v>
      </c>
      <c r="M928" s="27">
        <f>SMA1MSFT[[#This Row],[Abs Erorr 2]]/SMA1MSFT[[#This Row],[Adj Close]]</f>
        <v>5.3895482770739987E-2</v>
      </c>
      <c r="N928" s="25">
        <f t="shared" si="74"/>
        <v>46.31516666666667</v>
      </c>
      <c r="O928" s="30">
        <f>SMA1MSFT[[#This Row],[Adj Close]]-SMA1MSFT[[#This Row],[6-MA]]</f>
        <v>-2.0232666666666717</v>
      </c>
      <c r="P928" s="29">
        <f>(SMA1MSFT[[#This Row],[Adj Close]]-N928)^2</f>
        <v>4.0936080044444649</v>
      </c>
      <c r="Q928" s="29">
        <f>ABS(SMA1MSFT[[#This Row],[Erorr 3]])</f>
        <v>2.0232666666666717</v>
      </c>
      <c r="R928" s="31">
        <f>SMA1MSFT[[#This Row],[Abs Erorr 3]]/SMA1MSFT[[#This Row],[Adj Close]]</f>
        <v>4.5680286162180256E-2</v>
      </c>
    </row>
    <row r="929" spans="2:18">
      <c r="B929" s="20">
        <v>45131.291666666664</v>
      </c>
      <c r="C929" s="4">
        <v>44.594799999999999</v>
      </c>
      <c r="D929" s="25">
        <f t="shared" si="71"/>
        <v>44.291899999999998</v>
      </c>
      <c r="E929" s="26">
        <f>SMA1MSFT[[#This Row],[Adj Close]]-SMA1MSFT[[#This Row],[Naive Trend ]]</f>
        <v>0.30290000000000106</v>
      </c>
      <c r="F929" s="4">
        <f t="shared" si="70"/>
        <v>9.1748410000000641E-2</v>
      </c>
      <c r="G929" s="4">
        <f>ABS(SMA1MSFT[[#This Row],[Erorr 1]])</f>
        <v>0.30290000000000106</v>
      </c>
      <c r="H929" s="27">
        <f>SMA1MSFT[[#This Row],[Abs Erorr 1]]/SMA1MSFT[[#This Row],[Adj Close]]</f>
        <v>6.7922717446877454E-3</v>
      </c>
      <c r="I929" s="25">
        <f t="shared" si="73"/>
        <v>45.617766666666661</v>
      </c>
      <c r="J929" s="28">
        <f>(SMA1MSFT[[#This Row],[Adj Close]]-SMA1MSFT[[#This Row],[3-MA]])</f>
        <v>-1.0229666666666617</v>
      </c>
      <c r="K929" s="29">
        <f t="shared" si="72"/>
        <v>1.046460801111101</v>
      </c>
      <c r="L929" s="29">
        <f>ABS(SMA1MSFT[[#This Row],[Erorr 2]])</f>
        <v>1.0229666666666617</v>
      </c>
      <c r="M929" s="27">
        <f>SMA1MSFT[[#This Row],[Abs Erorr 2]]/SMA1MSFT[[#This Row],[Adj Close]]</f>
        <v>2.2939146866151696E-2</v>
      </c>
      <c r="N929" s="25">
        <f t="shared" si="74"/>
        <v>46.03726666666666</v>
      </c>
      <c r="O929" s="30">
        <f>SMA1MSFT[[#This Row],[Adj Close]]-SMA1MSFT[[#This Row],[6-MA]]</f>
        <v>-1.442466666666661</v>
      </c>
      <c r="P929" s="29">
        <f>(SMA1MSFT[[#This Row],[Adj Close]]-N929)^2</f>
        <v>2.0807100844444282</v>
      </c>
      <c r="Q929" s="29">
        <f>ABS(SMA1MSFT[[#This Row],[Erorr 3]])</f>
        <v>1.442466666666661</v>
      </c>
      <c r="R929" s="31">
        <f>SMA1MSFT[[#This Row],[Abs Erorr 3]]/SMA1MSFT[[#This Row],[Adj Close]]</f>
        <v>3.2346073234248408E-2</v>
      </c>
    </row>
    <row r="930" spans="2:18">
      <c r="B930" s="20">
        <v>45132.291666666664</v>
      </c>
      <c r="C930" s="4">
        <v>45.6614</v>
      </c>
      <c r="D930" s="25">
        <f t="shared" si="71"/>
        <v>44.594799999999999</v>
      </c>
      <c r="E930" s="26">
        <f>SMA1MSFT[[#This Row],[Adj Close]]-SMA1MSFT[[#This Row],[Naive Trend ]]</f>
        <v>1.0666000000000011</v>
      </c>
      <c r="F930" s="4">
        <f t="shared" si="70"/>
        <v>1.1376355600000023</v>
      </c>
      <c r="G930" s="4">
        <f>ABS(SMA1MSFT[[#This Row],[Erorr 1]])</f>
        <v>1.0666000000000011</v>
      </c>
      <c r="H930" s="27">
        <f>SMA1MSFT[[#This Row],[Abs Erorr 1]]/SMA1MSFT[[#This Row],[Adj Close]]</f>
        <v>2.3358898325500338E-2</v>
      </c>
      <c r="I930" s="25">
        <f t="shared" si="73"/>
        <v>44.796399999999998</v>
      </c>
      <c r="J930" s="28">
        <f>(SMA1MSFT[[#This Row],[Adj Close]]-SMA1MSFT[[#This Row],[3-MA]])</f>
        <v>0.86500000000000199</v>
      </c>
      <c r="K930" s="29">
        <f t="shared" si="72"/>
        <v>0.74822500000000347</v>
      </c>
      <c r="L930" s="29">
        <f>ABS(SMA1MSFT[[#This Row],[Erorr 2]])</f>
        <v>0.86500000000000199</v>
      </c>
      <c r="M930" s="27">
        <f>SMA1MSFT[[#This Row],[Abs Erorr 2]]/SMA1MSFT[[#This Row],[Adj Close]]</f>
        <v>1.8943790597747812E-2</v>
      </c>
      <c r="N930" s="25">
        <f t="shared" si="74"/>
        <v>45.894483333333334</v>
      </c>
      <c r="O930" s="30">
        <f>SMA1MSFT[[#This Row],[Adj Close]]-SMA1MSFT[[#This Row],[6-MA]]</f>
        <v>-0.23308333333333309</v>
      </c>
      <c r="P930" s="29">
        <f>(SMA1MSFT[[#This Row],[Adj Close]]-N930)^2</f>
        <v>5.4327840277777664E-2</v>
      </c>
      <c r="Q930" s="29">
        <f>ABS(SMA1MSFT[[#This Row],[Erorr 3]])</f>
        <v>0.23308333333333309</v>
      </c>
      <c r="R930" s="31">
        <f>SMA1MSFT[[#This Row],[Abs Erorr 3]]/SMA1MSFT[[#This Row],[Adj Close]]</f>
        <v>5.1046033046146877E-3</v>
      </c>
    </row>
    <row r="931" spans="2:18">
      <c r="B931" s="20">
        <v>45133.291666666664</v>
      </c>
      <c r="C931" s="4">
        <v>45.4345</v>
      </c>
      <c r="D931" s="25">
        <f t="shared" si="71"/>
        <v>45.6614</v>
      </c>
      <c r="E931" s="26">
        <f>SMA1MSFT[[#This Row],[Adj Close]]-SMA1MSFT[[#This Row],[Naive Trend ]]</f>
        <v>-0.22690000000000055</v>
      </c>
      <c r="F931" s="4">
        <f t="shared" si="70"/>
        <v>5.1483610000000249E-2</v>
      </c>
      <c r="G931" s="4">
        <f>ABS(SMA1MSFT[[#This Row],[Erorr 1]])</f>
        <v>0.22690000000000055</v>
      </c>
      <c r="H931" s="27">
        <f>SMA1MSFT[[#This Row],[Abs Erorr 1]]/SMA1MSFT[[#This Row],[Adj Close]]</f>
        <v>4.9940023550385845E-3</v>
      </c>
      <c r="I931" s="25">
        <f t="shared" si="73"/>
        <v>44.849366666666661</v>
      </c>
      <c r="J931" s="28">
        <f>(SMA1MSFT[[#This Row],[Adj Close]]-SMA1MSFT[[#This Row],[3-MA]])</f>
        <v>0.58513333333333861</v>
      </c>
      <c r="K931" s="29">
        <f t="shared" si="72"/>
        <v>0.34238101777778396</v>
      </c>
      <c r="L931" s="29">
        <f>ABS(SMA1MSFT[[#This Row],[Erorr 2]])</f>
        <v>0.58513333333333861</v>
      </c>
      <c r="M931" s="27">
        <f>SMA1MSFT[[#This Row],[Abs Erorr 2]]/SMA1MSFT[[#This Row],[Adj Close]]</f>
        <v>1.2878612801578947E-2</v>
      </c>
      <c r="N931" s="25">
        <f t="shared" si="74"/>
        <v>45.764199999999995</v>
      </c>
      <c r="O931" s="30">
        <f>SMA1MSFT[[#This Row],[Adj Close]]-SMA1MSFT[[#This Row],[6-MA]]</f>
        <v>-0.32969999999999544</v>
      </c>
      <c r="P931" s="29">
        <f>(SMA1MSFT[[#This Row],[Adj Close]]-N931)^2</f>
        <v>0.10870208999999699</v>
      </c>
      <c r="Q931" s="29">
        <f>ABS(SMA1MSFT[[#This Row],[Erorr 3]])</f>
        <v>0.32969999999999544</v>
      </c>
      <c r="R931" s="31">
        <f>SMA1MSFT[[#This Row],[Abs Erorr 3]]/SMA1MSFT[[#This Row],[Adj Close]]</f>
        <v>7.2566001606707555E-3</v>
      </c>
    </row>
    <row r="932" spans="2:18">
      <c r="B932" s="20">
        <v>45134.291666666664</v>
      </c>
      <c r="C932" s="4">
        <v>45.882300000000001</v>
      </c>
      <c r="D932" s="25">
        <f t="shared" si="71"/>
        <v>45.4345</v>
      </c>
      <c r="E932" s="26">
        <f>SMA1MSFT[[#This Row],[Adj Close]]-SMA1MSFT[[#This Row],[Naive Trend ]]</f>
        <v>0.44780000000000086</v>
      </c>
      <c r="F932" s="4">
        <f t="shared" si="70"/>
        <v>0.20052484000000079</v>
      </c>
      <c r="G932" s="4">
        <f>ABS(SMA1MSFT[[#This Row],[Erorr 1]])</f>
        <v>0.44780000000000086</v>
      </c>
      <c r="H932" s="27">
        <f>SMA1MSFT[[#This Row],[Abs Erorr 1]]/SMA1MSFT[[#This Row],[Adj Close]]</f>
        <v>9.7597548509992058E-3</v>
      </c>
      <c r="I932" s="25">
        <f t="shared" si="73"/>
        <v>45.230233333333331</v>
      </c>
      <c r="J932" s="28">
        <f>(SMA1MSFT[[#This Row],[Adj Close]]-SMA1MSFT[[#This Row],[3-MA]])</f>
        <v>0.6520666666666699</v>
      </c>
      <c r="K932" s="29">
        <f t="shared" si="72"/>
        <v>0.425190937777782</v>
      </c>
      <c r="L932" s="29">
        <f>ABS(SMA1MSFT[[#This Row],[Erorr 2]])</f>
        <v>0.6520666666666699</v>
      </c>
      <c r="M932" s="27">
        <f>SMA1MSFT[[#This Row],[Abs Erorr 2]]/SMA1MSFT[[#This Row],[Adj Close]]</f>
        <v>1.4211725799854625E-2</v>
      </c>
      <c r="N932" s="25">
        <f t="shared" si="74"/>
        <v>45.423999999999999</v>
      </c>
      <c r="O932" s="30">
        <f>SMA1MSFT[[#This Row],[Adj Close]]-SMA1MSFT[[#This Row],[6-MA]]</f>
        <v>0.45830000000000126</v>
      </c>
      <c r="P932" s="29">
        <f>(SMA1MSFT[[#This Row],[Adj Close]]-N932)^2</f>
        <v>0.21003889000000114</v>
      </c>
      <c r="Q932" s="29">
        <f>ABS(SMA1MSFT[[#This Row],[Erorr 3]])</f>
        <v>0.45830000000000126</v>
      </c>
      <c r="R932" s="31">
        <f>SMA1MSFT[[#This Row],[Abs Erorr 3]]/SMA1MSFT[[#This Row],[Adj Close]]</f>
        <v>9.9886012688989272E-3</v>
      </c>
    </row>
    <row r="933" spans="2:18">
      <c r="B933" s="20">
        <v>45135.291666666664</v>
      </c>
      <c r="C933" s="4">
        <v>46.731999999999999</v>
      </c>
      <c r="D933" s="25">
        <f t="shared" si="71"/>
        <v>45.882300000000001</v>
      </c>
      <c r="E933" s="26">
        <f>SMA1MSFT[[#This Row],[Adj Close]]-SMA1MSFT[[#This Row],[Naive Trend ]]</f>
        <v>0.84969999999999857</v>
      </c>
      <c r="F933" s="4">
        <f t="shared" si="70"/>
        <v>0.72199008999999759</v>
      </c>
      <c r="G933" s="4">
        <f>ABS(SMA1MSFT[[#This Row],[Erorr 1]])</f>
        <v>0.84969999999999857</v>
      </c>
      <c r="H933" s="27">
        <f>SMA1MSFT[[#This Row],[Abs Erorr 1]]/SMA1MSFT[[#This Row],[Adj Close]]</f>
        <v>1.8182401780364604E-2</v>
      </c>
      <c r="I933" s="25">
        <f t="shared" si="73"/>
        <v>45.659400000000005</v>
      </c>
      <c r="J933" s="28">
        <f>(SMA1MSFT[[#This Row],[Adj Close]]-SMA1MSFT[[#This Row],[3-MA]])</f>
        <v>1.0725999999999942</v>
      </c>
      <c r="K933" s="29">
        <f t="shared" si="72"/>
        <v>1.1504707599999877</v>
      </c>
      <c r="L933" s="29">
        <f>ABS(SMA1MSFT[[#This Row],[Erorr 2]])</f>
        <v>1.0725999999999942</v>
      </c>
      <c r="M933" s="27">
        <f>SMA1MSFT[[#This Row],[Abs Erorr 2]]/SMA1MSFT[[#This Row],[Adj Close]]</f>
        <v>2.2952152700504883E-2</v>
      </c>
      <c r="N933" s="25">
        <f t="shared" si="74"/>
        <v>45.227899999999998</v>
      </c>
      <c r="O933" s="30">
        <f>SMA1MSFT[[#This Row],[Adj Close]]-SMA1MSFT[[#This Row],[6-MA]]</f>
        <v>1.5041000000000011</v>
      </c>
      <c r="P933" s="29">
        <f>(SMA1MSFT[[#This Row],[Adj Close]]-N933)^2</f>
        <v>2.2623168100000033</v>
      </c>
      <c r="Q933" s="29">
        <f>ABS(SMA1MSFT[[#This Row],[Erorr 3]])</f>
        <v>1.5041000000000011</v>
      </c>
      <c r="R933" s="31">
        <f>SMA1MSFT[[#This Row],[Abs Erorr 3]]/SMA1MSFT[[#This Row],[Adj Close]]</f>
        <v>3.2185654369596875E-2</v>
      </c>
    </row>
    <row r="934" spans="2:18">
      <c r="B934" s="20">
        <v>45138.291666666664</v>
      </c>
      <c r="C934" s="4">
        <v>46.710999999999999</v>
      </c>
      <c r="D934" s="25">
        <f t="shared" si="71"/>
        <v>46.731999999999999</v>
      </c>
      <c r="E934" s="26">
        <f>SMA1MSFT[[#This Row],[Adj Close]]-SMA1MSFT[[#This Row],[Naive Trend ]]</f>
        <v>-2.1000000000000796E-2</v>
      </c>
      <c r="F934" s="4">
        <f t="shared" si="70"/>
        <v>4.4100000000003343E-4</v>
      </c>
      <c r="G934" s="4">
        <f>ABS(SMA1MSFT[[#This Row],[Erorr 1]])</f>
        <v>2.1000000000000796E-2</v>
      </c>
      <c r="H934" s="27">
        <f>SMA1MSFT[[#This Row],[Abs Erorr 1]]/SMA1MSFT[[#This Row],[Adj Close]]</f>
        <v>4.4957290573956448E-4</v>
      </c>
      <c r="I934" s="25">
        <f t="shared" si="73"/>
        <v>46.016266666666667</v>
      </c>
      <c r="J934" s="28">
        <f>(SMA1MSFT[[#This Row],[Adj Close]]-SMA1MSFT[[#This Row],[3-MA]])</f>
        <v>0.69473333333333187</v>
      </c>
      <c r="K934" s="29">
        <f t="shared" si="72"/>
        <v>0.48265440444444241</v>
      </c>
      <c r="L934" s="29">
        <f>ABS(SMA1MSFT[[#This Row],[Erorr 2]])</f>
        <v>0.69473333333333187</v>
      </c>
      <c r="M934" s="27">
        <f>SMA1MSFT[[#This Row],[Abs Erorr 2]]/SMA1MSFT[[#This Row],[Adj Close]]</f>
        <v>1.4873013494323219E-2</v>
      </c>
      <c r="N934" s="25">
        <f t="shared" si="74"/>
        <v>45.432816666666668</v>
      </c>
      <c r="O934" s="30">
        <f>SMA1MSFT[[#This Row],[Adj Close]]-SMA1MSFT[[#This Row],[6-MA]]</f>
        <v>1.278183333333331</v>
      </c>
      <c r="P934" s="29">
        <f>(SMA1MSFT[[#This Row],[Adj Close]]-N934)^2</f>
        <v>1.6337526336111052</v>
      </c>
      <c r="Q934" s="29">
        <f>ABS(SMA1MSFT[[#This Row],[Erorr 3]])</f>
        <v>1.278183333333331</v>
      </c>
      <c r="R934" s="31">
        <f>SMA1MSFT[[#This Row],[Abs Erorr 3]]/SMA1MSFT[[#This Row],[Adj Close]]</f>
        <v>2.7363647392120292E-2</v>
      </c>
    </row>
    <row r="935" spans="2:18">
      <c r="B935" s="20">
        <v>45139.291666666664</v>
      </c>
      <c r="C935" s="4">
        <v>46.489100000000001</v>
      </c>
      <c r="D935" s="25">
        <f t="shared" si="71"/>
        <v>46.710999999999999</v>
      </c>
      <c r="E935" s="26">
        <f>SMA1MSFT[[#This Row],[Adj Close]]-SMA1MSFT[[#This Row],[Naive Trend ]]</f>
        <v>-0.22189999999999799</v>
      </c>
      <c r="F935" s="4">
        <f t="shared" si="70"/>
        <v>4.9239609999999108E-2</v>
      </c>
      <c r="G935" s="4">
        <f>ABS(SMA1MSFT[[#This Row],[Erorr 1]])</f>
        <v>0.22189999999999799</v>
      </c>
      <c r="H935" s="27">
        <f>SMA1MSFT[[#This Row],[Abs Erorr 1]]/SMA1MSFT[[#This Row],[Adj Close]]</f>
        <v>4.773161880956998E-3</v>
      </c>
      <c r="I935" s="25">
        <f t="shared" si="73"/>
        <v>46.441766666666666</v>
      </c>
      <c r="J935" s="28">
        <f>(SMA1MSFT[[#This Row],[Adj Close]]-SMA1MSFT[[#This Row],[3-MA]])</f>
        <v>4.7333333333334338E-2</v>
      </c>
      <c r="K935" s="29">
        <f t="shared" si="72"/>
        <v>2.2404444444445396E-3</v>
      </c>
      <c r="L935" s="29">
        <f>ABS(SMA1MSFT[[#This Row],[Erorr 2]])</f>
        <v>4.7333333333334338E-2</v>
      </c>
      <c r="M935" s="27">
        <f>SMA1MSFT[[#This Row],[Abs Erorr 2]]/SMA1MSFT[[#This Row],[Adj Close]]</f>
        <v>1.0181598123718105E-3</v>
      </c>
      <c r="N935" s="25">
        <f t="shared" si="74"/>
        <v>45.835999999999991</v>
      </c>
      <c r="O935" s="30">
        <f>SMA1MSFT[[#This Row],[Adj Close]]-SMA1MSFT[[#This Row],[6-MA]]</f>
        <v>0.65310000000000912</v>
      </c>
      <c r="P935" s="29">
        <f>(SMA1MSFT[[#This Row],[Adj Close]]-N935)^2</f>
        <v>0.42653961000001189</v>
      </c>
      <c r="Q935" s="29">
        <f>ABS(SMA1MSFT[[#This Row],[Erorr 3]])</f>
        <v>0.65310000000000912</v>
      </c>
      <c r="R935" s="31">
        <f>SMA1MSFT[[#This Row],[Abs Erorr 3]]/SMA1MSFT[[#This Row],[Adj Close]]</f>
        <v>1.404845436887376E-2</v>
      </c>
    </row>
    <row r="936" spans="2:18">
      <c r="B936" s="20">
        <v>45140.291666666664</v>
      </c>
      <c r="C936" s="4">
        <v>44.252000000000002</v>
      </c>
      <c r="D936" s="25">
        <f t="shared" si="71"/>
        <v>46.489100000000001</v>
      </c>
      <c r="E936" s="26">
        <f>SMA1MSFT[[#This Row],[Adj Close]]-SMA1MSFT[[#This Row],[Naive Trend ]]</f>
        <v>-2.2370999999999981</v>
      </c>
      <c r="F936" s="4">
        <f t="shared" si="70"/>
        <v>5.0046164099999917</v>
      </c>
      <c r="G936" s="4">
        <f>ABS(SMA1MSFT[[#This Row],[Erorr 1]])</f>
        <v>2.2370999999999981</v>
      </c>
      <c r="H936" s="27">
        <f>SMA1MSFT[[#This Row],[Abs Erorr 1]]/SMA1MSFT[[#This Row],[Adj Close]]</f>
        <v>5.0553647292777684E-2</v>
      </c>
      <c r="I936" s="25">
        <f t="shared" si="73"/>
        <v>46.644033333333333</v>
      </c>
      <c r="J936" s="28">
        <f>(SMA1MSFT[[#This Row],[Adj Close]]-SMA1MSFT[[#This Row],[3-MA]])</f>
        <v>-2.3920333333333303</v>
      </c>
      <c r="K936" s="29">
        <f t="shared" si="72"/>
        <v>5.7218234677777637</v>
      </c>
      <c r="L936" s="29">
        <f>ABS(SMA1MSFT[[#This Row],[Erorr 2]])</f>
        <v>2.3920333333333303</v>
      </c>
      <c r="M936" s="27">
        <f>SMA1MSFT[[#This Row],[Abs Erorr 2]]/SMA1MSFT[[#This Row],[Adj Close]]</f>
        <v>5.4054807315676807E-2</v>
      </c>
      <c r="N936" s="25">
        <f t="shared" si="74"/>
        <v>46.151716666666665</v>
      </c>
      <c r="O936" s="30">
        <f>SMA1MSFT[[#This Row],[Adj Close]]-SMA1MSFT[[#This Row],[6-MA]]</f>
        <v>-1.8997166666666629</v>
      </c>
      <c r="P936" s="29">
        <f>(SMA1MSFT[[#This Row],[Adj Close]]-N936)^2</f>
        <v>3.6089234136110968</v>
      </c>
      <c r="Q936" s="29">
        <f>ABS(SMA1MSFT[[#This Row],[Erorr 3]])</f>
        <v>1.8997166666666629</v>
      </c>
      <c r="R936" s="31">
        <f>SMA1MSFT[[#This Row],[Abs Erorr 3]]/SMA1MSFT[[#This Row],[Adj Close]]</f>
        <v>4.2929509777335777E-2</v>
      </c>
    </row>
    <row r="937" spans="2:18">
      <c r="B937" s="20">
        <v>45141.291666666664</v>
      </c>
      <c r="C937" s="4">
        <v>44.497900000000001</v>
      </c>
      <c r="D937" s="25">
        <f t="shared" si="71"/>
        <v>44.252000000000002</v>
      </c>
      <c r="E937" s="26">
        <f>SMA1MSFT[[#This Row],[Adj Close]]-SMA1MSFT[[#This Row],[Naive Trend ]]</f>
        <v>0.2458999999999989</v>
      </c>
      <c r="F937" s="4">
        <f t="shared" si="70"/>
        <v>6.0466809999999455E-2</v>
      </c>
      <c r="G937" s="4">
        <f>ABS(SMA1MSFT[[#This Row],[Erorr 1]])</f>
        <v>0.2458999999999989</v>
      </c>
      <c r="H937" s="27">
        <f>SMA1MSFT[[#This Row],[Abs Erorr 1]]/SMA1MSFT[[#This Row],[Adj Close]]</f>
        <v>5.526103479040559E-3</v>
      </c>
      <c r="I937" s="25">
        <f t="shared" si="73"/>
        <v>45.817366666666665</v>
      </c>
      <c r="J937" s="28">
        <f>(SMA1MSFT[[#This Row],[Adj Close]]-SMA1MSFT[[#This Row],[3-MA]])</f>
        <v>-1.3194666666666635</v>
      </c>
      <c r="K937" s="29">
        <f t="shared" si="72"/>
        <v>1.7409922844444359</v>
      </c>
      <c r="L937" s="29">
        <f>ABS(SMA1MSFT[[#This Row],[Erorr 2]])</f>
        <v>1.3194666666666635</v>
      </c>
      <c r="M937" s="27">
        <f>SMA1MSFT[[#This Row],[Abs Erorr 2]]/SMA1MSFT[[#This Row],[Adj Close]]</f>
        <v>2.9652335653292929E-2</v>
      </c>
      <c r="N937" s="25">
        <f t="shared" si="74"/>
        <v>45.916816666666669</v>
      </c>
      <c r="O937" s="30">
        <f>SMA1MSFT[[#This Row],[Adj Close]]-SMA1MSFT[[#This Row],[6-MA]]</f>
        <v>-1.4189166666666679</v>
      </c>
      <c r="P937" s="29">
        <f>(SMA1MSFT[[#This Row],[Adj Close]]-N937)^2</f>
        <v>2.0133245069444481</v>
      </c>
      <c r="Q937" s="29">
        <f>ABS(SMA1MSFT[[#This Row],[Erorr 3]])</f>
        <v>1.4189166666666679</v>
      </c>
      <c r="R937" s="31">
        <f>SMA1MSFT[[#This Row],[Abs Erorr 3]]/SMA1MSFT[[#This Row],[Adj Close]]</f>
        <v>3.1887272582900944E-2</v>
      </c>
    </row>
    <row r="938" spans="2:18">
      <c r="B938" s="20">
        <v>45142.291666666664</v>
      </c>
      <c r="C938" s="4">
        <v>44.662799999999997</v>
      </c>
      <c r="D938" s="25">
        <f t="shared" si="71"/>
        <v>44.497900000000001</v>
      </c>
      <c r="E938" s="26">
        <f>SMA1MSFT[[#This Row],[Adj Close]]-SMA1MSFT[[#This Row],[Naive Trend ]]</f>
        <v>0.16489999999999583</v>
      </c>
      <c r="F938" s="4">
        <f t="shared" si="70"/>
        <v>2.7192009999998625E-2</v>
      </c>
      <c r="G938" s="4">
        <f>ABS(SMA1MSFT[[#This Row],[Erorr 1]])</f>
        <v>0.16489999999999583</v>
      </c>
      <c r="H938" s="27">
        <f>SMA1MSFT[[#This Row],[Abs Erorr 1]]/SMA1MSFT[[#This Row],[Adj Close]]</f>
        <v>3.6921106603257261E-3</v>
      </c>
      <c r="I938" s="25">
        <f t="shared" si="73"/>
        <v>45.079666666666668</v>
      </c>
      <c r="J938" s="28">
        <f>(SMA1MSFT[[#This Row],[Adj Close]]-SMA1MSFT[[#This Row],[3-MA]])</f>
        <v>-0.41686666666667094</v>
      </c>
      <c r="K938" s="29">
        <f t="shared" si="72"/>
        <v>0.17377781777778134</v>
      </c>
      <c r="L938" s="29">
        <f>ABS(SMA1MSFT[[#This Row],[Erorr 2]])</f>
        <v>0.41686666666667094</v>
      </c>
      <c r="M938" s="27">
        <f>SMA1MSFT[[#This Row],[Abs Erorr 2]]/SMA1MSFT[[#This Row],[Adj Close]]</f>
        <v>9.3336438079715325E-3</v>
      </c>
      <c r="N938" s="25">
        <f t="shared" si="74"/>
        <v>45.760716666666667</v>
      </c>
      <c r="O938" s="30">
        <f>SMA1MSFT[[#This Row],[Adj Close]]-SMA1MSFT[[#This Row],[6-MA]]</f>
        <v>-1.09791666666667</v>
      </c>
      <c r="P938" s="29">
        <f>(SMA1MSFT[[#This Row],[Adj Close]]-N938)^2</f>
        <v>1.2054210069444518</v>
      </c>
      <c r="Q938" s="29">
        <f>ABS(SMA1MSFT[[#This Row],[Erorr 3]])</f>
        <v>1.09791666666667</v>
      </c>
      <c r="R938" s="31">
        <f>SMA1MSFT[[#This Row],[Abs Erorr 3]]/SMA1MSFT[[#This Row],[Adj Close]]</f>
        <v>2.4582351905090366E-2</v>
      </c>
    </row>
    <row r="939" spans="2:18">
      <c r="B939" s="20">
        <v>45145.291666666664</v>
      </c>
      <c r="C939" s="4">
        <v>45.399500000000003</v>
      </c>
      <c r="D939" s="25">
        <f t="shared" si="71"/>
        <v>44.662799999999997</v>
      </c>
      <c r="E939" s="26">
        <f>SMA1MSFT[[#This Row],[Adj Close]]-SMA1MSFT[[#This Row],[Naive Trend ]]</f>
        <v>0.73670000000000613</v>
      </c>
      <c r="F939" s="4">
        <f t="shared" si="70"/>
        <v>0.54272689000000907</v>
      </c>
      <c r="G939" s="4">
        <f>ABS(SMA1MSFT[[#This Row],[Erorr 1]])</f>
        <v>0.73670000000000613</v>
      </c>
      <c r="H939" s="27">
        <f>SMA1MSFT[[#This Row],[Abs Erorr 1]]/SMA1MSFT[[#This Row],[Adj Close]]</f>
        <v>1.6227050958711131E-2</v>
      </c>
      <c r="I939" s="25">
        <f t="shared" si="73"/>
        <v>44.4709</v>
      </c>
      <c r="J939" s="28">
        <f>(SMA1MSFT[[#This Row],[Adj Close]]-SMA1MSFT[[#This Row],[3-MA]])</f>
        <v>0.92860000000000298</v>
      </c>
      <c r="K939" s="29">
        <f t="shared" si="72"/>
        <v>0.86229796000000558</v>
      </c>
      <c r="L939" s="29">
        <f>ABS(SMA1MSFT[[#This Row],[Erorr 2]])</f>
        <v>0.92860000000000298</v>
      </c>
      <c r="M939" s="27">
        <f>SMA1MSFT[[#This Row],[Abs Erorr 2]]/SMA1MSFT[[#This Row],[Adj Close]]</f>
        <v>2.0453969757376247E-2</v>
      </c>
      <c r="N939" s="25">
        <f t="shared" si="74"/>
        <v>45.55746666666667</v>
      </c>
      <c r="O939" s="30">
        <f>SMA1MSFT[[#This Row],[Adj Close]]-SMA1MSFT[[#This Row],[6-MA]]</f>
        <v>-0.15796666666666681</v>
      </c>
      <c r="P939" s="29">
        <f>(SMA1MSFT[[#This Row],[Adj Close]]-N939)^2</f>
        <v>2.4953467777777825E-2</v>
      </c>
      <c r="Q939" s="29">
        <f>ABS(SMA1MSFT[[#This Row],[Erorr 3]])</f>
        <v>0.15796666666666681</v>
      </c>
      <c r="R939" s="31">
        <f>SMA1MSFT[[#This Row],[Abs Erorr 3]]/SMA1MSFT[[#This Row],[Adj Close]]</f>
        <v>3.4794803173309572E-3</v>
      </c>
    </row>
    <row r="940" spans="2:18">
      <c r="B940" s="20">
        <v>45146.291666666664</v>
      </c>
      <c r="C940" s="4">
        <v>44.646799999999999</v>
      </c>
      <c r="D940" s="25">
        <f t="shared" si="71"/>
        <v>45.399500000000003</v>
      </c>
      <c r="E940" s="26">
        <f>SMA1MSFT[[#This Row],[Adj Close]]-SMA1MSFT[[#This Row],[Naive Trend ]]</f>
        <v>-0.75270000000000437</v>
      </c>
      <c r="F940" s="4">
        <f t="shared" si="70"/>
        <v>0.56655729000000654</v>
      </c>
      <c r="G940" s="4">
        <f>ABS(SMA1MSFT[[#This Row],[Erorr 1]])</f>
        <v>0.75270000000000437</v>
      </c>
      <c r="H940" s="27">
        <f>SMA1MSFT[[#This Row],[Abs Erorr 1]]/SMA1MSFT[[#This Row],[Adj Close]]</f>
        <v>1.6858991013913749E-2</v>
      </c>
      <c r="I940" s="25">
        <f t="shared" si="73"/>
        <v>44.853400000000001</v>
      </c>
      <c r="J940" s="28">
        <f>(SMA1MSFT[[#This Row],[Adj Close]]-SMA1MSFT[[#This Row],[3-MA]])</f>
        <v>-0.20660000000000167</v>
      </c>
      <c r="K940" s="29">
        <f t="shared" si="72"/>
        <v>4.2683560000000689E-2</v>
      </c>
      <c r="L940" s="29">
        <f>ABS(SMA1MSFT[[#This Row],[Erorr 2]])</f>
        <v>0.20660000000000167</v>
      </c>
      <c r="M940" s="27">
        <f>SMA1MSFT[[#This Row],[Abs Erorr 2]]/SMA1MSFT[[#This Row],[Adj Close]]</f>
        <v>4.6274313052671566E-3</v>
      </c>
      <c r="N940" s="25">
        <f t="shared" si="74"/>
        <v>45.335383333333333</v>
      </c>
      <c r="O940" s="30">
        <f>SMA1MSFT[[#This Row],[Adj Close]]-SMA1MSFT[[#This Row],[6-MA]]</f>
        <v>-0.68858333333333377</v>
      </c>
      <c r="P940" s="29">
        <f>(SMA1MSFT[[#This Row],[Adj Close]]-N940)^2</f>
        <v>0.47414700694444506</v>
      </c>
      <c r="Q940" s="29">
        <f>ABS(SMA1MSFT[[#This Row],[Erorr 3]])</f>
        <v>0.68858333333333377</v>
      </c>
      <c r="R940" s="31">
        <f>SMA1MSFT[[#This Row],[Abs Erorr 3]]/SMA1MSFT[[#This Row],[Adj Close]]</f>
        <v>1.5422904515739846E-2</v>
      </c>
    </row>
    <row r="941" spans="2:18">
      <c r="B941" s="20">
        <v>45147.291666666664</v>
      </c>
      <c r="C941" s="4">
        <v>42.537599999999998</v>
      </c>
      <c r="D941" s="25">
        <f t="shared" si="71"/>
        <v>44.646799999999999</v>
      </c>
      <c r="E941" s="26">
        <f>SMA1MSFT[[#This Row],[Adj Close]]-SMA1MSFT[[#This Row],[Naive Trend ]]</f>
        <v>-2.1092000000000013</v>
      </c>
      <c r="F941" s="4">
        <f t="shared" si="70"/>
        <v>4.4487246400000053</v>
      </c>
      <c r="G941" s="4">
        <f>ABS(SMA1MSFT[[#This Row],[Erorr 1]])</f>
        <v>2.1092000000000013</v>
      </c>
      <c r="H941" s="27">
        <f>SMA1MSFT[[#This Row],[Abs Erorr 1]]/SMA1MSFT[[#This Row],[Adj Close]]</f>
        <v>4.9584367712329831E-2</v>
      </c>
      <c r="I941" s="25">
        <f t="shared" si="73"/>
        <v>44.903033333333326</v>
      </c>
      <c r="J941" s="28">
        <f>(SMA1MSFT[[#This Row],[Adj Close]]-SMA1MSFT[[#This Row],[3-MA]])</f>
        <v>-2.3654333333333284</v>
      </c>
      <c r="K941" s="29">
        <f t="shared" si="72"/>
        <v>5.5952748544444209</v>
      </c>
      <c r="L941" s="29">
        <f>ABS(SMA1MSFT[[#This Row],[Erorr 2]])</f>
        <v>2.3654333333333284</v>
      </c>
      <c r="M941" s="27">
        <f>SMA1MSFT[[#This Row],[Abs Erorr 2]]/SMA1MSFT[[#This Row],[Adj Close]]</f>
        <v>5.5608058125830521E-2</v>
      </c>
      <c r="N941" s="25">
        <f t="shared" si="74"/>
        <v>44.991350000000004</v>
      </c>
      <c r="O941" s="30">
        <f>SMA1MSFT[[#This Row],[Adj Close]]-SMA1MSFT[[#This Row],[6-MA]]</f>
        <v>-2.4537500000000065</v>
      </c>
      <c r="P941" s="29">
        <f>(SMA1MSFT[[#This Row],[Adj Close]]-N941)^2</f>
        <v>6.0208890625000322</v>
      </c>
      <c r="Q941" s="29">
        <f>ABS(SMA1MSFT[[#This Row],[Erorr 3]])</f>
        <v>2.4537500000000065</v>
      </c>
      <c r="R941" s="31">
        <f>SMA1MSFT[[#This Row],[Abs Erorr 3]]/SMA1MSFT[[#This Row],[Adj Close]]</f>
        <v>5.7684260513052137E-2</v>
      </c>
    </row>
    <row r="942" spans="2:18">
      <c r="B942" s="20">
        <v>45148.291666666664</v>
      </c>
      <c r="C942" s="4">
        <v>42.371699999999997</v>
      </c>
      <c r="D942" s="25">
        <f t="shared" si="71"/>
        <v>42.537599999999998</v>
      </c>
      <c r="E942" s="26">
        <f>SMA1MSFT[[#This Row],[Adj Close]]-SMA1MSFT[[#This Row],[Naive Trend ]]</f>
        <v>-0.1659000000000006</v>
      </c>
      <c r="F942" s="4">
        <f t="shared" si="70"/>
        <v>2.7522810000000199E-2</v>
      </c>
      <c r="G942" s="4">
        <f>ABS(SMA1MSFT[[#This Row],[Erorr 1]])</f>
        <v>0.1659000000000006</v>
      </c>
      <c r="H942" s="27">
        <f>SMA1MSFT[[#This Row],[Abs Erorr 1]]/SMA1MSFT[[#This Row],[Adj Close]]</f>
        <v>3.9153491599345936E-3</v>
      </c>
      <c r="I942" s="25">
        <f t="shared" si="73"/>
        <v>44.194633333333336</v>
      </c>
      <c r="J942" s="28">
        <f>(SMA1MSFT[[#This Row],[Adj Close]]-SMA1MSFT[[#This Row],[3-MA]])</f>
        <v>-1.8229333333333386</v>
      </c>
      <c r="K942" s="29">
        <f t="shared" si="72"/>
        <v>3.323085937777797</v>
      </c>
      <c r="L942" s="29">
        <f>ABS(SMA1MSFT[[#This Row],[Erorr 2]])</f>
        <v>1.8229333333333386</v>
      </c>
      <c r="M942" s="27">
        <f>SMA1MSFT[[#This Row],[Abs Erorr 2]]/SMA1MSFT[[#This Row],[Adj Close]]</f>
        <v>4.3022426131907349E-2</v>
      </c>
      <c r="N942" s="25">
        <f t="shared" si="74"/>
        <v>44.332766666666664</v>
      </c>
      <c r="O942" s="30">
        <f>SMA1MSFT[[#This Row],[Adj Close]]-SMA1MSFT[[#This Row],[6-MA]]</f>
        <v>-1.9610666666666674</v>
      </c>
      <c r="P942" s="29">
        <f>(SMA1MSFT[[#This Row],[Adj Close]]-N942)^2</f>
        <v>3.8457824711111139</v>
      </c>
      <c r="Q942" s="29">
        <f>ABS(SMA1MSFT[[#This Row],[Erorr 3]])</f>
        <v>1.9610666666666674</v>
      </c>
      <c r="R942" s="31">
        <f>SMA1MSFT[[#This Row],[Abs Erorr 3]]/SMA1MSFT[[#This Row],[Adj Close]]</f>
        <v>4.628246368842099E-2</v>
      </c>
    </row>
    <row r="943" spans="2:18">
      <c r="B943" s="20">
        <v>45149.291666666664</v>
      </c>
      <c r="C943" s="4">
        <v>40.839300000000001</v>
      </c>
      <c r="D943" s="25">
        <f t="shared" si="71"/>
        <v>42.371699999999997</v>
      </c>
      <c r="E943" s="26">
        <f>SMA1MSFT[[#This Row],[Adj Close]]-SMA1MSFT[[#This Row],[Naive Trend ]]</f>
        <v>-1.5323999999999955</v>
      </c>
      <c r="F943" s="4">
        <f t="shared" si="70"/>
        <v>2.3482497599999865</v>
      </c>
      <c r="G943" s="4">
        <f>ABS(SMA1MSFT[[#This Row],[Erorr 1]])</f>
        <v>1.5323999999999955</v>
      </c>
      <c r="H943" s="27">
        <f>SMA1MSFT[[#This Row],[Abs Erorr 1]]/SMA1MSFT[[#This Row],[Adj Close]]</f>
        <v>3.7522680359359621E-2</v>
      </c>
      <c r="I943" s="25">
        <f t="shared" si="73"/>
        <v>43.18536666666666</v>
      </c>
      <c r="J943" s="28">
        <f>(SMA1MSFT[[#This Row],[Adj Close]]-SMA1MSFT[[#This Row],[3-MA]])</f>
        <v>-2.3460666666666583</v>
      </c>
      <c r="K943" s="29">
        <f t="shared" si="72"/>
        <v>5.5040288044444052</v>
      </c>
      <c r="L943" s="29">
        <f>ABS(SMA1MSFT[[#This Row],[Erorr 2]])</f>
        <v>2.3460666666666583</v>
      </c>
      <c r="M943" s="27">
        <f>SMA1MSFT[[#This Row],[Abs Erorr 2]]/SMA1MSFT[[#This Row],[Adj Close]]</f>
        <v>5.7446299683556239E-2</v>
      </c>
      <c r="N943" s="25">
        <f t="shared" si="74"/>
        <v>44.01938333333333</v>
      </c>
      <c r="O943" s="30">
        <f>SMA1MSFT[[#This Row],[Adj Close]]-SMA1MSFT[[#This Row],[6-MA]]</f>
        <v>-3.1800833333333287</v>
      </c>
      <c r="P943" s="29">
        <f>(SMA1MSFT[[#This Row],[Adj Close]]-N943)^2</f>
        <v>10.112930006944415</v>
      </c>
      <c r="Q943" s="29">
        <f>ABS(SMA1MSFT[[#This Row],[Erorr 3]])</f>
        <v>3.1800833333333287</v>
      </c>
      <c r="R943" s="31">
        <f>SMA1MSFT[[#This Row],[Abs Erorr 3]]/SMA1MSFT[[#This Row],[Adj Close]]</f>
        <v>7.786821354267405E-2</v>
      </c>
    </row>
    <row r="944" spans="2:18">
      <c r="B944" s="20">
        <v>45152.291666666664</v>
      </c>
      <c r="C944" s="4">
        <v>43.736199999999997</v>
      </c>
      <c r="D944" s="25">
        <f t="shared" si="71"/>
        <v>40.839300000000001</v>
      </c>
      <c r="E944" s="26">
        <f>SMA1MSFT[[#This Row],[Adj Close]]-SMA1MSFT[[#This Row],[Naive Trend ]]</f>
        <v>2.8968999999999951</v>
      </c>
      <c r="F944" s="4">
        <f t="shared" si="70"/>
        <v>8.3920296099999714</v>
      </c>
      <c r="G944" s="4">
        <f>ABS(SMA1MSFT[[#This Row],[Erorr 1]])</f>
        <v>2.8968999999999951</v>
      </c>
      <c r="H944" s="27">
        <f>SMA1MSFT[[#This Row],[Abs Erorr 1]]/SMA1MSFT[[#This Row],[Adj Close]]</f>
        <v>6.623574979079104E-2</v>
      </c>
      <c r="I944" s="25">
        <f t="shared" si="73"/>
        <v>41.916200000000003</v>
      </c>
      <c r="J944" s="28">
        <f>(SMA1MSFT[[#This Row],[Adj Close]]-SMA1MSFT[[#This Row],[3-MA]])</f>
        <v>1.8199999999999932</v>
      </c>
      <c r="K944" s="29">
        <f t="shared" si="72"/>
        <v>3.3123999999999754</v>
      </c>
      <c r="L944" s="29">
        <f>ABS(SMA1MSFT[[#This Row],[Erorr 2]])</f>
        <v>1.8199999999999932</v>
      </c>
      <c r="M944" s="27">
        <f>SMA1MSFT[[#This Row],[Abs Erorr 2]]/SMA1MSFT[[#This Row],[Adj Close]]</f>
        <v>4.1613125968876889E-2</v>
      </c>
      <c r="N944" s="25">
        <f t="shared" si="74"/>
        <v>43.409616666666665</v>
      </c>
      <c r="O944" s="30">
        <f>SMA1MSFT[[#This Row],[Adj Close]]-SMA1MSFT[[#This Row],[6-MA]]</f>
        <v>0.32658333333333189</v>
      </c>
      <c r="P944" s="29">
        <f>(SMA1MSFT[[#This Row],[Adj Close]]-N944)^2</f>
        <v>0.10665667361111017</v>
      </c>
      <c r="Q944" s="29">
        <f>ABS(SMA1MSFT[[#This Row],[Erorr 3]])</f>
        <v>0.32658333333333189</v>
      </c>
      <c r="R944" s="31">
        <f>SMA1MSFT[[#This Row],[Abs Erorr 3]]/SMA1MSFT[[#This Row],[Adj Close]]</f>
        <v>7.4671172468877478E-3</v>
      </c>
    </row>
    <row r="945" spans="2:18">
      <c r="B945" s="20">
        <v>45153.291666666664</v>
      </c>
      <c r="C945" s="4">
        <v>43.923099999999998</v>
      </c>
      <c r="D945" s="25">
        <f t="shared" si="71"/>
        <v>43.736199999999997</v>
      </c>
      <c r="E945" s="26">
        <f>SMA1MSFT[[#This Row],[Adj Close]]-SMA1MSFT[[#This Row],[Naive Trend ]]</f>
        <v>0.1869000000000014</v>
      </c>
      <c r="F945" s="4">
        <f t="shared" si="70"/>
        <v>3.4931610000000522E-2</v>
      </c>
      <c r="G945" s="4">
        <f>ABS(SMA1MSFT[[#This Row],[Erorr 1]])</f>
        <v>0.1869000000000014</v>
      </c>
      <c r="H945" s="27">
        <f>SMA1MSFT[[#This Row],[Abs Erorr 1]]/SMA1MSFT[[#This Row],[Adj Close]]</f>
        <v>4.2551641391432166E-3</v>
      </c>
      <c r="I945" s="25">
        <f t="shared" si="73"/>
        <v>42.315733333333334</v>
      </c>
      <c r="J945" s="28">
        <f>(SMA1MSFT[[#This Row],[Adj Close]]-SMA1MSFT[[#This Row],[3-MA]])</f>
        <v>1.6073666666666639</v>
      </c>
      <c r="K945" s="29">
        <f t="shared" si="72"/>
        <v>2.5836276011111026</v>
      </c>
      <c r="L945" s="29">
        <f>ABS(SMA1MSFT[[#This Row],[Erorr 2]])</f>
        <v>1.6073666666666639</v>
      </c>
      <c r="M945" s="27">
        <f>SMA1MSFT[[#This Row],[Abs Erorr 2]]/SMA1MSFT[[#This Row],[Adj Close]]</f>
        <v>3.6595018718320521E-2</v>
      </c>
      <c r="N945" s="25">
        <f t="shared" si="74"/>
        <v>43.255183333333342</v>
      </c>
      <c r="O945" s="30">
        <f>SMA1MSFT[[#This Row],[Adj Close]]-SMA1MSFT[[#This Row],[6-MA]]</f>
        <v>0.66791666666665606</v>
      </c>
      <c r="P945" s="29">
        <f>(SMA1MSFT[[#This Row],[Adj Close]]-N945)^2</f>
        <v>0.44611267361109691</v>
      </c>
      <c r="Q945" s="29">
        <f>ABS(SMA1MSFT[[#This Row],[Erorr 3]])</f>
        <v>0.66791666666665606</v>
      </c>
      <c r="R945" s="31">
        <f>SMA1MSFT[[#This Row],[Abs Erorr 3]]/SMA1MSFT[[#This Row],[Adj Close]]</f>
        <v>1.5206501059047656E-2</v>
      </c>
    </row>
    <row r="946" spans="2:18">
      <c r="B946" s="20">
        <v>45154.291666666664</v>
      </c>
      <c r="C946" s="4">
        <v>43.469299999999997</v>
      </c>
      <c r="D946" s="25">
        <f t="shared" si="71"/>
        <v>43.923099999999998</v>
      </c>
      <c r="E946" s="26">
        <f>SMA1MSFT[[#This Row],[Adj Close]]-SMA1MSFT[[#This Row],[Naive Trend ]]</f>
        <v>-0.45380000000000109</v>
      </c>
      <c r="F946" s="4">
        <f t="shared" si="70"/>
        <v>0.205934440000001</v>
      </c>
      <c r="G946" s="4">
        <f>ABS(SMA1MSFT[[#This Row],[Erorr 1]])</f>
        <v>0.45380000000000109</v>
      </c>
      <c r="H946" s="27">
        <f>SMA1MSFT[[#This Row],[Abs Erorr 1]]/SMA1MSFT[[#This Row],[Adj Close]]</f>
        <v>1.0439551591583052E-2</v>
      </c>
      <c r="I946" s="25">
        <f t="shared" si="73"/>
        <v>42.832866666666668</v>
      </c>
      <c r="J946" s="28">
        <f>(SMA1MSFT[[#This Row],[Adj Close]]-SMA1MSFT[[#This Row],[3-MA]])</f>
        <v>0.63643333333332919</v>
      </c>
      <c r="K946" s="29">
        <f t="shared" si="72"/>
        <v>0.40504738777777249</v>
      </c>
      <c r="L946" s="29">
        <f>ABS(SMA1MSFT[[#This Row],[Erorr 2]])</f>
        <v>0.63643333333332919</v>
      </c>
      <c r="M946" s="27">
        <f>SMA1MSFT[[#This Row],[Abs Erorr 2]]/SMA1MSFT[[#This Row],[Adj Close]]</f>
        <v>1.4640984173504732E-2</v>
      </c>
      <c r="N946" s="25">
        <f t="shared" si="74"/>
        <v>43.009116666666664</v>
      </c>
      <c r="O946" s="30">
        <f>SMA1MSFT[[#This Row],[Adj Close]]-SMA1MSFT[[#This Row],[6-MA]]</f>
        <v>0.46018333333333317</v>
      </c>
      <c r="P946" s="29">
        <f>(SMA1MSFT[[#This Row],[Adj Close]]-N946)^2</f>
        <v>0.21176870027777761</v>
      </c>
      <c r="Q946" s="29">
        <f>ABS(SMA1MSFT[[#This Row],[Erorr 3]])</f>
        <v>0.46018333333333317</v>
      </c>
      <c r="R946" s="31">
        <f>SMA1MSFT[[#This Row],[Abs Erorr 3]]/SMA1MSFT[[#This Row],[Adj Close]]</f>
        <v>1.0586398523402337E-2</v>
      </c>
    </row>
    <row r="947" spans="2:18">
      <c r="B947" s="20">
        <v>45155.291666666664</v>
      </c>
      <c r="C947" s="4">
        <v>43.327300000000001</v>
      </c>
      <c r="D947" s="25">
        <f t="shared" si="71"/>
        <v>43.469299999999997</v>
      </c>
      <c r="E947" s="26">
        <f>SMA1MSFT[[#This Row],[Adj Close]]-SMA1MSFT[[#This Row],[Naive Trend ]]</f>
        <v>-0.14199999999999591</v>
      </c>
      <c r="F947" s="4">
        <f t="shared" si="70"/>
        <v>2.0163999999998839E-2</v>
      </c>
      <c r="G947" s="4">
        <f>ABS(SMA1MSFT[[#This Row],[Erorr 1]])</f>
        <v>0.14199999999999591</v>
      </c>
      <c r="H947" s="27">
        <f>SMA1MSFT[[#This Row],[Abs Erorr 1]]/SMA1MSFT[[#This Row],[Adj Close]]</f>
        <v>3.2773793889763706E-3</v>
      </c>
      <c r="I947" s="25">
        <f t="shared" si="73"/>
        <v>43.709533333333333</v>
      </c>
      <c r="J947" s="28">
        <f>(SMA1MSFT[[#This Row],[Adj Close]]-SMA1MSFT[[#This Row],[3-MA]])</f>
        <v>-0.38223333333333187</v>
      </c>
      <c r="K947" s="29">
        <f t="shared" si="72"/>
        <v>0.14610232111110999</v>
      </c>
      <c r="L947" s="29">
        <f>ABS(SMA1MSFT[[#This Row],[Erorr 2]])</f>
        <v>0.38223333333333187</v>
      </c>
      <c r="M947" s="27">
        <f>SMA1MSFT[[#This Row],[Abs Erorr 2]]/SMA1MSFT[[#This Row],[Adj Close]]</f>
        <v>8.8219975242706528E-3</v>
      </c>
      <c r="N947" s="25">
        <f t="shared" si="74"/>
        <v>42.812866666666672</v>
      </c>
      <c r="O947" s="30">
        <f>SMA1MSFT[[#This Row],[Adj Close]]-SMA1MSFT[[#This Row],[6-MA]]</f>
        <v>0.5144333333333293</v>
      </c>
      <c r="P947" s="29">
        <f>(SMA1MSFT[[#This Row],[Adj Close]]-N947)^2</f>
        <v>0.26464165444444032</v>
      </c>
      <c r="Q947" s="29">
        <f>ABS(SMA1MSFT[[#This Row],[Erorr 3]])</f>
        <v>0.5144333333333293</v>
      </c>
      <c r="R947" s="31">
        <f>SMA1MSFT[[#This Row],[Abs Erorr 3]]/SMA1MSFT[[#This Row],[Adj Close]]</f>
        <v>1.1873191575134598E-2</v>
      </c>
    </row>
    <row r="948" spans="2:18">
      <c r="B948" s="20">
        <v>45156.291666666664</v>
      </c>
      <c r="C948" s="4">
        <v>43.282299999999999</v>
      </c>
      <c r="D948" s="25">
        <f t="shared" si="71"/>
        <v>43.327300000000001</v>
      </c>
      <c r="E948" s="26">
        <f>SMA1MSFT[[#This Row],[Adj Close]]-SMA1MSFT[[#This Row],[Naive Trend ]]</f>
        <v>-4.5000000000001705E-2</v>
      </c>
      <c r="F948" s="4">
        <f t="shared" si="70"/>
        <v>2.0250000000001534E-3</v>
      </c>
      <c r="G948" s="4">
        <f>ABS(SMA1MSFT[[#This Row],[Erorr 1]])</f>
        <v>4.5000000000001705E-2</v>
      </c>
      <c r="H948" s="27">
        <f>SMA1MSFT[[#This Row],[Abs Erorr 1]]/SMA1MSFT[[#This Row],[Adj Close]]</f>
        <v>1.039685968629248E-3</v>
      </c>
      <c r="I948" s="25">
        <f t="shared" si="73"/>
        <v>43.573233333333327</v>
      </c>
      <c r="J948" s="28">
        <f>(SMA1MSFT[[#This Row],[Adj Close]]-SMA1MSFT[[#This Row],[3-MA]])</f>
        <v>-0.29093333333332794</v>
      </c>
      <c r="K948" s="29">
        <f t="shared" si="72"/>
        <v>8.4642204444441302E-2</v>
      </c>
      <c r="L948" s="29">
        <f>ABS(SMA1MSFT[[#This Row],[Erorr 2]])</f>
        <v>0.29093333333332794</v>
      </c>
      <c r="M948" s="27">
        <f>SMA1MSFT[[#This Row],[Abs Erorr 2]]/SMA1MSFT[[#This Row],[Adj Close]]</f>
        <v>6.7217623216263445E-3</v>
      </c>
      <c r="N948" s="25">
        <f t="shared" si="74"/>
        <v>42.944483333333331</v>
      </c>
      <c r="O948" s="30">
        <f>SMA1MSFT[[#This Row],[Adj Close]]-SMA1MSFT[[#This Row],[6-MA]]</f>
        <v>0.33781666666666865</v>
      </c>
      <c r="P948" s="29">
        <f>(SMA1MSFT[[#This Row],[Adj Close]]-N948)^2</f>
        <v>0.11412010027777912</v>
      </c>
      <c r="Q948" s="29">
        <f>ABS(SMA1MSFT[[#This Row],[Erorr 3]])</f>
        <v>0.33781666666666865</v>
      </c>
      <c r="R948" s="31">
        <f>SMA1MSFT[[#This Row],[Abs Erorr 3]]/SMA1MSFT[[#This Row],[Adj Close]]</f>
        <v>7.8049610733872425E-3</v>
      </c>
    </row>
    <row r="949" spans="2:18">
      <c r="B949" s="20">
        <v>45159.291666666664</v>
      </c>
      <c r="C949" s="4">
        <v>46.948900000000002</v>
      </c>
      <c r="D949" s="25">
        <f t="shared" si="71"/>
        <v>43.282299999999999</v>
      </c>
      <c r="E949" s="26">
        <f>SMA1MSFT[[#This Row],[Adj Close]]-SMA1MSFT[[#This Row],[Naive Trend ]]</f>
        <v>3.6666000000000025</v>
      </c>
      <c r="F949" s="4">
        <f t="shared" si="70"/>
        <v>13.443955560000019</v>
      </c>
      <c r="G949" s="4">
        <f>ABS(SMA1MSFT[[#This Row],[Erorr 1]])</f>
        <v>3.6666000000000025</v>
      </c>
      <c r="H949" s="27">
        <f>SMA1MSFT[[#This Row],[Abs Erorr 1]]/SMA1MSFT[[#This Row],[Adj Close]]</f>
        <v>7.8097676409883993E-2</v>
      </c>
      <c r="I949" s="25">
        <f t="shared" si="73"/>
        <v>43.359633333333335</v>
      </c>
      <c r="J949" s="28">
        <f>(SMA1MSFT[[#This Row],[Adj Close]]-SMA1MSFT[[#This Row],[3-MA]])</f>
        <v>3.589266666666667</v>
      </c>
      <c r="K949" s="29">
        <f t="shared" si="72"/>
        <v>12.882835204444447</v>
      </c>
      <c r="L949" s="29">
        <f>ABS(SMA1MSFT[[#This Row],[Erorr 2]])</f>
        <v>3.589266666666667</v>
      </c>
      <c r="M949" s="27">
        <f>SMA1MSFT[[#This Row],[Abs Erorr 2]]/SMA1MSFT[[#This Row],[Adj Close]]</f>
        <v>7.6450495467767443E-2</v>
      </c>
      <c r="N949" s="25">
        <f t="shared" si="74"/>
        <v>43.096250000000005</v>
      </c>
      <c r="O949" s="30">
        <f>SMA1MSFT[[#This Row],[Adj Close]]-SMA1MSFT[[#This Row],[6-MA]]</f>
        <v>3.852649999999997</v>
      </c>
      <c r="P949" s="29">
        <f>(SMA1MSFT[[#This Row],[Adj Close]]-N949)^2</f>
        <v>14.842912022499977</v>
      </c>
      <c r="Q949" s="29">
        <f>ABS(SMA1MSFT[[#This Row],[Erorr 3]])</f>
        <v>3.852649999999997</v>
      </c>
      <c r="R949" s="31">
        <f>SMA1MSFT[[#This Row],[Abs Erorr 3]]/SMA1MSFT[[#This Row],[Adj Close]]</f>
        <v>8.206049556006631E-2</v>
      </c>
    </row>
    <row r="950" spans="2:18">
      <c r="B950" s="20">
        <v>45160.291666666664</v>
      </c>
      <c r="C950" s="4">
        <v>45.650399999999998</v>
      </c>
      <c r="D950" s="25">
        <f t="shared" si="71"/>
        <v>46.948900000000002</v>
      </c>
      <c r="E950" s="26">
        <f>SMA1MSFT[[#This Row],[Adj Close]]-SMA1MSFT[[#This Row],[Naive Trend ]]</f>
        <v>-1.2985000000000042</v>
      </c>
      <c r="F950" s="4">
        <f t="shared" si="70"/>
        <v>1.6861022500000109</v>
      </c>
      <c r="G950" s="4">
        <f>ABS(SMA1MSFT[[#This Row],[Erorr 1]])</f>
        <v>1.2985000000000042</v>
      </c>
      <c r="H950" s="27">
        <f>SMA1MSFT[[#This Row],[Abs Erorr 1]]/SMA1MSFT[[#This Row],[Adj Close]]</f>
        <v>2.8444438602947712E-2</v>
      </c>
      <c r="I950" s="25">
        <f t="shared" si="73"/>
        <v>44.519500000000001</v>
      </c>
      <c r="J950" s="28">
        <f>(SMA1MSFT[[#This Row],[Adj Close]]-SMA1MSFT[[#This Row],[3-MA]])</f>
        <v>1.1308999999999969</v>
      </c>
      <c r="K950" s="29">
        <f t="shared" si="72"/>
        <v>1.2789348099999931</v>
      </c>
      <c r="L950" s="29">
        <f>ABS(SMA1MSFT[[#This Row],[Erorr 2]])</f>
        <v>1.1308999999999969</v>
      </c>
      <c r="M950" s="27">
        <f>SMA1MSFT[[#This Row],[Abs Erorr 2]]/SMA1MSFT[[#This Row],[Adj Close]]</f>
        <v>2.4773057848342994E-2</v>
      </c>
      <c r="N950" s="25">
        <f t="shared" si="74"/>
        <v>44.114516666666667</v>
      </c>
      <c r="O950" s="30">
        <f>SMA1MSFT[[#This Row],[Adj Close]]-SMA1MSFT[[#This Row],[6-MA]]</f>
        <v>1.5358833333333308</v>
      </c>
      <c r="P950" s="29">
        <f>(SMA1MSFT[[#This Row],[Adj Close]]-N950)^2</f>
        <v>2.3589376136111033</v>
      </c>
      <c r="Q950" s="29">
        <f>ABS(SMA1MSFT[[#This Row],[Erorr 3]])</f>
        <v>1.5358833333333308</v>
      </c>
      <c r="R950" s="31">
        <f>SMA1MSFT[[#This Row],[Abs Erorr 3]]/SMA1MSFT[[#This Row],[Adj Close]]</f>
        <v>3.3644466057982644E-2</v>
      </c>
    </row>
    <row r="951" spans="2:18">
      <c r="B951" s="20">
        <v>45161.291666666664</v>
      </c>
      <c r="C951" s="4">
        <v>47.097900000000003</v>
      </c>
      <c r="D951" s="25">
        <f t="shared" si="71"/>
        <v>45.650399999999998</v>
      </c>
      <c r="E951" s="26">
        <f>SMA1MSFT[[#This Row],[Adj Close]]-SMA1MSFT[[#This Row],[Naive Trend ]]</f>
        <v>1.4475000000000051</v>
      </c>
      <c r="F951" s="4">
        <f t="shared" si="70"/>
        <v>2.0952562500000149</v>
      </c>
      <c r="G951" s="4">
        <f>ABS(SMA1MSFT[[#This Row],[Erorr 1]])</f>
        <v>1.4475000000000051</v>
      </c>
      <c r="H951" s="27">
        <f>SMA1MSFT[[#This Row],[Abs Erorr 1]]/SMA1MSFT[[#This Row],[Adj Close]]</f>
        <v>3.0733854375672907E-2</v>
      </c>
      <c r="I951" s="25">
        <f t="shared" si="73"/>
        <v>45.293866666666666</v>
      </c>
      <c r="J951" s="28">
        <f>(SMA1MSFT[[#This Row],[Adj Close]]-SMA1MSFT[[#This Row],[3-MA]])</f>
        <v>1.8040333333333365</v>
      </c>
      <c r="K951" s="29">
        <f t="shared" si="72"/>
        <v>3.2545362677777891</v>
      </c>
      <c r="L951" s="29">
        <f>ABS(SMA1MSFT[[#This Row],[Erorr 2]])</f>
        <v>1.8040333333333365</v>
      </c>
      <c r="M951" s="27">
        <f>SMA1MSFT[[#This Row],[Abs Erorr 2]]/SMA1MSFT[[#This Row],[Adj Close]]</f>
        <v>3.8303901730933572E-2</v>
      </c>
      <c r="N951" s="25">
        <f t="shared" si="74"/>
        <v>44.433549999999997</v>
      </c>
      <c r="O951" s="30">
        <f>SMA1MSFT[[#This Row],[Adj Close]]-SMA1MSFT[[#This Row],[6-MA]]</f>
        <v>2.664350000000006</v>
      </c>
      <c r="P951" s="29">
        <f>(SMA1MSFT[[#This Row],[Adj Close]]-N951)^2</f>
        <v>7.0987609225000323</v>
      </c>
      <c r="Q951" s="29">
        <f>ABS(SMA1MSFT[[#This Row],[Erorr 3]])</f>
        <v>2.664350000000006</v>
      </c>
      <c r="R951" s="31">
        <f>SMA1MSFT[[#This Row],[Abs Erorr 3]]/SMA1MSFT[[#This Row],[Adj Close]]</f>
        <v>5.6570462801950952E-2</v>
      </c>
    </row>
    <row r="952" spans="2:18">
      <c r="B952" s="20">
        <v>45162.291666666664</v>
      </c>
      <c r="C952" s="4">
        <v>47.1449</v>
      </c>
      <c r="D952" s="25">
        <f t="shared" si="71"/>
        <v>47.097900000000003</v>
      </c>
      <c r="E952" s="26">
        <f>SMA1MSFT[[#This Row],[Adj Close]]-SMA1MSFT[[#This Row],[Naive Trend ]]</f>
        <v>4.6999999999997044E-2</v>
      </c>
      <c r="F952" s="4">
        <f t="shared" si="70"/>
        <v>2.208999999999722E-3</v>
      </c>
      <c r="G952" s="4">
        <f>ABS(SMA1MSFT[[#This Row],[Erorr 1]])</f>
        <v>4.6999999999997044E-2</v>
      </c>
      <c r="H952" s="27">
        <f>SMA1MSFT[[#This Row],[Abs Erorr 1]]/SMA1MSFT[[#This Row],[Adj Close]]</f>
        <v>9.9692649682143878E-4</v>
      </c>
      <c r="I952" s="25">
        <f t="shared" si="73"/>
        <v>46.565733333333334</v>
      </c>
      <c r="J952" s="28">
        <f>(SMA1MSFT[[#This Row],[Adj Close]]-SMA1MSFT[[#This Row],[3-MA]])</f>
        <v>0.57916666666666572</v>
      </c>
      <c r="K952" s="29">
        <f t="shared" si="72"/>
        <v>0.3354340277777767</v>
      </c>
      <c r="L952" s="29">
        <f>ABS(SMA1MSFT[[#This Row],[Erorr 2]])</f>
        <v>0.57916666666666572</v>
      </c>
      <c r="M952" s="27">
        <f>SMA1MSFT[[#This Row],[Abs Erorr 2]]/SMA1MSFT[[#This Row],[Adj Close]]</f>
        <v>1.2284821193101814E-2</v>
      </c>
      <c r="N952" s="25">
        <f t="shared" si="74"/>
        <v>44.962683333333331</v>
      </c>
      <c r="O952" s="30">
        <f>SMA1MSFT[[#This Row],[Adj Close]]-SMA1MSFT[[#This Row],[6-MA]]</f>
        <v>2.1822166666666689</v>
      </c>
      <c r="P952" s="29">
        <f>(SMA1MSFT[[#This Row],[Adj Close]]-N952)^2</f>
        <v>4.7620695802777879</v>
      </c>
      <c r="Q952" s="29">
        <f>ABS(SMA1MSFT[[#This Row],[Erorr 3]])</f>
        <v>2.1822166666666689</v>
      </c>
      <c r="R952" s="31">
        <f>SMA1MSFT[[#This Row],[Abs Erorr 3]]/SMA1MSFT[[#This Row],[Adj Close]]</f>
        <v>4.6287438655436088E-2</v>
      </c>
    </row>
    <row r="953" spans="2:18">
      <c r="B953" s="20">
        <v>45163.291666666664</v>
      </c>
      <c r="C953" s="4">
        <v>46.000300000000003</v>
      </c>
      <c r="D953" s="25">
        <f t="shared" si="71"/>
        <v>47.1449</v>
      </c>
      <c r="E953" s="26">
        <f>SMA1MSFT[[#This Row],[Adj Close]]-SMA1MSFT[[#This Row],[Naive Trend ]]</f>
        <v>-1.144599999999997</v>
      </c>
      <c r="F953" s="4">
        <f t="shared" si="70"/>
        <v>1.310109159999993</v>
      </c>
      <c r="G953" s="4">
        <f>ABS(SMA1MSFT[[#This Row],[Erorr 1]])</f>
        <v>1.144599999999997</v>
      </c>
      <c r="H953" s="27">
        <f>SMA1MSFT[[#This Row],[Abs Erorr 1]]/SMA1MSFT[[#This Row],[Adj Close]]</f>
        <v>2.4882446418827635E-2</v>
      </c>
      <c r="I953" s="25">
        <f t="shared" si="73"/>
        <v>46.631066666666669</v>
      </c>
      <c r="J953" s="28">
        <f>(SMA1MSFT[[#This Row],[Adj Close]]-SMA1MSFT[[#This Row],[3-MA]])</f>
        <v>-0.63076666666666625</v>
      </c>
      <c r="K953" s="29">
        <f t="shared" si="72"/>
        <v>0.39786658777777728</v>
      </c>
      <c r="L953" s="29">
        <f>ABS(SMA1MSFT[[#This Row],[Erorr 2]])</f>
        <v>0.63076666666666625</v>
      </c>
      <c r="M953" s="27">
        <f>SMA1MSFT[[#This Row],[Abs Erorr 2]]/SMA1MSFT[[#This Row],[Adj Close]]</f>
        <v>1.3712229412996572E-2</v>
      </c>
      <c r="N953" s="25">
        <f t="shared" si="74"/>
        <v>45.575283333333338</v>
      </c>
      <c r="O953" s="30">
        <f>SMA1MSFT[[#This Row],[Adj Close]]-SMA1MSFT[[#This Row],[6-MA]]</f>
        <v>0.42501666666666438</v>
      </c>
      <c r="P953" s="29">
        <f>(SMA1MSFT[[#This Row],[Adj Close]]-N953)^2</f>
        <v>0.18063916694444249</v>
      </c>
      <c r="Q953" s="29">
        <f>ABS(SMA1MSFT[[#This Row],[Erorr 3]])</f>
        <v>0.42501666666666438</v>
      </c>
      <c r="R953" s="31">
        <f>SMA1MSFT[[#This Row],[Abs Erorr 3]]/SMA1MSFT[[#This Row],[Adj Close]]</f>
        <v>9.2394324964546835E-3</v>
      </c>
    </row>
    <row r="954" spans="2:18">
      <c r="B954" s="20">
        <v>45166.291666666664</v>
      </c>
      <c r="C954" s="4">
        <v>46.817</v>
      </c>
      <c r="D954" s="25">
        <f t="shared" si="71"/>
        <v>46.000300000000003</v>
      </c>
      <c r="E954" s="26">
        <f>SMA1MSFT[[#This Row],[Adj Close]]-SMA1MSFT[[#This Row],[Naive Trend ]]</f>
        <v>0.81669999999999732</v>
      </c>
      <c r="F954" s="4">
        <f t="shared" si="70"/>
        <v>0.66699888999999557</v>
      </c>
      <c r="G954" s="4">
        <f>ABS(SMA1MSFT[[#This Row],[Erorr 1]])</f>
        <v>0.81669999999999732</v>
      </c>
      <c r="H954" s="27">
        <f>SMA1MSFT[[#This Row],[Abs Erorr 1]]/SMA1MSFT[[#This Row],[Adj Close]]</f>
        <v>1.7444518016959593E-2</v>
      </c>
      <c r="I954" s="25">
        <f t="shared" si="73"/>
        <v>46.747700000000002</v>
      </c>
      <c r="J954" s="28">
        <f>(SMA1MSFT[[#This Row],[Adj Close]]-SMA1MSFT[[#This Row],[3-MA]])</f>
        <v>6.9299999999998363E-2</v>
      </c>
      <c r="K954" s="29">
        <f t="shared" si="72"/>
        <v>4.8024899999997732E-3</v>
      </c>
      <c r="L954" s="29">
        <f>ABS(SMA1MSFT[[#This Row],[Erorr 2]])</f>
        <v>6.9299999999998363E-2</v>
      </c>
      <c r="M954" s="27">
        <f>SMA1MSFT[[#This Row],[Abs Erorr 2]]/SMA1MSFT[[#This Row],[Adj Close]]</f>
        <v>1.4802315398252423E-3</v>
      </c>
      <c r="N954" s="25">
        <f t="shared" si="74"/>
        <v>46.020783333333334</v>
      </c>
      <c r="O954" s="30">
        <f>SMA1MSFT[[#This Row],[Adj Close]]-SMA1MSFT[[#This Row],[6-MA]]</f>
        <v>0.79621666666666613</v>
      </c>
      <c r="P954" s="29">
        <f>(SMA1MSFT[[#This Row],[Adj Close]]-N954)^2</f>
        <v>0.63396098027777692</v>
      </c>
      <c r="Q954" s="29">
        <f>ABS(SMA1MSFT[[#This Row],[Erorr 3]])</f>
        <v>0.79621666666666613</v>
      </c>
      <c r="R954" s="31">
        <f>SMA1MSFT[[#This Row],[Abs Erorr 3]]/SMA1MSFT[[#This Row],[Adj Close]]</f>
        <v>1.7006998882172417E-2</v>
      </c>
    </row>
    <row r="955" spans="2:18">
      <c r="B955" s="20">
        <v>45167.291666666664</v>
      </c>
      <c r="C955" s="4">
        <v>48.7652</v>
      </c>
      <c r="D955" s="25">
        <f t="shared" si="71"/>
        <v>46.817</v>
      </c>
      <c r="E955" s="26">
        <f>SMA1MSFT[[#This Row],[Adj Close]]-SMA1MSFT[[#This Row],[Naive Trend ]]</f>
        <v>1.9481999999999999</v>
      </c>
      <c r="F955" s="4">
        <f t="shared" si="70"/>
        <v>3.7954832399999998</v>
      </c>
      <c r="G955" s="4">
        <f>ABS(SMA1MSFT[[#This Row],[Erorr 1]])</f>
        <v>1.9481999999999999</v>
      </c>
      <c r="H955" s="27">
        <f>SMA1MSFT[[#This Row],[Abs Erorr 1]]/SMA1MSFT[[#This Row],[Adj Close]]</f>
        <v>3.9950620524472368E-2</v>
      </c>
      <c r="I955" s="25">
        <f t="shared" si="73"/>
        <v>46.654066666666665</v>
      </c>
      <c r="J955" s="28">
        <f>(SMA1MSFT[[#This Row],[Adj Close]]-SMA1MSFT[[#This Row],[3-MA]])</f>
        <v>2.1111333333333349</v>
      </c>
      <c r="K955" s="29">
        <f t="shared" si="72"/>
        <v>4.4568839511111173</v>
      </c>
      <c r="L955" s="29">
        <f>ABS(SMA1MSFT[[#This Row],[Erorr 2]])</f>
        <v>2.1111333333333349</v>
      </c>
      <c r="M955" s="27">
        <f>SMA1MSFT[[#This Row],[Abs Erorr 2]]/SMA1MSFT[[#This Row],[Adj Close]]</f>
        <v>4.3291800983761675E-2</v>
      </c>
      <c r="N955" s="25">
        <f t="shared" si="74"/>
        <v>46.609900000000003</v>
      </c>
      <c r="O955" s="30">
        <f>SMA1MSFT[[#This Row],[Adj Close]]-SMA1MSFT[[#This Row],[6-MA]]</f>
        <v>2.1552999999999969</v>
      </c>
      <c r="P955" s="29">
        <f>(SMA1MSFT[[#This Row],[Adj Close]]-N955)^2</f>
        <v>4.6453180899999866</v>
      </c>
      <c r="Q955" s="29">
        <f>ABS(SMA1MSFT[[#This Row],[Erorr 3]])</f>
        <v>2.1552999999999969</v>
      </c>
      <c r="R955" s="31">
        <f>SMA1MSFT[[#This Row],[Abs Erorr 3]]/SMA1MSFT[[#This Row],[Adj Close]]</f>
        <v>4.4197501496969084E-2</v>
      </c>
    </row>
    <row r="956" spans="2:18">
      <c r="B956" s="20">
        <v>45168.291666666664</v>
      </c>
      <c r="C956" s="4">
        <v>49.244999999999997</v>
      </c>
      <c r="D956" s="25">
        <f t="shared" si="71"/>
        <v>48.7652</v>
      </c>
      <c r="E956" s="26">
        <f>SMA1MSFT[[#This Row],[Adj Close]]-SMA1MSFT[[#This Row],[Naive Trend ]]</f>
        <v>0.47979999999999734</v>
      </c>
      <c r="F956" s="4">
        <f t="shared" si="70"/>
        <v>0.23020803999999745</v>
      </c>
      <c r="G956" s="4">
        <f>ABS(SMA1MSFT[[#This Row],[Erorr 1]])</f>
        <v>0.47979999999999734</v>
      </c>
      <c r="H956" s="27">
        <f>SMA1MSFT[[#This Row],[Abs Erorr 1]]/SMA1MSFT[[#This Row],[Adj Close]]</f>
        <v>9.7431211290485813E-3</v>
      </c>
      <c r="I956" s="25">
        <f t="shared" si="73"/>
        <v>47.194166666666668</v>
      </c>
      <c r="J956" s="28">
        <f>(SMA1MSFT[[#This Row],[Adj Close]]-SMA1MSFT[[#This Row],[3-MA]])</f>
        <v>2.0508333333333297</v>
      </c>
      <c r="K956" s="29">
        <f t="shared" si="72"/>
        <v>4.205917361111096</v>
      </c>
      <c r="L956" s="29">
        <f>ABS(SMA1MSFT[[#This Row],[Erorr 2]])</f>
        <v>2.0508333333333297</v>
      </c>
      <c r="M956" s="27">
        <f>SMA1MSFT[[#This Row],[Abs Erorr 2]]/SMA1MSFT[[#This Row],[Adj Close]]</f>
        <v>4.1645513926963751E-2</v>
      </c>
      <c r="N956" s="25">
        <f t="shared" si="74"/>
        <v>46.912616666666672</v>
      </c>
      <c r="O956" s="30">
        <f>SMA1MSFT[[#This Row],[Adj Close]]-SMA1MSFT[[#This Row],[6-MA]]</f>
        <v>2.3323833333333255</v>
      </c>
      <c r="P956" s="29">
        <f>(SMA1MSFT[[#This Row],[Adj Close]]-N956)^2</f>
        <v>5.4400120136110743</v>
      </c>
      <c r="Q956" s="29">
        <f>ABS(SMA1MSFT[[#This Row],[Erorr 3]])</f>
        <v>2.3323833333333255</v>
      </c>
      <c r="R956" s="31">
        <f>SMA1MSFT[[#This Row],[Abs Erorr 3]]/SMA1MSFT[[#This Row],[Adj Close]]</f>
        <v>4.7362845635766586E-2</v>
      </c>
    </row>
    <row r="957" spans="2:18">
      <c r="B957" s="20">
        <v>45169.291666666664</v>
      </c>
      <c r="C957" s="4">
        <v>49.335999999999999</v>
      </c>
      <c r="D957" s="25">
        <f t="shared" si="71"/>
        <v>49.244999999999997</v>
      </c>
      <c r="E957" s="26">
        <f>SMA1MSFT[[#This Row],[Adj Close]]-SMA1MSFT[[#This Row],[Naive Trend ]]</f>
        <v>9.100000000000108E-2</v>
      </c>
      <c r="F957" s="4">
        <f t="shared" si="70"/>
        <v>8.2810000000001962E-3</v>
      </c>
      <c r="G957" s="4">
        <f>ABS(SMA1MSFT[[#This Row],[Erorr 1]])</f>
        <v>9.100000000000108E-2</v>
      </c>
      <c r="H957" s="27">
        <f>SMA1MSFT[[#This Row],[Abs Erorr 1]]/SMA1MSFT[[#This Row],[Adj Close]]</f>
        <v>1.8444948921680128E-3</v>
      </c>
      <c r="I957" s="25">
        <f t="shared" si="73"/>
        <v>48.275733333333335</v>
      </c>
      <c r="J957" s="28">
        <f>(SMA1MSFT[[#This Row],[Adj Close]]-SMA1MSFT[[#This Row],[3-MA]])</f>
        <v>1.0602666666666636</v>
      </c>
      <c r="K957" s="29">
        <f t="shared" si="72"/>
        <v>1.1241654044444378</v>
      </c>
      <c r="L957" s="29">
        <f>ABS(SMA1MSFT[[#This Row],[Erorr 2]])</f>
        <v>1.0602666666666636</v>
      </c>
      <c r="M957" s="27">
        <f>SMA1MSFT[[#This Row],[Abs Erorr 2]]/SMA1MSFT[[#This Row],[Adj Close]]</f>
        <v>2.1490730230798272E-2</v>
      </c>
      <c r="N957" s="25">
        <f t="shared" si="74"/>
        <v>47.511716666666665</v>
      </c>
      <c r="O957" s="30">
        <f>SMA1MSFT[[#This Row],[Adj Close]]-SMA1MSFT[[#This Row],[6-MA]]</f>
        <v>1.8242833333333337</v>
      </c>
      <c r="P957" s="29">
        <f>(SMA1MSFT[[#This Row],[Adj Close]]-N957)^2</f>
        <v>3.3280096802777792</v>
      </c>
      <c r="Q957" s="29">
        <f>ABS(SMA1MSFT[[#This Row],[Erorr 3]])</f>
        <v>1.8242833333333337</v>
      </c>
      <c r="R957" s="31">
        <f>SMA1MSFT[[#This Row],[Abs Erorr 3]]/SMA1MSFT[[#This Row],[Adj Close]]</f>
        <v>3.6976717474731101E-2</v>
      </c>
    </row>
    <row r="958" spans="2:18">
      <c r="B958" s="20">
        <v>45170.291666666664</v>
      </c>
      <c r="C958" s="4">
        <v>48.490299999999998</v>
      </c>
      <c r="D958" s="25">
        <f t="shared" si="71"/>
        <v>49.335999999999999</v>
      </c>
      <c r="E958" s="26">
        <f>SMA1MSFT[[#This Row],[Adj Close]]-SMA1MSFT[[#This Row],[Naive Trend ]]</f>
        <v>-0.84570000000000078</v>
      </c>
      <c r="F958" s="4">
        <f t="shared" si="70"/>
        <v>0.71520849000000131</v>
      </c>
      <c r="G958" s="4">
        <f>ABS(SMA1MSFT[[#This Row],[Erorr 1]])</f>
        <v>0.84570000000000078</v>
      </c>
      <c r="H958" s="27">
        <f>SMA1MSFT[[#This Row],[Abs Erorr 1]]/SMA1MSFT[[#This Row],[Adj Close]]</f>
        <v>1.7440601522366345E-2</v>
      </c>
      <c r="I958" s="25">
        <f t="shared" si="73"/>
        <v>49.115400000000001</v>
      </c>
      <c r="J958" s="28">
        <f>(SMA1MSFT[[#This Row],[Adj Close]]-SMA1MSFT[[#This Row],[3-MA]])</f>
        <v>-0.62510000000000332</v>
      </c>
      <c r="K958" s="29">
        <f t="shared" si="72"/>
        <v>0.39075001000000414</v>
      </c>
      <c r="L958" s="29">
        <f>ABS(SMA1MSFT[[#This Row],[Erorr 2]])</f>
        <v>0.62510000000000332</v>
      </c>
      <c r="M958" s="27">
        <f>SMA1MSFT[[#This Row],[Abs Erorr 2]]/SMA1MSFT[[#This Row],[Adj Close]]</f>
        <v>1.2891238041422786E-2</v>
      </c>
      <c r="N958" s="25">
        <f t="shared" si="74"/>
        <v>47.884733333333337</v>
      </c>
      <c r="O958" s="30">
        <f>SMA1MSFT[[#This Row],[Adj Close]]-SMA1MSFT[[#This Row],[6-MA]]</f>
        <v>0.60556666666666104</v>
      </c>
      <c r="P958" s="29">
        <f>(SMA1MSFT[[#This Row],[Adj Close]]-N958)^2</f>
        <v>0.36671098777777095</v>
      </c>
      <c r="Q958" s="29">
        <f>ABS(SMA1MSFT[[#This Row],[Erorr 3]])</f>
        <v>0.60556666666666104</v>
      </c>
      <c r="R958" s="31">
        <f>SMA1MSFT[[#This Row],[Abs Erorr 3]]/SMA1MSFT[[#This Row],[Adj Close]]</f>
        <v>1.2488408334587765E-2</v>
      </c>
    </row>
    <row r="959" spans="2:18">
      <c r="B959" s="20">
        <v>45174.291666666664</v>
      </c>
      <c r="C959" s="4">
        <v>48.529299999999999</v>
      </c>
      <c r="D959" s="25">
        <f t="shared" si="71"/>
        <v>48.490299999999998</v>
      </c>
      <c r="E959" s="26">
        <f>SMA1MSFT[[#This Row],[Adj Close]]-SMA1MSFT[[#This Row],[Naive Trend ]]</f>
        <v>3.9000000000001478E-2</v>
      </c>
      <c r="F959" s="4">
        <f t="shared" si="70"/>
        <v>1.5210000000001154E-3</v>
      </c>
      <c r="G959" s="4">
        <f>ABS(SMA1MSFT[[#This Row],[Erorr 1]])</f>
        <v>3.9000000000001478E-2</v>
      </c>
      <c r="H959" s="27">
        <f>SMA1MSFT[[#This Row],[Abs Erorr 1]]/SMA1MSFT[[#This Row],[Adj Close]]</f>
        <v>8.0363821443955462E-4</v>
      </c>
      <c r="I959" s="25">
        <f t="shared" si="73"/>
        <v>49.02376666666666</v>
      </c>
      <c r="J959" s="28">
        <f>(SMA1MSFT[[#This Row],[Adj Close]]-SMA1MSFT[[#This Row],[3-MA]])</f>
        <v>-0.49446666666666061</v>
      </c>
      <c r="K959" s="29">
        <f t="shared" si="72"/>
        <v>0.24449728444443847</v>
      </c>
      <c r="L959" s="29">
        <f>ABS(SMA1MSFT[[#This Row],[Erorr 2]])</f>
        <v>0.49446666666666061</v>
      </c>
      <c r="M959" s="27">
        <f>SMA1MSFT[[#This Row],[Abs Erorr 2]]/SMA1MSFT[[#This Row],[Adj Close]]</f>
        <v>1.018903356666304E-2</v>
      </c>
      <c r="N959" s="25">
        <f t="shared" si="74"/>
        <v>48.108966666666667</v>
      </c>
      <c r="O959" s="30">
        <f>SMA1MSFT[[#This Row],[Adj Close]]-SMA1MSFT[[#This Row],[6-MA]]</f>
        <v>0.42033333333333189</v>
      </c>
      <c r="P959" s="29">
        <f>(SMA1MSFT[[#This Row],[Adj Close]]-N959)^2</f>
        <v>0.1766801111111099</v>
      </c>
      <c r="Q959" s="29">
        <f>ABS(SMA1MSFT[[#This Row],[Erorr 3]])</f>
        <v>0.42033333333333189</v>
      </c>
      <c r="R959" s="31">
        <f>SMA1MSFT[[#This Row],[Abs Erorr 3]]/SMA1MSFT[[#This Row],[Adj Close]]</f>
        <v>8.661434088959287E-3</v>
      </c>
    </row>
    <row r="960" spans="2:18">
      <c r="B960" s="20">
        <v>45175.291666666664</v>
      </c>
      <c r="C960" s="4">
        <v>47.046799999999998</v>
      </c>
      <c r="D960" s="25">
        <f t="shared" si="71"/>
        <v>48.529299999999999</v>
      </c>
      <c r="E960" s="26">
        <f>SMA1MSFT[[#This Row],[Adj Close]]-SMA1MSFT[[#This Row],[Naive Trend ]]</f>
        <v>-1.4825000000000017</v>
      </c>
      <c r="F960" s="4">
        <f t="shared" si="70"/>
        <v>2.1978062500000051</v>
      </c>
      <c r="G960" s="4">
        <f>ABS(SMA1MSFT[[#This Row],[Erorr 1]])</f>
        <v>1.4825000000000017</v>
      </c>
      <c r="H960" s="27">
        <f>SMA1MSFT[[#This Row],[Abs Erorr 1]]/SMA1MSFT[[#This Row],[Adj Close]]</f>
        <v>3.151117610549499E-2</v>
      </c>
      <c r="I960" s="25">
        <f t="shared" si="73"/>
        <v>48.785200000000003</v>
      </c>
      <c r="J960" s="28">
        <f>(SMA1MSFT[[#This Row],[Adj Close]]-SMA1MSFT[[#This Row],[3-MA]])</f>
        <v>-1.7384000000000057</v>
      </c>
      <c r="K960" s="29">
        <f t="shared" si="72"/>
        <v>3.0220345600000198</v>
      </c>
      <c r="L960" s="29">
        <f>ABS(SMA1MSFT[[#This Row],[Erorr 2]])</f>
        <v>1.7384000000000057</v>
      </c>
      <c r="M960" s="27">
        <f>SMA1MSFT[[#This Row],[Abs Erorr 2]]/SMA1MSFT[[#This Row],[Adj Close]]</f>
        <v>3.6950440837634137E-2</v>
      </c>
      <c r="N960" s="25">
        <f t="shared" si="74"/>
        <v>48.530466666666662</v>
      </c>
      <c r="O960" s="30">
        <f>SMA1MSFT[[#This Row],[Adj Close]]-SMA1MSFT[[#This Row],[6-MA]]</f>
        <v>-1.4836666666666645</v>
      </c>
      <c r="P960" s="29">
        <f>(SMA1MSFT[[#This Row],[Adj Close]]-N960)^2</f>
        <v>2.2012667777777715</v>
      </c>
      <c r="Q960" s="29">
        <f>ABS(SMA1MSFT[[#This Row],[Erorr 3]])</f>
        <v>1.4836666666666645</v>
      </c>
      <c r="R960" s="31">
        <f>SMA1MSFT[[#This Row],[Abs Erorr 3]]/SMA1MSFT[[#This Row],[Adj Close]]</f>
        <v>3.1535974108051229E-2</v>
      </c>
    </row>
    <row r="961" spans="2:18">
      <c r="B961" s="20">
        <v>45176.291666666664</v>
      </c>
      <c r="C961" s="4">
        <v>46.226999999999997</v>
      </c>
      <c r="D961" s="25">
        <f t="shared" si="71"/>
        <v>47.046799999999998</v>
      </c>
      <c r="E961" s="26">
        <f>SMA1MSFT[[#This Row],[Adj Close]]-SMA1MSFT[[#This Row],[Naive Trend ]]</f>
        <v>-0.81980000000000075</v>
      </c>
      <c r="F961" s="4">
        <f t="shared" si="70"/>
        <v>0.6720720400000012</v>
      </c>
      <c r="G961" s="4">
        <f>ABS(SMA1MSFT[[#This Row],[Erorr 1]])</f>
        <v>0.81980000000000075</v>
      </c>
      <c r="H961" s="27">
        <f>SMA1MSFT[[#This Row],[Abs Erorr 1]]/SMA1MSFT[[#This Row],[Adj Close]]</f>
        <v>1.7734224587362381E-2</v>
      </c>
      <c r="I961" s="25">
        <f t="shared" si="73"/>
        <v>48.022133333333329</v>
      </c>
      <c r="J961" s="28">
        <f>(SMA1MSFT[[#This Row],[Adj Close]]-SMA1MSFT[[#This Row],[3-MA]])</f>
        <v>-1.7951333333333324</v>
      </c>
      <c r="K961" s="29">
        <f t="shared" si="72"/>
        <v>3.2225036844444408</v>
      </c>
      <c r="L961" s="29">
        <f>ABS(SMA1MSFT[[#This Row],[Erorr 2]])</f>
        <v>1.7951333333333324</v>
      </c>
      <c r="M961" s="27">
        <f>SMA1MSFT[[#This Row],[Abs Erorr 2]]/SMA1MSFT[[#This Row],[Adj Close]]</f>
        <v>3.8833005242246574E-2</v>
      </c>
      <c r="N961" s="25">
        <f t="shared" si="74"/>
        <v>48.568766666666669</v>
      </c>
      <c r="O961" s="30">
        <f>SMA1MSFT[[#This Row],[Adj Close]]-SMA1MSFT[[#This Row],[6-MA]]</f>
        <v>-2.3417666666666719</v>
      </c>
      <c r="P961" s="29">
        <f>(SMA1MSFT[[#This Row],[Adj Close]]-N961)^2</f>
        <v>5.4838711211111359</v>
      </c>
      <c r="Q961" s="29">
        <f>ABS(SMA1MSFT[[#This Row],[Erorr 3]])</f>
        <v>2.3417666666666719</v>
      </c>
      <c r="R961" s="31">
        <f>SMA1MSFT[[#This Row],[Abs Erorr 3]]/SMA1MSFT[[#This Row],[Adj Close]]</f>
        <v>5.0657984871756163E-2</v>
      </c>
    </row>
    <row r="962" spans="2:18">
      <c r="B962" s="20">
        <v>45177.291666666664</v>
      </c>
      <c r="C962" s="4">
        <v>45.558199999999999</v>
      </c>
      <c r="D962" s="25">
        <f t="shared" si="71"/>
        <v>46.226999999999997</v>
      </c>
      <c r="E962" s="26">
        <f>SMA1MSFT[[#This Row],[Adj Close]]-SMA1MSFT[[#This Row],[Naive Trend ]]</f>
        <v>-0.6687999999999974</v>
      </c>
      <c r="F962" s="4">
        <f t="shared" si="70"/>
        <v>0.44729343999999654</v>
      </c>
      <c r="G962" s="4">
        <f>ABS(SMA1MSFT[[#This Row],[Erorr 1]])</f>
        <v>0.6687999999999974</v>
      </c>
      <c r="H962" s="27">
        <f>SMA1MSFT[[#This Row],[Abs Erorr 1]]/SMA1MSFT[[#This Row],[Adj Close]]</f>
        <v>1.4680123446492561E-2</v>
      </c>
      <c r="I962" s="25">
        <f t="shared" si="73"/>
        <v>47.267699999999998</v>
      </c>
      <c r="J962" s="28">
        <f>(SMA1MSFT[[#This Row],[Adj Close]]-SMA1MSFT[[#This Row],[3-MA]])</f>
        <v>-1.7094999999999985</v>
      </c>
      <c r="K962" s="29">
        <f t="shared" si="72"/>
        <v>2.922390249999995</v>
      </c>
      <c r="L962" s="29">
        <f>ABS(SMA1MSFT[[#This Row],[Erorr 2]])</f>
        <v>1.7094999999999985</v>
      </c>
      <c r="M962" s="27">
        <f>SMA1MSFT[[#This Row],[Abs Erorr 2]]/SMA1MSFT[[#This Row],[Adj Close]]</f>
        <v>3.7523431566655364E-2</v>
      </c>
      <c r="N962" s="25">
        <f t="shared" si="74"/>
        <v>48.145733333333332</v>
      </c>
      <c r="O962" s="30">
        <f>SMA1MSFT[[#This Row],[Adj Close]]-SMA1MSFT[[#This Row],[6-MA]]</f>
        <v>-2.587533333333333</v>
      </c>
      <c r="P962" s="29">
        <f>(SMA1MSFT[[#This Row],[Adj Close]]-N962)^2</f>
        <v>6.6953287511111093</v>
      </c>
      <c r="Q962" s="29">
        <f>ABS(SMA1MSFT[[#This Row],[Erorr 3]])</f>
        <v>2.587533333333333</v>
      </c>
      <c r="R962" s="31">
        <f>SMA1MSFT[[#This Row],[Abs Erorr 3]]/SMA1MSFT[[#This Row],[Adj Close]]</f>
        <v>5.6796215244090703E-2</v>
      </c>
    </row>
    <row r="963" spans="2:18">
      <c r="B963" s="20">
        <v>45180.291666666664</v>
      </c>
      <c r="C963" s="4">
        <v>45.164299999999997</v>
      </c>
      <c r="D963" s="25">
        <f t="shared" si="71"/>
        <v>45.558199999999999</v>
      </c>
      <c r="E963" s="26">
        <f>SMA1MSFT[[#This Row],[Adj Close]]-SMA1MSFT[[#This Row],[Naive Trend ]]</f>
        <v>-0.39390000000000214</v>
      </c>
      <c r="F963" s="4">
        <f t="shared" si="70"/>
        <v>0.15515721000000168</v>
      </c>
      <c r="G963" s="4">
        <f>ABS(SMA1MSFT[[#This Row],[Erorr 1]])</f>
        <v>0.39390000000000214</v>
      </c>
      <c r="H963" s="27">
        <f>SMA1MSFT[[#This Row],[Abs Erorr 1]]/SMA1MSFT[[#This Row],[Adj Close]]</f>
        <v>8.7214902035457689E-3</v>
      </c>
      <c r="I963" s="25">
        <f t="shared" si="73"/>
        <v>46.277333333333331</v>
      </c>
      <c r="J963" s="28">
        <f>(SMA1MSFT[[#This Row],[Adj Close]]-SMA1MSFT[[#This Row],[3-MA]])</f>
        <v>-1.113033333333334</v>
      </c>
      <c r="K963" s="29">
        <f t="shared" si="72"/>
        <v>1.2388432011111126</v>
      </c>
      <c r="L963" s="29">
        <f>ABS(SMA1MSFT[[#This Row],[Erorr 2]])</f>
        <v>1.113033333333334</v>
      </c>
      <c r="M963" s="27">
        <f>SMA1MSFT[[#This Row],[Abs Erorr 2]]/SMA1MSFT[[#This Row],[Adj Close]]</f>
        <v>2.4644095742286144E-2</v>
      </c>
      <c r="N963" s="25">
        <f t="shared" si="74"/>
        <v>47.53126666666666</v>
      </c>
      <c r="O963" s="30">
        <f>SMA1MSFT[[#This Row],[Adj Close]]-SMA1MSFT[[#This Row],[6-MA]]</f>
        <v>-2.3669666666666629</v>
      </c>
      <c r="P963" s="29">
        <f>(SMA1MSFT[[#This Row],[Adj Close]]-N963)^2</f>
        <v>5.602531201111093</v>
      </c>
      <c r="Q963" s="29">
        <f>ABS(SMA1MSFT[[#This Row],[Erorr 3]])</f>
        <v>2.3669666666666629</v>
      </c>
      <c r="R963" s="31">
        <f>SMA1MSFT[[#This Row],[Abs Erorr 3]]/SMA1MSFT[[#This Row],[Adj Close]]</f>
        <v>5.240791214890219E-2</v>
      </c>
    </row>
    <row r="964" spans="2:18">
      <c r="B964" s="20">
        <v>45181.291666666664</v>
      </c>
      <c r="C964" s="4">
        <v>44.856400000000001</v>
      </c>
      <c r="D964" s="25">
        <f t="shared" si="71"/>
        <v>45.164299999999997</v>
      </c>
      <c r="E964" s="26">
        <f>SMA1MSFT[[#This Row],[Adj Close]]-SMA1MSFT[[#This Row],[Naive Trend ]]</f>
        <v>-0.30789999999999651</v>
      </c>
      <c r="F964" s="4">
        <f t="shared" ref="F964:F1027" si="75">(C964-D964)^2</f>
        <v>9.4802409999997853E-2</v>
      </c>
      <c r="G964" s="4">
        <f>ABS(SMA1MSFT[[#This Row],[Erorr 1]])</f>
        <v>0.30789999999999651</v>
      </c>
      <c r="H964" s="27">
        <f>SMA1MSFT[[#This Row],[Abs Erorr 1]]/SMA1MSFT[[#This Row],[Adj Close]]</f>
        <v>6.8641264122844565E-3</v>
      </c>
      <c r="I964" s="25">
        <f t="shared" si="73"/>
        <v>45.649833333333333</v>
      </c>
      <c r="J964" s="28">
        <f>(SMA1MSFT[[#This Row],[Adj Close]]-SMA1MSFT[[#This Row],[3-MA]])</f>
        <v>-0.79343333333333277</v>
      </c>
      <c r="K964" s="29">
        <f t="shared" si="72"/>
        <v>0.62953645444444351</v>
      </c>
      <c r="L964" s="29">
        <f>ABS(SMA1MSFT[[#This Row],[Erorr 2]])</f>
        <v>0.79343333333333277</v>
      </c>
      <c r="M964" s="27">
        <f>SMA1MSFT[[#This Row],[Abs Erorr 2]]/SMA1MSFT[[#This Row],[Adj Close]]</f>
        <v>1.7688297173498825E-2</v>
      </c>
      <c r="N964" s="25">
        <f t="shared" si="74"/>
        <v>46.835983333333331</v>
      </c>
      <c r="O964" s="30">
        <f>SMA1MSFT[[#This Row],[Adj Close]]-SMA1MSFT[[#This Row],[6-MA]]</f>
        <v>-1.9795833333333306</v>
      </c>
      <c r="P964" s="29">
        <f>(SMA1MSFT[[#This Row],[Adj Close]]-N964)^2</f>
        <v>3.9187501736111003</v>
      </c>
      <c r="Q964" s="29">
        <f>ABS(SMA1MSFT[[#This Row],[Erorr 3]])</f>
        <v>1.9795833333333306</v>
      </c>
      <c r="R964" s="31">
        <f>SMA1MSFT[[#This Row],[Abs Erorr 3]]/SMA1MSFT[[#This Row],[Adj Close]]</f>
        <v>4.4131569482466951E-2</v>
      </c>
    </row>
    <row r="965" spans="2:18">
      <c r="B965" s="20">
        <v>45182.291666666664</v>
      </c>
      <c r="C965" s="4">
        <v>45.471200000000003</v>
      </c>
      <c r="D965" s="25">
        <f t="shared" ref="D965:D1028" si="76">C964</f>
        <v>44.856400000000001</v>
      </c>
      <c r="E965" s="26">
        <f>SMA1MSFT[[#This Row],[Adj Close]]-SMA1MSFT[[#This Row],[Naive Trend ]]</f>
        <v>0.61480000000000246</v>
      </c>
      <c r="F965" s="4">
        <f t="shared" si="75"/>
        <v>0.37797904000000304</v>
      </c>
      <c r="G965" s="4">
        <f>ABS(SMA1MSFT[[#This Row],[Erorr 1]])</f>
        <v>0.61480000000000246</v>
      </c>
      <c r="H965" s="27">
        <f>SMA1MSFT[[#This Row],[Abs Erorr 1]]/SMA1MSFT[[#This Row],[Adj Close]]</f>
        <v>1.3520646035292723E-2</v>
      </c>
      <c r="I965" s="25">
        <f t="shared" si="73"/>
        <v>45.192966666666671</v>
      </c>
      <c r="J965" s="28">
        <f>(SMA1MSFT[[#This Row],[Adj Close]]-SMA1MSFT[[#This Row],[3-MA]])</f>
        <v>0.27823333333333267</v>
      </c>
      <c r="K965" s="29">
        <f t="shared" si="72"/>
        <v>7.741378777777741E-2</v>
      </c>
      <c r="L965" s="29">
        <f>ABS(SMA1MSFT[[#This Row],[Erorr 2]])</f>
        <v>0.27823333333333267</v>
      </c>
      <c r="M965" s="27">
        <f>SMA1MSFT[[#This Row],[Abs Erorr 2]]/SMA1MSFT[[#This Row],[Adj Close]]</f>
        <v>6.1188913715347877E-3</v>
      </c>
      <c r="N965" s="25">
        <f t="shared" si="74"/>
        <v>46.230333333333334</v>
      </c>
      <c r="O965" s="30">
        <f>SMA1MSFT[[#This Row],[Adj Close]]-SMA1MSFT[[#This Row],[6-MA]]</f>
        <v>-0.759133333333331</v>
      </c>
      <c r="P965" s="29">
        <f>(SMA1MSFT[[#This Row],[Adj Close]]-N965)^2</f>
        <v>0.57628341777777425</v>
      </c>
      <c r="Q965" s="29">
        <f>ABS(SMA1MSFT[[#This Row],[Erorr 3]])</f>
        <v>0.759133333333331</v>
      </c>
      <c r="R965" s="31">
        <f>SMA1MSFT[[#This Row],[Abs Erorr 3]]/SMA1MSFT[[#This Row],[Adj Close]]</f>
        <v>1.669481635262168E-2</v>
      </c>
    </row>
    <row r="966" spans="2:18">
      <c r="B966" s="20">
        <v>45183.291666666664</v>
      </c>
      <c r="C966" s="4">
        <v>45.5672</v>
      </c>
      <c r="D966" s="25">
        <f t="shared" si="76"/>
        <v>45.471200000000003</v>
      </c>
      <c r="E966" s="26">
        <f>SMA1MSFT[[#This Row],[Adj Close]]-SMA1MSFT[[#This Row],[Naive Trend ]]</f>
        <v>9.5999999999996533E-2</v>
      </c>
      <c r="F966" s="4">
        <f t="shared" si="75"/>
        <v>9.2159999999993341E-3</v>
      </c>
      <c r="G966" s="4">
        <f>ABS(SMA1MSFT[[#This Row],[Erorr 1]])</f>
        <v>9.5999999999996533E-2</v>
      </c>
      <c r="H966" s="27">
        <f>SMA1MSFT[[#This Row],[Abs Erorr 1]]/SMA1MSFT[[#This Row],[Adj Close]]</f>
        <v>2.1067785600167783E-3</v>
      </c>
      <c r="I966" s="25">
        <f t="shared" si="73"/>
        <v>45.163966666666674</v>
      </c>
      <c r="J966" s="28">
        <f>(SMA1MSFT[[#This Row],[Adj Close]]-SMA1MSFT[[#This Row],[3-MA]])</f>
        <v>0.40323333333332556</v>
      </c>
      <c r="K966" s="29">
        <f t="shared" ref="K966:K1029" si="77">(C966-I966)^2</f>
        <v>0.16259712111110483</v>
      </c>
      <c r="L966" s="29">
        <f>ABS(SMA1MSFT[[#This Row],[Erorr 2]])</f>
        <v>0.40323333333332556</v>
      </c>
      <c r="M966" s="27">
        <f>SMA1MSFT[[#This Row],[Abs Erorr 2]]/SMA1MSFT[[#This Row],[Adj Close]]</f>
        <v>8.8492014724039572E-3</v>
      </c>
      <c r="N966" s="25">
        <f t="shared" si="74"/>
        <v>45.720649999999999</v>
      </c>
      <c r="O966" s="30">
        <f>SMA1MSFT[[#This Row],[Adj Close]]-SMA1MSFT[[#This Row],[6-MA]]</f>
        <v>-0.15344999999999942</v>
      </c>
      <c r="P966" s="29">
        <f>(SMA1MSFT[[#This Row],[Adj Close]]-N966)^2</f>
        <v>2.3546902499999821E-2</v>
      </c>
      <c r="Q966" s="29">
        <f>ABS(SMA1MSFT[[#This Row],[Erorr 3]])</f>
        <v>0.15344999999999942</v>
      </c>
      <c r="R966" s="31">
        <f>SMA1MSFT[[#This Row],[Abs Erorr 3]]/SMA1MSFT[[#This Row],[Adj Close]]</f>
        <v>3.3675538545269276E-3</v>
      </c>
    </row>
    <row r="967" spans="2:18">
      <c r="B967" s="20">
        <v>45184.291666666664</v>
      </c>
      <c r="C967" s="4">
        <v>43.886699999999998</v>
      </c>
      <c r="D967" s="25">
        <f t="shared" si="76"/>
        <v>45.5672</v>
      </c>
      <c r="E967" s="26">
        <f>SMA1MSFT[[#This Row],[Adj Close]]-SMA1MSFT[[#This Row],[Naive Trend ]]</f>
        <v>-1.6805000000000021</v>
      </c>
      <c r="F967" s="4">
        <f t="shared" si="75"/>
        <v>2.8240802500000073</v>
      </c>
      <c r="G967" s="4">
        <f>ABS(SMA1MSFT[[#This Row],[Erorr 1]])</f>
        <v>1.6805000000000021</v>
      </c>
      <c r="H967" s="27">
        <f>SMA1MSFT[[#This Row],[Abs Erorr 1]]/SMA1MSFT[[#This Row],[Adj Close]]</f>
        <v>3.8291783159818397E-2</v>
      </c>
      <c r="I967" s="25">
        <f t="shared" ref="I967:I1030" si="78">AVERAGE(C964:C966)</f>
        <v>45.29826666666667</v>
      </c>
      <c r="J967" s="28">
        <f>(SMA1MSFT[[#This Row],[Adj Close]]-SMA1MSFT[[#This Row],[3-MA]])</f>
        <v>-1.4115666666666726</v>
      </c>
      <c r="K967" s="29">
        <f t="shared" si="77"/>
        <v>1.9925204544444612</v>
      </c>
      <c r="L967" s="29">
        <f>ABS(SMA1MSFT[[#This Row],[Erorr 2]])</f>
        <v>1.4115666666666726</v>
      </c>
      <c r="M967" s="27">
        <f>SMA1MSFT[[#This Row],[Abs Erorr 2]]/SMA1MSFT[[#This Row],[Adj Close]]</f>
        <v>3.2163882603765438E-2</v>
      </c>
      <c r="N967" s="25">
        <f t="shared" si="74"/>
        <v>45.474050000000005</v>
      </c>
      <c r="O967" s="30">
        <f>SMA1MSFT[[#This Row],[Adj Close]]-SMA1MSFT[[#This Row],[6-MA]]</f>
        <v>-1.5873500000000078</v>
      </c>
      <c r="P967" s="29">
        <f>(SMA1MSFT[[#This Row],[Adj Close]]-N967)^2</f>
        <v>2.5196800225000247</v>
      </c>
      <c r="Q967" s="29">
        <f>ABS(SMA1MSFT[[#This Row],[Erorr 3]])</f>
        <v>1.5873500000000078</v>
      </c>
      <c r="R967" s="31">
        <f>SMA1MSFT[[#This Row],[Abs Erorr 3]]/SMA1MSFT[[#This Row],[Adj Close]]</f>
        <v>3.6169272239653653E-2</v>
      </c>
    </row>
    <row r="968" spans="2:18">
      <c r="B968" s="20">
        <v>45187.291666666664</v>
      </c>
      <c r="C968" s="4">
        <v>43.9527</v>
      </c>
      <c r="D968" s="25">
        <f t="shared" si="76"/>
        <v>43.886699999999998</v>
      </c>
      <c r="E968" s="26">
        <f>SMA1MSFT[[#This Row],[Adj Close]]-SMA1MSFT[[#This Row],[Naive Trend ]]</f>
        <v>6.6000000000002501E-2</v>
      </c>
      <c r="F968" s="4">
        <f t="shared" si="75"/>
        <v>4.3560000000003301E-3</v>
      </c>
      <c r="G968" s="4">
        <f>ABS(SMA1MSFT[[#This Row],[Erorr 1]])</f>
        <v>6.6000000000002501E-2</v>
      </c>
      <c r="H968" s="27">
        <f>SMA1MSFT[[#This Row],[Abs Erorr 1]]/SMA1MSFT[[#This Row],[Adj Close]]</f>
        <v>1.5016142353030076E-3</v>
      </c>
      <c r="I968" s="25">
        <f t="shared" si="78"/>
        <v>44.975033333333329</v>
      </c>
      <c r="J968" s="28">
        <f>(SMA1MSFT[[#This Row],[Adj Close]]-SMA1MSFT[[#This Row],[3-MA]])</f>
        <v>-1.0223333333333287</v>
      </c>
      <c r="K968" s="29">
        <f t="shared" si="77"/>
        <v>1.0451654444444349</v>
      </c>
      <c r="L968" s="29">
        <f>ABS(SMA1MSFT[[#This Row],[Erorr 2]])</f>
        <v>1.0223333333333287</v>
      </c>
      <c r="M968" s="27">
        <f>SMA1MSFT[[#This Row],[Abs Erorr 2]]/SMA1MSFT[[#This Row],[Adj Close]]</f>
        <v>2.3259852826637013E-2</v>
      </c>
      <c r="N968" s="25">
        <f t="shared" si="74"/>
        <v>45.084000000000003</v>
      </c>
      <c r="O968" s="30">
        <f>SMA1MSFT[[#This Row],[Adj Close]]-SMA1MSFT[[#This Row],[6-MA]]</f>
        <v>-1.1313000000000031</v>
      </c>
      <c r="P968" s="29">
        <f>(SMA1MSFT[[#This Row],[Adj Close]]-N968)^2</f>
        <v>1.2798396900000071</v>
      </c>
      <c r="Q968" s="29">
        <f>ABS(SMA1MSFT[[#This Row],[Erorr 3]])</f>
        <v>1.1313000000000031</v>
      </c>
      <c r="R968" s="31">
        <f>SMA1MSFT[[#This Row],[Abs Erorr 3]]/SMA1MSFT[[#This Row],[Adj Close]]</f>
        <v>2.573903309694292E-2</v>
      </c>
    </row>
    <row r="969" spans="2:18">
      <c r="B969" s="20">
        <v>45188.291666666664</v>
      </c>
      <c r="C969" s="4">
        <v>43.506799999999998</v>
      </c>
      <c r="D969" s="25">
        <f t="shared" si="76"/>
        <v>43.9527</v>
      </c>
      <c r="E969" s="26">
        <f>SMA1MSFT[[#This Row],[Adj Close]]-SMA1MSFT[[#This Row],[Naive Trend ]]</f>
        <v>-0.44590000000000174</v>
      </c>
      <c r="F969" s="4">
        <f t="shared" si="75"/>
        <v>0.19882681000000155</v>
      </c>
      <c r="G969" s="4">
        <f>ABS(SMA1MSFT[[#This Row],[Erorr 1]])</f>
        <v>0.44590000000000174</v>
      </c>
      <c r="H969" s="27">
        <f>SMA1MSFT[[#This Row],[Abs Erorr 1]]/SMA1MSFT[[#This Row],[Adj Close]]</f>
        <v>1.0248972574402203E-2</v>
      </c>
      <c r="I969" s="25">
        <f t="shared" si="78"/>
        <v>44.468866666666663</v>
      </c>
      <c r="J969" s="28">
        <f>(SMA1MSFT[[#This Row],[Adj Close]]-SMA1MSFT[[#This Row],[3-MA]])</f>
        <v>-0.96206666666666507</v>
      </c>
      <c r="K969" s="29">
        <f t="shared" si="77"/>
        <v>0.92557227111110807</v>
      </c>
      <c r="L969" s="29">
        <f>ABS(SMA1MSFT[[#This Row],[Erorr 2]])</f>
        <v>0.96206666666666507</v>
      </c>
      <c r="M969" s="27">
        <f>SMA1MSFT[[#This Row],[Abs Erorr 2]]/SMA1MSFT[[#This Row],[Adj Close]]</f>
        <v>2.2113018348089611E-2</v>
      </c>
      <c r="N969" s="25">
        <f t="shared" si="74"/>
        <v>44.816416666666669</v>
      </c>
      <c r="O969" s="30">
        <f>SMA1MSFT[[#This Row],[Adj Close]]-SMA1MSFT[[#This Row],[6-MA]]</f>
        <v>-1.3096166666666704</v>
      </c>
      <c r="P969" s="29">
        <f>(SMA1MSFT[[#This Row],[Adj Close]]-N969)^2</f>
        <v>1.715095813611121</v>
      </c>
      <c r="Q969" s="29">
        <f>ABS(SMA1MSFT[[#This Row],[Erorr 3]])</f>
        <v>1.3096166666666704</v>
      </c>
      <c r="R969" s="31">
        <f>SMA1MSFT[[#This Row],[Abs Erorr 3]]/SMA1MSFT[[#This Row],[Adj Close]]</f>
        <v>3.0101424758122188E-2</v>
      </c>
    </row>
    <row r="970" spans="2:18">
      <c r="B970" s="20">
        <v>45189.291666666664</v>
      </c>
      <c r="C970" s="4">
        <v>42.226199999999999</v>
      </c>
      <c r="D970" s="25">
        <f t="shared" si="76"/>
        <v>43.506799999999998</v>
      </c>
      <c r="E970" s="26">
        <f>SMA1MSFT[[#This Row],[Adj Close]]-SMA1MSFT[[#This Row],[Naive Trend ]]</f>
        <v>-1.2805999999999997</v>
      </c>
      <c r="F970" s="4">
        <f t="shared" si="75"/>
        <v>1.6399363599999994</v>
      </c>
      <c r="G970" s="4">
        <f>ABS(SMA1MSFT[[#This Row],[Erorr 1]])</f>
        <v>1.2805999999999997</v>
      </c>
      <c r="H970" s="27">
        <f>SMA1MSFT[[#This Row],[Abs Erorr 1]]/SMA1MSFT[[#This Row],[Adj Close]]</f>
        <v>3.0327142863909133E-2</v>
      </c>
      <c r="I970" s="25">
        <f t="shared" si="78"/>
        <v>43.782066666666672</v>
      </c>
      <c r="J970" s="28">
        <f>(SMA1MSFT[[#This Row],[Adj Close]]-SMA1MSFT[[#This Row],[3-MA]])</f>
        <v>-1.5558666666666738</v>
      </c>
      <c r="K970" s="29">
        <f t="shared" si="77"/>
        <v>2.4207210844444669</v>
      </c>
      <c r="L970" s="29">
        <f>ABS(SMA1MSFT[[#This Row],[Erorr 2]])</f>
        <v>1.5558666666666738</v>
      </c>
      <c r="M970" s="27">
        <f>SMA1MSFT[[#This Row],[Abs Erorr 2]]/SMA1MSFT[[#This Row],[Adj Close]]</f>
        <v>3.6846002402931684E-2</v>
      </c>
      <c r="N970" s="25">
        <f t="shared" ref="N970:N1033" si="79">AVERAGE(C964:C969)</f>
        <v>44.540166666666664</v>
      </c>
      <c r="O970" s="30">
        <f>SMA1MSFT[[#This Row],[Adj Close]]-SMA1MSFT[[#This Row],[6-MA]]</f>
        <v>-2.3139666666666656</v>
      </c>
      <c r="P970" s="29">
        <f>(SMA1MSFT[[#This Row],[Adj Close]]-N970)^2</f>
        <v>5.3544417344444399</v>
      </c>
      <c r="Q970" s="29">
        <f>ABS(SMA1MSFT[[#This Row],[Erorr 3]])</f>
        <v>2.3139666666666656</v>
      </c>
      <c r="R970" s="31">
        <f>SMA1MSFT[[#This Row],[Abs Erorr 3]]/SMA1MSFT[[#This Row],[Adj Close]]</f>
        <v>5.4799311012278293E-2</v>
      </c>
    </row>
    <row r="971" spans="2:18">
      <c r="B971" s="20">
        <v>45190.291666666664</v>
      </c>
      <c r="C971" s="4">
        <v>41.004600000000003</v>
      </c>
      <c r="D971" s="25">
        <f t="shared" si="76"/>
        <v>42.226199999999999</v>
      </c>
      <c r="E971" s="26">
        <f>SMA1MSFT[[#This Row],[Adj Close]]-SMA1MSFT[[#This Row],[Naive Trend ]]</f>
        <v>-1.2215999999999951</v>
      </c>
      <c r="F971" s="4">
        <f t="shared" si="75"/>
        <v>1.4923065599999881</v>
      </c>
      <c r="G971" s="4">
        <f>ABS(SMA1MSFT[[#This Row],[Erorr 1]])</f>
        <v>1.2215999999999951</v>
      </c>
      <c r="H971" s="27">
        <f>SMA1MSFT[[#This Row],[Abs Erorr 1]]/SMA1MSFT[[#This Row],[Adj Close]]</f>
        <v>2.9791779458889858E-2</v>
      </c>
      <c r="I971" s="25">
        <f t="shared" si="78"/>
        <v>43.228566666666666</v>
      </c>
      <c r="J971" s="28">
        <f>(SMA1MSFT[[#This Row],[Adj Close]]-SMA1MSFT[[#This Row],[3-MA]])</f>
        <v>-2.2239666666666622</v>
      </c>
      <c r="K971" s="29">
        <f t="shared" si="77"/>
        <v>4.9460277344444243</v>
      </c>
      <c r="L971" s="29">
        <f>ABS(SMA1MSFT[[#This Row],[Erorr 2]])</f>
        <v>2.2239666666666622</v>
      </c>
      <c r="M971" s="27">
        <f>SMA1MSFT[[#This Row],[Abs Erorr 2]]/SMA1MSFT[[#This Row],[Adj Close]]</f>
        <v>5.4237004303582088E-2</v>
      </c>
      <c r="N971" s="25">
        <f t="shared" si="79"/>
        <v>44.101799999999997</v>
      </c>
      <c r="O971" s="30">
        <f>SMA1MSFT[[#This Row],[Adj Close]]-SMA1MSFT[[#This Row],[6-MA]]</f>
        <v>-3.0971999999999937</v>
      </c>
      <c r="P971" s="29">
        <f>(SMA1MSFT[[#This Row],[Adj Close]]-N971)^2</f>
        <v>9.5926478399999606</v>
      </c>
      <c r="Q971" s="29">
        <f>ABS(SMA1MSFT[[#This Row],[Erorr 3]])</f>
        <v>3.0971999999999937</v>
      </c>
      <c r="R971" s="31">
        <f>SMA1MSFT[[#This Row],[Abs Erorr 3]]/SMA1MSFT[[#This Row],[Adj Close]]</f>
        <v>7.5532988981723836E-2</v>
      </c>
    </row>
    <row r="972" spans="2:18">
      <c r="B972" s="20">
        <v>45191.291666666664</v>
      </c>
      <c r="C972" s="4">
        <v>41.5974</v>
      </c>
      <c r="D972" s="25">
        <f t="shared" si="76"/>
        <v>41.004600000000003</v>
      </c>
      <c r="E972" s="26">
        <f>SMA1MSFT[[#This Row],[Adj Close]]-SMA1MSFT[[#This Row],[Naive Trend ]]</f>
        <v>0.59279999999999688</v>
      </c>
      <c r="F972" s="4">
        <f t="shared" si="75"/>
        <v>0.35141183999999631</v>
      </c>
      <c r="G972" s="4">
        <f>ABS(SMA1MSFT[[#This Row],[Erorr 1]])</f>
        <v>0.59279999999999688</v>
      </c>
      <c r="H972" s="27">
        <f>SMA1MSFT[[#This Row],[Abs Erorr 1]]/SMA1MSFT[[#This Row],[Adj Close]]</f>
        <v>1.4250890680667467E-2</v>
      </c>
      <c r="I972" s="25">
        <f t="shared" si="78"/>
        <v>42.245866666666672</v>
      </c>
      <c r="J972" s="28">
        <f>(SMA1MSFT[[#This Row],[Adj Close]]-SMA1MSFT[[#This Row],[3-MA]])</f>
        <v>-0.64846666666667119</v>
      </c>
      <c r="K972" s="29">
        <f t="shared" si="77"/>
        <v>0.42050901777778366</v>
      </c>
      <c r="L972" s="29">
        <f>ABS(SMA1MSFT[[#This Row],[Erorr 2]])</f>
        <v>0.64846666666667119</v>
      </c>
      <c r="M972" s="27">
        <f>SMA1MSFT[[#This Row],[Abs Erorr 2]]/SMA1MSFT[[#This Row],[Adj Close]]</f>
        <v>1.5589115345350218E-2</v>
      </c>
      <c r="N972" s="25">
        <f t="shared" si="79"/>
        <v>43.357366666666671</v>
      </c>
      <c r="O972" s="30">
        <f>SMA1MSFT[[#This Row],[Adj Close]]-SMA1MSFT[[#This Row],[6-MA]]</f>
        <v>-1.7599666666666707</v>
      </c>
      <c r="P972" s="29">
        <f>(SMA1MSFT[[#This Row],[Adj Close]]-N972)^2</f>
        <v>3.097482667777792</v>
      </c>
      <c r="Q972" s="29">
        <f>ABS(SMA1MSFT[[#This Row],[Erorr 3]])</f>
        <v>1.7599666666666707</v>
      </c>
      <c r="R972" s="31">
        <f>SMA1MSFT[[#This Row],[Abs Erorr 3]]/SMA1MSFT[[#This Row],[Adj Close]]</f>
        <v>4.2309535371601849E-2</v>
      </c>
    </row>
    <row r="973" spans="2:18">
      <c r="B973" s="20">
        <v>45194.291666666664</v>
      </c>
      <c r="C973" s="4">
        <v>42.209200000000003</v>
      </c>
      <c r="D973" s="25">
        <f t="shared" si="76"/>
        <v>41.5974</v>
      </c>
      <c r="E973" s="26">
        <f>SMA1MSFT[[#This Row],[Adj Close]]-SMA1MSFT[[#This Row],[Naive Trend ]]</f>
        <v>0.61180000000000234</v>
      </c>
      <c r="F973" s="4">
        <f t="shared" si="75"/>
        <v>0.37429924000000286</v>
      </c>
      <c r="G973" s="4">
        <f>ABS(SMA1MSFT[[#This Row],[Erorr 1]])</f>
        <v>0.61180000000000234</v>
      </c>
      <c r="H973" s="27">
        <f>SMA1MSFT[[#This Row],[Abs Erorr 1]]/SMA1MSFT[[#This Row],[Adj Close]]</f>
        <v>1.4494470399818103E-2</v>
      </c>
      <c r="I973" s="25">
        <f t="shared" si="78"/>
        <v>41.609400000000001</v>
      </c>
      <c r="J973" s="28">
        <f>(SMA1MSFT[[#This Row],[Adj Close]]-SMA1MSFT[[#This Row],[3-MA]])</f>
        <v>0.59980000000000189</v>
      </c>
      <c r="K973" s="29">
        <f t="shared" si="77"/>
        <v>0.35976004000000228</v>
      </c>
      <c r="L973" s="29">
        <f>ABS(SMA1MSFT[[#This Row],[Erorr 2]])</f>
        <v>0.59980000000000189</v>
      </c>
      <c r="M973" s="27">
        <f>SMA1MSFT[[#This Row],[Abs Erorr 2]]/SMA1MSFT[[#This Row],[Adj Close]]</f>
        <v>1.4210172189949154E-2</v>
      </c>
      <c r="N973" s="25">
        <f t="shared" si="79"/>
        <v>42.695733333333344</v>
      </c>
      <c r="O973" s="30">
        <f>SMA1MSFT[[#This Row],[Adj Close]]-SMA1MSFT[[#This Row],[6-MA]]</f>
        <v>-0.48653333333334103</v>
      </c>
      <c r="P973" s="29">
        <f>(SMA1MSFT[[#This Row],[Adj Close]]-N973)^2</f>
        <v>0.23671468444445193</v>
      </c>
      <c r="Q973" s="29">
        <f>ABS(SMA1MSFT[[#This Row],[Erorr 3]])</f>
        <v>0.48653333333334103</v>
      </c>
      <c r="R973" s="31">
        <f>SMA1MSFT[[#This Row],[Abs Erorr 3]]/SMA1MSFT[[#This Row],[Adj Close]]</f>
        <v>1.1526712975686366E-2</v>
      </c>
    </row>
    <row r="974" spans="2:18">
      <c r="B974" s="20">
        <v>45195.291666666664</v>
      </c>
      <c r="C974" s="4">
        <v>41.898299999999999</v>
      </c>
      <c r="D974" s="25">
        <f t="shared" si="76"/>
        <v>42.209200000000003</v>
      </c>
      <c r="E974" s="26">
        <f>SMA1MSFT[[#This Row],[Adj Close]]-SMA1MSFT[[#This Row],[Naive Trend ]]</f>
        <v>-0.31090000000000373</v>
      </c>
      <c r="F974" s="4">
        <f t="shared" si="75"/>
        <v>9.6658810000002315E-2</v>
      </c>
      <c r="G974" s="4">
        <f>ABS(SMA1MSFT[[#This Row],[Erorr 1]])</f>
        <v>0.31090000000000373</v>
      </c>
      <c r="H974" s="27">
        <f>SMA1MSFT[[#This Row],[Abs Erorr 1]]/SMA1MSFT[[#This Row],[Adj Close]]</f>
        <v>7.4203487969679849E-3</v>
      </c>
      <c r="I974" s="25">
        <f t="shared" si="78"/>
        <v>41.603733333333338</v>
      </c>
      <c r="J974" s="28">
        <f>(SMA1MSFT[[#This Row],[Adj Close]]-SMA1MSFT[[#This Row],[3-MA]])</f>
        <v>0.29456666666666109</v>
      </c>
      <c r="K974" s="29">
        <f t="shared" si="77"/>
        <v>8.6769521111107833E-2</v>
      </c>
      <c r="L974" s="29">
        <f>ABS(SMA1MSFT[[#This Row],[Erorr 2]])</f>
        <v>0.29456666666666109</v>
      </c>
      <c r="M974" s="27">
        <f>SMA1MSFT[[#This Row],[Abs Erorr 2]]/SMA1MSFT[[#This Row],[Adj Close]]</f>
        <v>7.0305159556989447E-3</v>
      </c>
      <c r="N974" s="25">
        <f t="shared" si="79"/>
        <v>42.416150000000002</v>
      </c>
      <c r="O974" s="30">
        <f>SMA1MSFT[[#This Row],[Adj Close]]-SMA1MSFT[[#This Row],[6-MA]]</f>
        <v>-0.51785000000000281</v>
      </c>
      <c r="P974" s="29">
        <f>(SMA1MSFT[[#This Row],[Adj Close]]-N974)^2</f>
        <v>0.2681686225000029</v>
      </c>
      <c r="Q974" s="29">
        <f>ABS(SMA1MSFT[[#This Row],[Erorr 3]])</f>
        <v>0.51785000000000281</v>
      </c>
      <c r="R974" s="31">
        <f>SMA1MSFT[[#This Row],[Abs Erorr 3]]/SMA1MSFT[[#This Row],[Adj Close]]</f>
        <v>1.2359690011289308E-2</v>
      </c>
    </row>
    <row r="975" spans="2:18">
      <c r="B975" s="20">
        <v>45196.291666666664</v>
      </c>
      <c r="C975" s="4">
        <v>42.455199999999998</v>
      </c>
      <c r="D975" s="25">
        <f t="shared" si="76"/>
        <v>41.898299999999999</v>
      </c>
      <c r="E975" s="26">
        <f>SMA1MSFT[[#This Row],[Adj Close]]-SMA1MSFT[[#This Row],[Naive Trend ]]</f>
        <v>0.55689999999999884</v>
      </c>
      <c r="F975" s="4">
        <f t="shared" si="75"/>
        <v>0.31013760999999873</v>
      </c>
      <c r="G975" s="4">
        <f>ABS(SMA1MSFT[[#This Row],[Erorr 1]])</f>
        <v>0.55689999999999884</v>
      </c>
      <c r="H975" s="27">
        <f>SMA1MSFT[[#This Row],[Abs Erorr 1]]/SMA1MSFT[[#This Row],[Adj Close]]</f>
        <v>1.311735664889104E-2</v>
      </c>
      <c r="I975" s="25">
        <f t="shared" si="78"/>
        <v>41.901633333333336</v>
      </c>
      <c r="J975" s="28">
        <f>(SMA1MSFT[[#This Row],[Adj Close]]-SMA1MSFT[[#This Row],[3-MA]])</f>
        <v>0.55356666666666143</v>
      </c>
      <c r="K975" s="29">
        <f t="shared" si="77"/>
        <v>0.30643605444443867</v>
      </c>
      <c r="L975" s="29">
        <f>ABS(SMA1MSFT[[#This Row],[Erorr 2]])</f>
        <v>0.55356666666666143</v>
      </c>
      <c r="M975" s="27">
        <f>SMA1MSFT[[#This Row],[Abs Erorr 2]]/SMA1MSFT[[#This Row],[Adj Close]]</f>
        <v>1.3038842513205955E-2</v>
      </c>
      <c r="N975" s="25">
        <f t="shared" si="79"/>
        <v>42.073750000000004</v>
      </c>
      <c r="O975" s="30">
        <f>SMA1MSFT[[#This Row],[Adj Close]]-SMA1MSFT[[#This Row],[6-MA]]</f>
        <v>0.38144999999999385</v>
      </c>
      <c r="P975" s="29">
        <f>(SMA1MSFT[[#This Row],[Adj Close]]-N975)^2</f>
        <v>0.14550410249999532</v>
      </c>
      <c r="Q975" s="29">
        <f>ABS(SMA1MSFT[[#This Row],[Erorr 3]])</f>
        <v>0.38144999999999385</v>
      </c>
      <c r="R975" s="31">
        <f>SMA1MSFT[[#This Row],[Abs Erorr 3]]/SMA1MSFT[[#This Row],[Adj Close]]</f>
        <v>8.9847651171115397E-3</v>
      </c>
    </row>
    <row r="976" spans="2:18">
      <c r="B976" s="20">
        <v>45197.291666666664</v>
      </c>
      <c r="C976" s="4">
        <v>43.076000000000001</v>
      </c>
      <c r="D976" s="25">
        <f t="shared" si="76"/>
        <v>42.455199999999998</v>
      </c>
      <c r="E976" s="26">
        <f>SMA1MSFT[[#This Row],[Adj Close]]-SMA1MSFT[[#This Row],[Naive Trend ]]</f>
        <v>0.62080000000000268</v>
      </c>
      <c r="F976" s="4">
        <f t="shared" si="75"/>
        <v>0.38539264000000334</v>
      </c>
      <c r="G976" s="4">
        <f>ABS(SMA1MSFT[[#This Row],[Erorr 1]])</f>
        <v>0.62080000000000268</v>
      </c>
      <c r="H976" s="27">
        <f>SMA1MSFT[[#This Row],[Abs Erorr 1]]/SMA1MSFT[[#This Row],[Adj Close]]</f>
        <v>1.4411737394372799E-2</v>
      </c>
      <c r="I976" s="25">
        <f t="shared" si="78"/>
        <v>42.187566666666669</v>
      </c>
      <c r="J976" s="28">
        <f>(SMA1MSFT[[#This Row],[Adj Close]]-SMA1MSFT[[#This Row],[3-MA]])</f>
        <v>0.88843333333333163</v>
      </c>
      <c r="K976" s="29">
        <f t="shared" si="77"/>
        <v>0.78931378777777472</v>
      </c>
      <c r="L976" s="29">
        <f>ABS(SMA1MSFT[[#This Row],[Erorr 2]])</f>
        <v>0.88843333333333163</v>
      </c>
      <c r="M976" s="27">
        <f>SMA1MSFT[[#This Row],[Abs Erorr 2]]/SMA1MSFT[[#This Row],[Adj Close]]</f>
        <v>2.0624787197820866E-2</v>
      </c>
      <c r="N976" s="25">
        <f t="shared" si="79"/>
        <v>41.898483333333338</v>
      </c>
      <c r="O976" s="30">
        <f>SMA1MSFT[[#This Row],[Adj Close]]-SMA1MSFT[[#This Row],[6-MA]]</f>
        <v>1.1775166666666621</v>
      </c>
      <c r="P976" s="29">
        <f>(SMA1MSFT[[#This Row],[Adj Close]]-N976)^2</f>
        <v>1.3865455002777671</v>
      </c>
      <c r="Q976" s="29">
        <f>ABS(SMA1MSFT[[#This Row],[Erorr 3]])</f>
        <v>1.1775166666666621</v>
      </c>
      <c r="R976" s="31">
        <f>SMA1MSFT[[#This Row],[Abs Erorr 3]]/SMA1MSFT[[#This Row],[Adj Close]]</f>
        <v>2.7335794100349663E-2</v>
      </c>
    </row>
    <row r="977" spans="2:18">
      <c r="B977" s="20">
        <v>45198.291666666664</v>
      </c>
      <c r="C977" s="4">
        <v>43.485799999999998</v>
      </c>
      <c r="D977" s="25">
        <f t="shared" si="76"/>
        <v>43.076000000000001</v>
      </c>
      <c r="E977" s="26">
        <f>SMA1MSFT[[#This Row],[Adj Close]]-SMA1MSFT[[#This Row],[Naive Trend ]]</f>
        <v>0.40979999999999706</v>
      </c>
      <c r="F977" s="4">
        <f t="shared" si="75"/>
        <v>0.16793603999999759</v>
      </c>
      <c r="G977" s="4">
        <f>ABS(SMA1MSFT[[#This Row],[Erorr 1]])</f>
        <v>0.40979999999999706</v>
      </c>
      <c r="H977" s="27">
        <f>SMA1MSFT[[#This Row],[Abs Erorr 1]]/SMA1MSFT[[#This Row],[Adj Close]]</f>
        <v>9.4237659189895795E-3</v>
      </c>
      <c r="I977" s="25">
        <f t="shared" si="78"/>
        <v>42.476499999999994</v>
      </c>
      <c r="J977" s="28">
        <f>(SMA1MSFT[[#This Row],[Adj Close]]-SMA1MSFT[[#This Row],[3-MA]])</f>
        <v>1.0093000000000032</v>
      </c>
      <c r="K977" s="29">
        <f t="shared" si="77"/>
        <v>1.0186864900000066</v>
      </c>
      <c r="L977" s="29">
        <f>ABS(SMA1MSFT[[#This Row],[Erorr 2]])</f>
        <v>1.0093000000000032</v>
      </c>
      <c r="M977" s="27">
        <f>SMA1MSFT[[#This Row],[Abs Erorr 2]]/SMA1MSFT[[#This Row],[Adj Close]]</f>
        <v>2.3209875407604396E-2</v>
      </c>
      <c r="N977" s="25">
        <f t="shared" si="79"/>
        <v>42.04011666666667</v>
      </c>
      <c r="O977" s="30">
        <f>SMA1MSFT[[#This Row],[Adj Close]]-SMA1MSFT[[#This Row],[6-MA]]</f>
        <v>1.4456833333333279</v>
      </c>
      <c r="P977" s="29">
        <f>(SMA1MSFT[[#This Row],[Adj Close]]-N977)^2</f>
        <v>2.0900003002777621</v>
      </c>
      <c r="Q977" s="29">
        <f>ABS(SMA1MSFT[[#This Row],[Erorr 3]])</f>
        <v>1.4456833333333279</v>
      </c>
      <c r="R977" s="31">
        <f>SMA1MSFT[[#This Row],[Abs Erorr 3]]/SMA1MSFT[[#This Row],[Adj Close]]</f>
        <v>3.324495199199113E-2</v>
      </c>
    </row>
    <row r="978" spans="2:18">
      <c r="B978" s="20">
        <v>45201.291666666664</v>
      </c>
      <c r="C978" s="4">
        <v>44.768500000000003</v>
      </c>
      <c r="D978" s="25">
        <f t="shared" si="76"/>
        <v>43.485799999999998</v>
      </c>
      <c r="E978" s="26">
        <f>SMA1MSFT[[#This Row],[Adj Close]]-SMA1MSFT[[#This Row],[Naive Trend ]]</f>
        <v>1.2827000000000055</v>
      </c>
      <c r="F978" s="4">
        <f t="shared" si="75"/>
        <v>1.6453192900000142</v>
      </c>
      <c r="G978" s="4">
        <f>ABS(SMA1MSFT[[#This Row],[Erorr 1]])</f>
        <v>1.2827000000000055</v>
      </c>
      <c r="H978" s="27">
        <f>SMA1MSFT[[#This Row],[Abs Erorr 1]]/SMA1MSFT[[#This Row],[Adj Close]]</f>
        <v>2.8651842255157208E-2</v>
      </c>
      <c r="I978" s="25">
        <f t="shared" si="78"/>
        <v>43.005666666666663</v>
      </c>
      <c r="J978" s="28">
        <f>(SMA1MSFT[[#This Row],[Adj Close]]-SMA1MSFT[[#This Row],[3-MA]])</f>
        <v>1.7628333333333401</v>
      </c>
      <c r="K978" s="29">
        <f t="shared" si="77"/>
        <v>3.1075813611111349</v>
      </c>
      <c r="L978" s="29">
        <f>ABS(SMA1MSFT[[#This Row],[Erorr 2]])</f>
        <v>1.7628333333333401</v>
      </c>
      <c r="M978" s="27">
        <f>SMA1MSFT[[#This Row],[Abs Erorr 2]]/SMA1MSFT[[#This Row],[Adj Close]]</f>
        <v>3.9376645036875033E-2</v>
      </c>
      <c r="N978" s="25">
        <f t="shared" si="79"/>
        <v>42.453650000000003</v>
      </c>
      <c r="O978" s="30">
        <f>SMA1MSFT[[#This Row],[Adj Close]]-SMA1MSFT[[#This Row],[6-MA]]</f>
        <v>2.3148499999999999</v>
      </c>
      <c r="P978" s="29">
        <f>(SMA1MSFT[[#This Row],[Adj Close]]-N978)^2</f>
        <v>5.3585305224999997</v>
      </c>
      <c r="Q978" s="29">
        <f>ABS(SMA1MSFT[[#This Row],[Erorr 3]])</f>
        <v>2.3148499999999999</v>
      </c>
      <c r="R978" s="31">
        <f>SMA1MSFT[[#This Row],[Abs Erorr 3]]/SMA1MSFT[[#This Row],[Adj Close]]</f>
        <v>5.1707115494153251E-2</v>
      </c>
    </row>
    <row r="979" spans="2:18">
      <c r="B979" s="20">
        <v>45202.291666666664</v>
      </c>
      <c r="C979" s="4">
        <v>43.503799999999998</v>
      </c>
      <c r="D979" s="25">
        <f t="shared" si="76"/>
        <v>44.768500000000003</v>
      </c>
      <c r="E979" s="26">
        <f>SMA1MSFT[[#This Row],[Adj Close]]-SMA1MSFT[[#This Row],[Naive Trend ]]</f>
        <v>-1.2647000000000048</v>
      </c>
      <c r="F979" s="4">
        <f t="shared" si="75"/>
        <v>1.5994660900000122</v>
      </c>
      <c r="G979" s="4">
        <f>ABS(SMA1MSFT[[#This Row],[Erorr 1]])</f>
        <v>1.2647000000000048</v>
      </c>
      <c r="H979" s="27">
        <f>SMA1MSFT[[#This Row],[Abs Erorr 1]]/SMA1MSFT[[#This Row],[Adj Close]]</f>
        <v>2.9071023680690075E-2</v>
      </c>
      <c r="I979" s="25">
        <f t="shared" si="78"/>
        <v>43.776766666666674</v>
      </c>
      <c r="J979" s="28">
        <f>(SMA1MSFT[[#This Row],[Adj Close]]-SMA1MSFT[[#This Row],[3-MA]])</f>
        <v>-0.27296666666667591</v>
      </c>
      <c r="K979" s="29">
        <f t="shared" si="77"/>
        <v>7.4510801111116159E-2</v>
      </c>
      <c r="L979" s="29">
        <f>ABS(SMA1MSFT[[#This Row],[Erorr 2]])</f>
        <v>0.27296666666667591</v>
      </c>
      <c r="M979" s="27">
        <f>SMA1MSFT[[#This Row],[Abs Erorr 2]]/SMA1MSFT[[#This Row],[Adj Close]]</f>
        <v>6.2745476640356911E-3</v>
      </c>
      <c r="N979" s="25">
        <f t="shared" si="79"/>
        <v>42.982166666666672</v>
      </c>
      <c r="O979" s="30">
        <f>SMA1MSFT[[#This Row],[Adj Close]]-SMA1MSFT[[#This Row],[6-MA]]</f>
        <v>0.52163333333332673</v>
      </c>
      <c r="P979" s="29">
        <f>(SMA1MSFT[[#This Row],[Adj Close]]-N979)^2</f>
        <v>0.27210133444443757</v>
      </c>
      <c r="Q979" s="29">
        <f>ABS(SMA1MSFT[[#This Row],[Erorr 3]])</f>
        <v>0.52163333333332673</v>
      </c>
      <c r="R979" s="31">
        <f>SMA1MSFT[[#This Row],[Abs Erorr 3]]/SMA1MSFT[[#This Row],[Adj Close]]</f>
        <v>1.1990523433201852E-2</v>
      </c>
    </row>
    <row r="980" spans="2:18">
      <c r="B980" s="20">
        <v>45203.291666666664</v>
      </c>
      <c r="C980" s="4">
        <v>44.027700000000003</v>
      </c>
      <c r="D980" s="25">
        <f t="shared" si="76"/>
        <v>43.503799999999998</v>
      </c>
      <c r="E980" s="26">
        <f>SMA1MSFT[[#This Row],[Adj Close]]-SMA1MSFT[[#This Row],[Naive Trend ]]</f>
        <v>0.5239000000000047</v>
      </c>
      <c r="F980" s="4">
        <f t="shared" si="75"/>
        <v>0.27447121000000491</v>
      </c>
      <c r="G980" s="4">
        <f>ABS(SMA1MSFT[[#This Row],[Erorr 1]])</f>
        <v>0.5239000000000047</v>
      </c>
      <c r="H980" s="27">
        <f>SMA1MSFT[[#This Row],[Abs Erorr 1]]/SMA1MSFT[[#This Row],[Adj Close]]</f>
        <v>1.1899327014584106E-2</v>
      </c>
      <c r="I980" s="25">
        <f t="shared" si="78"/>
        <v>43.919366666666669</v>
      </c>
      <c r="J980" s="28">
        <f>(SMA1MSFT[[#This Row],[Adj Close]]-SMA1MSFT[[#This Row],[3-MA]])</f>
        <v>0.10833333333333428</v>
      </c>
      <c r="K980" s="29">
        <f t="shared" si="77"/>
        <v>1.1736111111111317E-2</v>
      </c>
      <c r="L980" s="29">
        <f>ABS(SMA1MSFT[[#This Row],[Erorr 2]])</f>
        <v>0.10833333333333428</v>
      </c>
      <c r="M980" s="27">
        <f>SMA1MSFT[[#This Row],[Abs Erorr 2]]/SMA1MSFT[[#This Row],[Adj Close]]</f>
        <v>2.4605721700959684E-3</v>
      </c>
      <c r="N980" s="25">
        <f t="shared" si="79"/>
        <v>43.197933333333339</v>
      </c>
      <c r="O980" s="30">
        <f>SMA1MSFT[[#This Row],[Adj Close]]-SMA1MSFT[[#This Row],[6-MA]]</f>
        <v>0.82976666666666432</v>
      </c>
      <c r="P980" s="29">
        <f>(SMA1MSFT[[#This Row],[Adj Close]]-N980)^2</f>
        <v>0.68851272111110717</v>
      </c>
      <c r="Q980" s="29">
        <f>ABS(SMA1MSFT[[#This Row],[Erorr 3]])</f>
        <v>0.82976666666666432</v>
      </c>
      <c r="R980" s="31">
        <f>SMA1MSFT[[#This Row],[Abs Erorr 3]]/SMA1MSFT[[#This Row],[Adj Close]]</f>
        <v>1.8846468624676382E-2</v>
      </c>
    </row>
    <row r="981" spans="2:18">
      <c r="B981" s="20">
        <v>45204.291666666664</v>
      </c>
      <c r="C981" s="4">
        <v>44.674500000000002</v>
      </c>
      <c r="D981" s="25">
        <f t="shared" si="76"/>
        <v>44.027700000000003</v>
      </c>
      <c r="E981" s="26">
        <f>SMA1MSFT[[#This Row],[Adj Close]]-SMA1MSFT[[#This Row],[Naive Trend ]]</f>
        <v>0.64679999999999893</v>
      </c>
      <c r="F981" s="4">
        <f t="shared" si="75"/>
        <v>0.4183502399999986</v>
      </c>
      <c r="G981" s="4">
        <f>ABS(SMA1MSFT[[#This Row],[Erorr 1]])</f>
        <v>0.64679999999999893</v>
      </c>
      <c r="H981" s="27">
        <f>SMA1MSFT[[#This Row],[Abs Erorr 1]]/SMA1MSFT[[#This Row],[Adj Close]]</f>
        <v>1.4478057952523228E-2</v>
      </c>
      <c r="I981" s="25">
        <f t="shared" si="78"/>
        <v>44.1</v>
      </c>
      <c r="J981" s="28">
        <f>(SMA1MSFT[[#This Row],[Adj Close]]-SMA1MSFT[[#This Row],[3-MA]])</f>
        <v>0.57450000000000045</v>
      </c>
      <c r="K981" s="29">
        <f t="shared" si="77"/>
        <v>0.33005025000000054</v>
      </c>
      <c r="L981" s="29">
        <f>ABS(SMA1MSFT[[#This Row],[Erorr 2]])</f>
        <v>0.57450000000000045</v>
      </c>
      <c r="M981" s="27">
        <f>SMA1MSFT[[#This Row],[Abs Erorr 2]]/SMA1MSFT[[#This Row],[Adj Close]]</f>
        <v>1.2859685055232861E-2</v>
      </c>
      <c r="N981" s="25">
        <f t="shared" si="79"/>
        <v>43.552833333333332</v>
      </c>
      <c r="O981" s="30">
        <f>SMA1MSFT[[#This Row],[Adj Close]]-SMA1MSFT[[#This Row],[6-MA]]</f>
        <v>1.1216666666666697</v>
      </c>
      <c r="P981" s="29">
        <f>(SMA1MSFT[[#This Row],[Adj Close]]-N981)^2</f>
        <v>1.258136111111118</v>
      </c>
      <c r="Q981" s="29">
        <f>ABS(SMA1MSFT[[#This Row],[Erorr 3]])</f>
        <v>1.1216666666666697</v>
      </c>
      <c r="R981" s="31">
        <f>SMA1MSFT[[#This Row],[Abs Erorr 3]]/SMA1MSFT[[#This Row],[Adj Close]]</f>
        <v>2.5107537111029102E-2</v>
      </c>
    </row>
    <row r="982" spans="2:18">
      <c r="B982" s="20">
        <v>45205.291666666664</v>
      </c>
      <c r="C982" s="4">
        <v>45.748199999999997</v>
      </c>
      <c r="D982" s="25">
        <f t="shared" si="76"/>
        <v>44.674500000000002</v>
      </c>
      <c r="E982" s="26">
        <f>SMA1MSFT[[#This Row],[Adj Close]]-SMA1MSFT[[#This Row],[Naive Trend ]]</f>
        <v>1.0736999999999952</v>
      </c>
      <c r="F982" s="4">
        <f t="shared" si="75"/>
        <v>1.1528316899999898</v>
      </c>
      <c r="G982" s="4">
        <f>ABS(SMA1MSFT[[#This Row],[Erorr 1]])</f>
        <v>1.0736999999999952</v>
      </c>
      <c r="H982" s="27">
        <f>SMA1MSFT[[#This Row],[Abs Erorr 1]]/SMA1MSFT[[#This Row],[Adj Close]]</f>
        <v>2.3469775860033733E-2</v>
      </c>
      <c r="I982" s="25">
        <f t="shared" si="78"/>
        <v>44.068666666666665</v>
      </c>
      <c r="J982" s="28">
        <f>(SMA1MSFT[[#This Row],[Adj Close]]-SMA1MSFT[[#This Row],[3-MA]])</f>
        <v>1.6795333333333318</v>
      </c>
      <c r="K982" s="29">
        <f t="shared" si="77"/>
        <v>2.8208322177777725</v>
      </c>
      <c r="L982" s="29">
        <f>ABS(SMA1MSFT[[#This Row],[Erorr 2]])</f>
        <v>1.6795333333333318</v>
      </c>
      <c r="M982" s="27">
        <f>SMA1MSFT[[#This Row],[Abs Erorr 2]]/SMA1MSFT[[#This Row],[Adj Close]]</f>
        <v>3.6712555539525751E-2</v>
      </c>
      <c r="N982" s="25">
        <f t="shared" si="79"/>
        <v>43.922716666666673</v>
      </c>
      <c r="O982" s="30">
        <f>SMA1MSFT[[#This Row],[Adj Close]]-SMA1MSFT[[#This Row],[6-MA]]</f>
        <v>1.8254833333333238</v>
      </c>
      <c r="P982" s="29">
        <f>(SMA1MSFT[[#This Row],[Adj Close]]-N982)^2</f>
        <v>3.332389400277743</v>
      </c>
      <c r="Q982" s="29">
        <f>ABS(SMA1MSFT[[#This Row],[Erorr 3]])</f>
        <v>1.8254833333333238</v>
      </c>
      <c r="R982" s="31">
        <f>SMA1MSFT[[#This Row],[Abs Erorr 3]]/SMA1MSFT[[#This Row],[Adj Close]]</f>
        <v>3.9902844993536878E-2</v>
      </c>
    </row>
    <row r="983" spans="2:18">
      <c r="B983" s="20">
        <v>45208.291666666664</v>
      </c>
      <c r="C983" s="4">
        <v>45.259300000000003</v>
      </c>
      <c r="D983" s="25">
        <f t="shared" si="76"/>
        <v>45.748199999999997</v>
      </c>
      <c r="E983" s="26">
        <f>SMA1MSFT[[#This Row],[Adj Close]]-SMA1MSFT[[#This Row],[Naive Trend ]]</f>
        <v>-0.4888999999999939</v>
      </c>
      <c r="F983" s="4">
        <f t="shared" si="75"/>
        <v>0.23902320999999402</v>
      </c>
      <c r="G983" s="4">
        <f>ABS(SMA1MSFT[[#This Row],[Erorr 1]])</f>
        <v>0.4888999999999939</v>
      </c>
      <c r="H983" s="27">
        <f>SMA1MSFT[[#This Row],[Abs Erorr 1]]/SMA1MSFT[[#This Row],[Adj Close]]</f>
        <v>1.0802199768887143E-2</v>
      </c>
      <c r="I983" s="25">
        <f t="shared" si="78"/>
        <v>44.816800000000001</v>
      </c>
      <c r="J983" s="28">
        <f>(SMA1MSFT[[#This Row],[Adj Close]]-SMA1MSFT[[#This Row],[3-MA]])</f>
        <v>0.44250000000000256</v>
      </c>
      <c r="K983" s="29">
        <f t="shared" si="77"/>
        <v>0.19580625000000226</v>
      </c>
      <c r="L983" s="29">
        <f>ABS(SMA1MSFT[[#This Row],[Erorr 2]])</f>
        <v>0.44250000000000256</v>
      </c>
      <c r="M983" s="27">
        <f>SMA1MSFT[[#This Row],[Abs Erorr 2]]/SMA1MSFT[[#This Row],[Adj Close]]</f>
        <v>9.7769961090870272E-3</v>
      </c>
      <c r="N983" s="25">
        <f t="shared" si="79"/>
        <v>44.368083333333338</v>
      </c>
      <c r="O983" s="30">
        <f>SMA1MSFT[[#This Row],[Adj Close]]-SMA1MSFT[[#This Row],[6-MA]]</f>
        <v>0.89121666666666499</v>
      </c>
      <c r="P983" s="29">
        <f>(SMA1MSFT[[#This Row],[Adj Close]]-N983)^2</f>
        <v>0.79426714694444145</v>
      </c>
      <c r="Q983" s="29">
        <f>ABS(SMA1MSFT[[#This Row],[Erorr 3]])</f>
        <v>0.89121666666666499</v>
      </c>
      <c r="R983" s="31">
        <f>SMA1MSFT[[#This Row],[Abs Erorr 3]]/SMA1MSFT[[#This Row],[Adj Close]]</f>
        <v>1.969134888667445E-2</v>
      </c>
    </row>
    <row r="984" spans="2:18">
      <c r="B984" s="20">
        <v>45209.291666666664</v>
      </c>
      <c r="C984" s="4">
        <v>45.784100000000002</v>
      </c>
      <c r="D984" s="25">
        <f t="shared" si="76"/>
        <v>45.259300000000003</v>
      </c>
      <c r="E984" s="26">
        <f>SMA1MSFT[[#This Row],[Adj Close]]-SMA1MSFT[[#This Row],[Naive Trend ]]</f>
        <v>0.52479999999999905</v>
      </c>
      <c r="F984" s="4">
        <f t="shared" si="75"/>
        <v>0.275415039999999</v>
      </c>
      <c r="G984" s="4">
        <f>ABS(SMA1MSFT[[#This Row],[Erorr 1]])</f>
        <v>0.52479999999999905</v>
      </c>
      <c r="H984" s="27">
        <f>SMA1MSFT[[#This Row],[Abs Erorr 1]]/SMA1MSFT[[#This Row],[Adj Close]]</f>
        <v>1.1462494621495213E-2</v>
      </c>
      <c r="I984" s="25">
        <f t="shared" si="78"/>
        <v>45.227333333333327</v>
      </c>
      <c r="J984" s="28">
        <f>(SMA1MSFT[[#This Row],[Adj Close]]-SMA1MSFT[[#This Row],[3-MA]])</f>
        <v>0.55676666666667529</v>
      </c>
      <c r="K984" s="29">
        <f t="shared" si="77"/>
        <v>0.3099891211111207</v>
      </c>
      <c r="L984" s="29">
        <f>ABS(SMA1MSFT[[#This Row],[Erorr 2]])</f>
        <v>0.55676666666667529</v>
      </c>
      <c r="M984" s="27">
        <f>SMA1MSFT[[#This Row],[Abs Erorr 2]]/SMA1MSFT[[#This Row],[Adj Close]]</f>
        <v>1.2160699165576593E-2</v>
      </c>
      <c r="N984" s="25">
        <f t="shared" si="79"/>
        <v>44.663666666666671</v>
      </c>
      <c r="O984" s="30">
        <f>SMA1MSFT[[#This Row],[Adj Close]]-SMA1MSFT[[#This Row],[6-MA]]</f>
        <v>1.1204333333333309</v>
      </c>
      <c r="P984" s="29">
        <f>(SMA1MSFT[[#This Row],[Adj Close]]-N984)^2</f>
        <v>1.2553708544444391</v>
      </c>
      <c r="Q984" s="29">
        <f>ABS(SMA1MSFT[[#This Row],[Erorr 3]])</f>
        <v>1.1204333333333309</v>
      </c>
      <c r="R984" s="31">
        <f>SMA1MSFT[[#This Row],[Abs Erorr 3]]/SMA1MSFT[[#This Row],[Adj Close]]</f>
        <v>2.4472105672784458E-2</v>
      </c>
    </row>
    <row r="985" spans="2:18">
      <c r="B985" s="20">
        <v>45210.291666666664</v>
      </c>
      <c r="C985" s="4">
        <v>46.791800000000002</v>
      </c>
      <c r="D985" s="25">
        <f t="shared" si="76"/>
        <v>45.784100000000002</v>
      </c>
      <c r="E985" s="26">
        <f>SMA1MSFT[[#This Row],[Adj Close]]-SMA1MSFT[[#This Row],[Naive Trend ]]</f>
        <v>1.0076999999999998</v>
      </c>
      <c r="F985" s="4">
        <f t="shared" si="75"/>
        <v>1.0154592899999997</v>
      </c>
      <c r="G985" s="4">
        <f>ABS(SMA1MSFT[[#This Row],[Erorr 1]])</f>
        <v>1.0076999999999998</v>
      </c>
      <c r="H985" s="27">
        <f>SMA1MSFT[[#This Row],[Abs Erorr 1]]/SMA1MSFT[[#This Row],[Adj Close]]</f>
        <v>2.1535824653037494E-2</v>
      </c>
      <c r="I985" s="25">
        <f t="shared" si="78"/>
        <v>45.597199999999994</v>
      </c>
      <c r="J985" s="28">
        <f>(SMA1MSFT[[#This Row],[Adj Close]]-SMA1MSFT[[#This Row],[3-MA]])</f>
        <v>1.1946000000000083</v>
      </c>
      <c r="K985" s="29">
        <f t="shared" si="77"/>
        <v>1.4270691600000198</v>
      </c>
      <c r="L985" s="29">
        <f>ABS(SMA1MSFT[[#This Row],[Erorr 2]])</f>
        <v>1.1946000000000083</v>
      </c>
      <c r="M985" s="27">
        <f>SMA1MSFT[[#This Row],[Abs Erorr 2]]/SMA1MSFT[[#This Row],[Adj Close]]</f>
        <v>2.5530114250787706E-2</v>
      </c>
      <c r="N985" s="25">
        <f t="shared" si="79"/>
        <v>44.83293333333333</v>
      </c>
      <c r="O985" s="30">
        <f>SMA1MSFT[[#This Row],[Adj Close]]-SMA1MSFT[[#This Row],[6-MA]]</f>
        <v>1.9588666666666725</v>
      </c>
      <c r="P985" s="29">
        <f>(SMA1MSFT[[#This Row],[Adj Close]]-N985)^2</f>
        <v>3.8371586177778005</v>
      </c>
      <c r="Q985" s="29">
        <f>ABS(SMA1MSFT[[#This Row],[Erorr 3]])</f>
        <v>1.9588666666666725</v>
      </c>
      <c r="R985" s="31">
        <f>SMA1MSFT[[#This Row],[Abs Erorr 3]]/SMA1MSFT[[#This Row],[Adj Close]]</f>
        <v>4.1863460406880534E-2</v>
      </c>
    </row>
    <row r="986" spans="2:18">
      <c r="B986" s="20">
        <v>45211.291666666664</v>
      </c>
      <c r="C986" s="4">
        <v>46.930799999999998</v>
      </c>
      <c r="D986" s="25">
        <f t="shared" si="76"/>
        <v>46.791800000000002</v>
      </c>
      <c r="E986" s="26">
        <f>SMA1MSFT[[#This Row],[Adj Close]]-SMA1MSFT[[#This Row],[Naive Trend ]]</f>
        <v>0.13899999999999579</v>
      </c>
      <c r="F986" s="4">
        <f t="shared" si="75"/>
        <v>1.9320999999998832E-2</v>
      </c>
      <c r="G986" s="4">
        <f>ABS(SMA1MSFT[[#This Row],[Erorr 1]])</f>
        <v>0.13899999999999579</v>
      </c>
      <c r="H986" s="27">
        <f>SMA1MSFT[[#This Row],[Abs Erorr 1]]/SMA1MSFT[[#This Row],[Adj Close]]</f>
        <v>2.9618075975690974E-3</v>
      </c>
      <c r="I986" s="25">
        <f t="shared" si="78"/>
        <v>45.945066666666669</v>
      </c>
      <c r="J986" s="28">
        <f>(SMA1MSFT[[#This Row],[Adj Close]]-SMA1MSFT[[#This Row],[3-MA]])</f>
        <v>0.98573333333332869</v>
      </c>
      <c r="K986" s="29">
        <f t="shared" si="77"/>
        <v>0.9716702044444353</v>
      </c>
      <c r="L986" s="29">
        <f>ABS(SMA1MSFT[[#This Row],[Erorr 2]])</f>
        <v>0.98573333333332869</v>
      </c>
      <c r="M986" s="27">
        <f>SMA1MSFT[[#This Row],[Abs Erorr 2]]/SMA1MSFT[[#This Row],[Adj Close]]</f>
        <v>2.1003974646358656E-2</v>
      </c>
      <c r="N986" s="25">
        <f t="shared" si="79"/>
        <v>45.380933333333331</v>
      </c>
      <c r="O986" s="30">
        <f>SMA1MSFT[[#This Row],[Adj Close]]-SMA1MSFT[[#This Row],[6-MA]]</f>
        <v>1.5498666666666665</v>
      </c>
      <c r="P986" s="29">
        <f>(SMA1MSFT[[#This Row],[Adj Close]]-N986)^2</f>
        <v>2.402086684444444</v>
      </c>
      <c r="Q986" s="29">
        <f>ABS(SMA1MSFT[[#This Row],[Erorr 3]])</f>
        <v>1.5498666666666665</v>
      </c>
      <c r="R986" s="31">
        <f>SMA1MSFT[[#This Row],[Abs Erorr 3]]/SMA1MSFT[[#This Row],[Adj Close]]</f>
        <v>3.3024509845701898E-2</v>
      </c>
    </row>
    <row r="987" spans="2:18">
      <c r="B987" s="20">
        <v>45212.291666666664</v>
      </c>
      <c r="C987" s="4">
        <v>45.447200000000002</v>
      </c>
      <c r="D987" s="25">
        <f t="shared" si="76"/>
        <v>46.930799999999998</v>
      </c>
      <c r="E987" s="26">
        <f>SMA1MSFT[[#This Row],[Adj Close]]-SMA1MSFT[[#This Row],[Naive Trend ]]</f>
        <v>-1.4835999999999956</v>
      </c>
      <c r="F987" s="4">
        <f t="shared" si="75"/>
        <v>2.2010689599999869</v>
      </c>
      <c r="G987" s="4">
        <f>ABS(SMA1MSFT[[#This Row],[Erorr 1]])</f>
        <v>1.4835999999999956</v>
      </c>
      <c r="H987" s="27">
        <f>SMA1MSFT[[#This Row],[Abs Erorr 1]]/SMA1MSFT[[#This Row],[Adj Close]]</f>
        <v>3.2644475347216012E-2</v>
      </c>
      <c r="I987" s="25">
        <f t="shared" si="78"/>
        <v>46.502233333333329</v>
      </c>
      <c r="J987" s="28">
        <f>(SMA1MSFT[[#This Row],[Adj Close]]-SMA1MSFT[[#This Row],[3-MA]])</f>
        <v>-1.0550333333333271</v>
      </c>
      <c r="K987" s="29">
        <f t="shared" si="77"/>
        <v>1.1130953344444312</v>
      </c>
      <c r="L987" s="29">
        <f>ABS(SMA1MSFT[[#This Row],[Erorr 2]])</f>
        <v>1.0550333333333271</v>
      </c>
      <c r="M987" s="27">
        <f>SMA1MSFT[[#This Row],[Abs Erorr 2]]/SMA1MSFT[[#This Row],[Adj Close]]</f>
        <v>2.3214484794075917E-2</v>
      </c>
      <c r="N987" s="25">
        <f t="shared" si="79"/>
        <v>45.864783333333328</v>
      </c>
      <c r="O987" s="30">
        <f>SMA1MSFT[[#This Row],[Adj Close]]-SMA1MSFT[[#This Row],[6-MA]]</f>
        <v>-0.41758333333332587</v>
      </c>
      <c r="P987" s="29">
        <f>(SMA1MSFT[[#This Row],[Adj Close]]-N987)^2</f>
        <v>0.17437584027777153</v>
      </c>
      <c r="Q987" s="29">
        <f>ABS(SMA1MSFT[[#This Row],[Erorr 3]])</f>
        <v>0.41758333333332587</v>
      </c>
      <c r="R987" s="31">
        <f>SMA1MSFT[[#This Row],[Abs Erorr 3]]/SMA1MSFT[[#This Row],[Adj Close]]</f>
        <v>9.1883181655487214E-3</v>
      </c>
    </row>
    <row r="988" spans="2:18">
      <c r="B988" s="20">
        <v>45215.291666666664</v>
      </c>
      <c r="C988" s="4">
        <v>46.081099999999999</v>
      </c>
      <c r="D988" s="25">
        <f t="shared" si="76"/>
        <v>45.447200000000002</v>
      </c>
      <c r="E988" s="26">
        <f>SMA1MSFT[[#This Row],[Adj Close]]-SMA1MSFT[[#This Row],[Naive Trend ]]</f>
        <v>0.63389999999999702</v>
      </c>
      <c r="F988" s="4">
        <f t="shared" si="75"/>
        <v>0.40182920999999622</v>
      </c>
      <c r="G988" s="4">
        <f>ABS(SMA1MSFT[[#This Row],[Erorr 1]])</f>
        <v>0.63389999999999702</v>
      </c>
      <c r="H988" s="27">
        <f>SMA1MSFT[[#This Row],[Abs Erorr 1]]/SMA1MSFT[[#This Row],[Adj Close]]</f>
        <v>1.3756182035585023E-2</v>
      </c>
      <c r="I988" s="25">
        <f t="shared" si="78"/>
        <v>46.389933333333339</v>
      </c>
      <c r="J988" s="28">
        <f>(SMA1MSFT[[#This Row],[Adj Close]]-SMA1MSFT[[#This Row],[3-MA]])</f>
        <v>-0.30883333333333951</v>
      </c>
      <c r="K988" s="29">
        <f t="shared" si="77"/>
        <v>9.5378027777781593E-2</v>
      </c>
      <c r="L988" s="29">
        <f>ABS(SMA1MSFT[[#This Row],[Erorr 2]])</f>
        <v>0.30883333333333951</v>
      </c>
      <c r="M988" s="27">
        <f>SMA1MSFT[[#This Row],[Abs Erorr 2]]/SMA1MSFT[[#This Row],[Adj Close]]</f>
        <v>6.7019522826785713E-3</v>
      </c>
      <c r="N988" s="25">
        <f t="shared" si="79"/>
        <v>45.993566666666659</v>
      </c>
      <c r="O988" s="30">
        <f>SMA1MSFT[[#This Row],[Adj Close]]-SMA1MSFT[[#This Row],[6-MA]]</f>
        <v>8.7533333333340124E-2</v>
      </c>
      <c r="P988" s="29">
        <f>(SMA1MSFT[[#This Row],[Adj Close]]-N988)^2</f>
        <v>7.6620844444456335E-3</v>
      </c>
      <c r="Q988" s="29">
        <f>ABS(SMA1MSFT[[#This Row],[Erorr 3]])</f>
        <v>8.7533333333340124E-2</v>
      </c>
      <c r="R988" s="31">
        <f>SMA1MSFT[[#This Row],[Abs Erorr 3]]/SMA1MSFT[[#This Row],[Adj Close]]</f>
        <v>1.8995495622574142E-3</v>
      </c>
    </row>
    <row r="989" spans="2:18">
      <c r="B989" s="20">
        <v>45216.291666666664</v>
      </c>
      <c r="C989" s="4">
        <v>43.924700000000001</v>
      </c>
      <c r="D989" s="25">
        <f t="shared" si="76"/>
        <v>46.081099999999999</v>
      </c>
      <c r="E989" s="26">
        <f>SMA1MSFT[[#This Row],[Adj Close]]-SMA1MSFT[[#This Row],[Naive Trend ]]</f>
        <v>-2.1563999999999979</v>
      </c>
      <c r="F989" s="4">
        <f t="shared" si="75"/>
        <v>4.6500609599999905</v>
      </c>
      <c r="G989" s="4">
        <f>ABS(SMA1MSFT[[#This Row],[Erorr 1]])</f>
        <v>2.1563999999999979</v>
      </c>
      <c r="H989" s="27">
        <f>SMA1MSFT[[#This Row],[Abs Erorr 1]]/SMA1MSFT[[#This Row],[Adj Close]]</f>
        <v>4.9093107067321978E-2</v>
      </c>
      <c r="I989" s="25">
        <f t="shared" si="78"/>
        <v>46.153033333333333</v>
      </c>
      <c r="J989" s="28">
        <f>(SMA1MSFT[[#This Row],[Adj Close]]-SMA1MSFT[[#This Row],[3-MA]])</f>
        <v>-2.2283333333333317</v>
      </c>
      <c r="K989" s="29">
        <f t="shared" si="77"/>
        <v>4.9654694444444374</v>
      </c>
      <c r="L989" s="29">
        <f>ABS(SMA1MSFT[[#This Row],[Erorr 2]])</f>
        <v>2.2283333333333317</v>
      </c>
      <c r="M989" s="27">
        <f>SMA1MSFT[[#This Row],[Abs Erorr 2]]/SMA1MSFT[[#This Row],[Adj Close]]</f>
        <v>5.0730758168714453E-2</v>
      </c>
      <c r="N989" s="25">
        <f t="shared" si="79"/>
        <v>46.049050000000001</v>
      </c>
      <c r="O989" s="30">
        <f>SMA1MSFT[[#This Row],[Adj Close]]-SMA1MSFT[[#This Row],[6-MA]]</f>
        <v>-2.1243499999999997</v>
      </c>
      <c r="P989" s="29">
        <f>(SMA1MSFT[[#This Row],[Adj Close]]-N989)^2</f>
        <v>4.5128629224999992</v>
      </c>
      <c r="Q989" s="29">
        <f>ABS(SMA1MSFT[[#This Row],[Erorr 3]])</f>
        <v>2.1243499999999997</v>
      </c>
      <c r="R989" s="31">
        <f>SMA1MSFT[[#This Row],[Abs Erorr 3]]/SMA1MSFT[[#This Row],[Adj Close]]</f>
        <v>4.8363449266585763E-2</v>
      </c>
    </row>
    <row r="990" spans="2:18">
      <c r="B990" s="20">
        <v>45217.291666666664</v>
      </c>
      <c r="C990" s="4">
        <v>42.183199999999999</v>
      </c>
      <c r="D990" s="25">
        <f t="shared" si="76"/>
        <v>43.924700000000001</v>
      </c>
      <c r="E990" s="26">
        <f>SMA1MSFT[[#This Row],[Adj Close]]-SMA1MSFT[[#This Row],[Naive Trend ]]</f>
        <v>-1.741500000000002</v>
      </c>
      <c r="F990" s="4">
        <f t="shared" si="75"/>
        <v>3.0328222500000073</v>
      </c>
      <c r="G990" s="4">
        <f>ABS(SMA1MSFT[[#This Row],[Erorr 1]])</f>
        <v>1.741500000000002</v>
      </c>
      <c r="H990" s="27">
        <f>SMA1MSFT[[#This Row],[Abs Erorr 1]]/SMA1MSFT[[#This Row],[Adj Close]]</f>
        <v>4.1284207931119546E-2</v>
      </c>
      <c r="I990" s="25">
        <f t="shared" si="78"/>
        <v>45.151000000000003</v>
      </c>
      <c r="J990" s="28">
        <f>(SMA1MSFT[[#This Row],[Adj Close]]-SMA1MSFT[[#This Row],[3-MA]])</f>
        <v>-2.967800000000004</v>
      </c>
      <c r="K990" s="29">
        <f t="shared" si="77"/>
        <v>8.8078368400000233</v>
      </c>
      <c r="L990" s="29">
        <f>ABS(SMA1MSFT[[#This Row],[Erorr 2]])</f>
        <v>2.967800000000004</v>
      </c>
      <c r="M990" s="27">
        <f>SMA1MSFT[[#This Row],[Abs Erorr 2]]/SMA1MSFT[[#This Row],[Adj Close]]</f>
        <v>7.0355022852699747E-2</v>
      </c>
      <c r="N990" s="25">
        <f t="shared" si="79"/>
        <v>45.826616666666666</v>
      </c>
      <c r="O990" s="30">
        <f>SMA1MSFT[[#This Row],[Adj Close]]-SMA1MSFT[[#This Row],[6-MA]]</f>
        <v>-3.643416666666667</v>
      </c>
      <c r="P990" s="29">
        <f>(SMA1MSFT[[#This Row],[Adj Close]]-N990)^2</f>
        <v>13.274485006944447</v>
      </c>
      <c r="Q990" s="29">
        <f>ABS(SMA1MSFT[[#This Row],[Erorr 3]])</f>
        <v>3.643416666666667</v>
      </c>
      <c r="R990" s="31">
        <f>SMA1MSFT[[#This Row],[Abs Erorr 3]]/SMA1MSFT[[#This Row],[Adj Close]]</f>
        <v>8.6371272607736416E-2</v>
      </c>
    </row>
    <row r="991" spans="2:18">
      <c r="B991" s="20">
        <v>45218.291666666664</v>
      </c>
      <c r="C991" s="4">
        <v>42.088299999999997</v>
      </c>
      <c r="D991" s="25">
        <f t="shared" si="76"/>
        <v>42.183199999999999</v>
      </c>
      <c r="E991" s="26">
        <f>SMA1MSFT[[#This Row],[Adj Close]]-SMA1MSFT[[#This Row],[Naive Trend ]]</f>
        <v>-9.4900000000002649E-2</v>
      </c>
      <c r="F991" s="4">
        <f t="shared" si="75"/>
        <v>9.0060100000005031E-3</v>
      </c>
      <c r="G991" s="4">
        <f>ABS(SMA1MSFT[[#This Row],[Erorr 1]])</f>
        <v>9.4900000000002649E-2</v>
      </c>
      <c r="H991" s="27">
        <f>SMA1MSFT[[#This Row],[Abs Erorr 1]]/SMA1MSFT[[#This Row],[Adj Close]]</f>
        <v>2.2547833958606704E-3</v>
      </c>
      <c r="I991" s="25">
        <f t="shared" si="78"/>
        <v>44.062999999999995</v>
      </c>
      <c r="J991" s="28">
        <f>(SMA1MSFT[[#This Row],[Adj Close]]-SMA1MSFT[[#This Row],[3-MA]])</f>
        <v>-1.9746999999999986</v>
      </c>
      <c r="K991" s="29">
        <f t="shared" si="77"/>
        <v>3.8994400899999944</v>
      </c>
      <c r="L991" s="29">
        <f>ABS(SMA1MSFT[[#This Row],[Erorr 2]])</f>
        <v>1.9746999999999986</v>
      </c>
      <c r="M991" s="27">
        <f>SMA1MSFT[[#This Row],[Abs Erorr 2]]/SMA1MSFT[[#This Row],[Adj Close]]</f>
        <v>4.6918027100167951E-2</v>
      </c>
      <c r="N991" s="25">
        <f t="shared" si="79"/>
        <v>45.22646666666666</v>
      </c>
      <c r="O991" s="30">
        <f>SMA1MSFT[[#This Row],[Adj Close]]-SMA1MSFT[[#This Row],[6-MA]]</f>
        <v>-3.1381666666666632</v>
      </c>
      <c r="P991" s="29">
        <f>(SMA1MSFT[[#This Row],[Adj Close]]-N991)^2</f>
        <v>9.8480900277777561</v>
      </c>
      <c r="Q991" s="29">
        <f>ABS(SMA1MSFT[[#This Row],[Erorr 3]])</f>
        <v>3.1381666666666632</v>
      </c>
      <c r="R991" s="31">
        <f>SMA1MSFT[[#This Row],[Abs Erorr 3]]/SMA1MSFT[[#This Row],[Adj Close]]</f>
        <v>7.4561497296556603E-2</v>
      </c>
    </row>
    <row r="992" spans="2:18">
      <c r="B992" s="20">
        <v>45219.291666666664</v>
      </c>
      <c r="C992" s="4">
        <v>41.374499999999998</v>
      </c>
      <c r="D992" s="25">
        <f t="shared" si="76"/>
        <v>42.088299999999997</v>
      </c>
      <c r="E992" s="26">
        <f>SMA1MSFT[[#This Row],[Adj Close]]-SMA1MSFT[[#This Row],[Naive Trend ]]</f>
        <v>-0.7137999999999991</v>
      </c>
      <c r="F992" s="4">
        <f t="shared" si="75"/>
        <v>0.50951043999999868</v>
      </c>
      <c r="G992" s="4">
        <f>ABS(SMA1MSFT[[#This Row],[Erorr 1]])</f>
        <v>0.7137999999999991</v>
      </c>
      <c r="H992" s="27">
        <f>SMA1MSFT[[#This Row],[Abs Erorr 1]]/SMA1MSFT[[#This Row],[Adj Close]]</f>
        <v>1.7252172231688581E-2</v>
      </c>
      <c r="I992" s="25">
        <f t="shared" si="78"/>
        <v>42.732066666666668</v>
      </c>
      <c r="J992" s="28">
        <f>(SMA1MSFT[[#This Row],[Adj Close]]-SMA1MSFT[[#This Row],[3-MA]])</f>
        <v>-1.3575666666666706</v>
      </c>
      <c r="K992" s="29">
        <f t="shared" si="77"/>
        <v>1.842987254444455</v>
      </c>
      <c r="L992" s="29">
        <f>ABS(SMA1MSFT[[#This Row],[Erorr 2]])</f>
        <v>1.3575666666666706</v>
      </c>
      <c r="M992" s="27">
        <f>SMA1MSFT[[#This Row],[Abs Erorr 2]]/SMA1MSFT[[#This Row],[Adj Close]]</f>
        <v>3.2811675468384406E-2</v>
      </c>
      <c r="N992" s="25">
        <f t="shared" si="79"/>
        <v>44.442550000000004</v>
      </c>
      <c r="O992" s="30">
        <f>SMA1MSFT[[#This Row],[Adj Close]]-SMA1MSFT[[#This Row],[6-MA]]</f>
        <v>-3.0680500000000066</v>
      </c>
      <c r="P992" s="29">
        <f>(SMA1MSFT[[#This Row],[Adj Close]]-N992)^2</f>
        <v>9.4129308025000409</v>
      </c>
      <c r="Q992" s="29">
        <f>ABS(SMA1MSFT[[#This Row],[Erorr 3]])</f>
        <v>3.0680500000000066</v>
      </c>
      <c r="R992" s="31">
        <f>SMA1MSFT[[#This Row],[Abs Erorr 3]]/SMA1MSFT[[#This Row],[Adj Close]]</f>
        <v>7.415316197174604E-2</v>
      </c>
    </row>
    <row r="993" spans="2:18">
      <c r="B993" s="20">
        <v>45222.291666666664</v>
      </c>
      <c r="C993" s="4">
        <v>42.962000000000003</v>
      </c>
      <c r="D993" s="25">
        <f t="shared" si="76"/>
        <v>41.374499999999998</v>
      </c>
      <c r="E993" s="26">
        <f>SMA1MSFT[[#This Row],[Adj Close]]-SMA1MSFT[[#This Row],[Naive Trend ]]</f>
        <v>1.5875000000000057</v>
      </c>
      <c r="F993" s="4">
        <f t="shared" si="75"/>
        <v>2.5201562500000181</v>
      </c>
      <c r="G993" s="4">
        <f>ABS(SMA1MSFT[[#This Row],[Erorr 1]])</f>
        <v>1.5875000000000057</v>
      </c>
      <c r="H993" s="27">
        <f>SMA1MSFT[[#This Row],[Abs Erorr 1]]/SMA1MSFT[[#This Row],[Adj Close]]</f>
        <v>3.695125925236268E-2</v>
      </c>
      <c r="I993" s="25">
        <f t="shared" si="78"/>
        <v>41.881999999999998</v>
      </c>
      <c r="J993" s="28">
        <f>(SMA1MSFT[[#This Row],[Adj Close]]-SMA1MSFT[[#This Row],[3-MA]])</f>
        <v>1.0800000000000054</v>
      </c>
      <c r="K993" s="29">
        <f t="shared" si="77"/>
        <v>1.1664000000000116</v>
      </c>
      <c r="L993" s="29">
        <f>ABS(SMA1MSFT[[#This Row],[Erorr 2]])</f>
        <v>1.0800000000000054</v>
      </c>
      <c r="M993" s="27">
        <f>SMA1MSFT[[#This Row],[Abs Erorr 2]]/SMA1MSFT[[#This Row],[Adj Close]]</f>
        <v>2.5138494483497167E-2</v>
      </c>
      <c r="N993" s="25">
        <f t="shared" si="79"/>
        <v>43.516500000000001</v>
      </c>
      <c r="O993" s="30">
        <f>SMA1MSFT[[#This Row],[Adj Close]]-SMA1MSFT[[#This Row],[6-MA]]</f>
        <v>-0.55449999999999733</v>
      </c>
      <c r="P993" s="29">
        <f>(SMA1MSFT[[#This Row],[Adj Close]]-N993)^2</f>
        <v>0.30747024999999706</v>
      </c>
      <c r="Q993" s="29">
        <f>ABS(SMA1MSFT[[#This Row],[Erorr 3]])</f>
        <v>0.55449999999999733</v>
      </c>
      <c r="R993" s="31">
        <f>SMA1MSFT[[#This Row],[Abs Erorr 3]]/SMA1MSFT[[#This Row],[Adj Close]]</f>
        <v>1.2906754806573188E-2</v>
      </c>
    </row>
    <row r="994" spans="2:18">
      <c r="B994" s="20">
        <v>45223.291666666664</v>
      </c>
      <c r="C994" s="4">
        <v>43.649799999999999</v>
      </c>
      <c r="D994" s="25">
        <f t="shared" si="76"/>
        <v>42.962000000000003</v>
      </c>
      <c r="E994" s="26">
        <f>SMA1MSFT[[#This Row],[Adj Close]]-SMA1MSFT[[#This Row],[Naive Trend ]]</f>
        <v>0.68779999999999575</v>
      </c>
      <c r="F994" s="4">
        <f t="shared" si="75"/>
        <v>0.47306883999999416</v>
      </c>
      <c r="G994" s="4">
        <f>ABS(SMA1MSFT[[#This Row],[Erorr 1]])</f>
        <v>0.68779999999999575</v>
      </c>
      <c r="H994" s="27">
        <f>SMA1MSFT[[#This Row],[Abs Erorr 1]]/SMA1MSFT[[#This Row],[Adj Close]]</f>
        <v>1.5757231419158753E-2</v>
      </c>
      <c r="I994" s="25">
        <f t="shared" si="78"/>
        <v>42.141599999999997</v>
      </c>
      <c r="J994" s="28">
        <f>(SMA1MSFT[[#This Row],[Adj Close]]-SMA1MSFT[[#This Row],[3-MA]])</f>
        <v>1.5082000000000022</v>
      </c>
      <c r="K994" s="29">
        <f t="shared" si="77"/>
        <v>2.2746672400000065</v>
      </c>
      <c r="L994" s="29">
        <f>ABS(SMA1MSFT[[#This Row],[Erorr 2]])</f>
        <v>1.5082000000000022</v>
      </c>
      <c r="M994" s="27">
        <f>SMA1MSFT[[#This Row],[Abs Erorr 2]]/SMA1MSFT[[#This Row],[Adj Close]]</f>
        <v>3.4552277444570241E-2</v>
      </c>
      <c r="N994" s="25">
        <f t="shared" si="79"/>
        <v>43.102299999999993</v>
      </c>
      <c r="O994" s="30">
        <f>SMA1MSFT[[#This Row],[Adj Close]]-SMA1MSFT[[#This Row],[6-MA]]</f>
        <v>0.54750000000000654</v>
      </c>
      <c r="P994" s="29">
        <f>(SMA1MSFT[[#This Row],[Adj Close]]-N994)^2</f>
        <v>0.29975625000000716</v>
      </c>
      <c r="Q994" s="29">
        <f>ABS(SMA1MSFT[[#This Row],[Erorr 3]])</f>
        <v>0.54750000000000654</v>
      </c>
      <c r="R994" s="31">
        <f>SMA1MSFT[[#This Row],[Abs Erorr 3]]/SMA1MSFT[[#This Row],[Adj Close]]</f>
        <v>1.2543012797309645E-2</v>
      </c>
    </row>
    <row r="995" spans="2:18">
      <c r="B995" s="20">
        <v>45224.291666666664</v>
      </c>
      <c r="C995" s="4">
        <v>41.766399999999997</v>
      </c>
      <c r="D995" s="25">
        <f t="shared" si="76"/>
        <v>43.649799999999999</v>
      </c>
      <c r="E995" s="26">
        <f>SMA1MSFT[[#This Row],[Adj Close]]-SMA1MSFT[[#This Row],[Naive Trend ]]</f>
        <v>-1.8834000000000017</v>
      </c>
      <c r="F995" s="4">
        <f t="shared" si="75"/>
        <v>3.5471955600000067</v>
      </c>
      <c r="G995" s="4">
        <f>ABS(SMA1MSFT[[#This Row],[Erorr 1]])</f>
        <v>1.8834000000000017</v>
      </c>
      <c r="H995" s="27">
        <f>SMA1MSFT[[#This Row],[Abs Erorr 1]]/SMA1MSFT[[#This Row],[Adj Close]]</f>
        <v>4.5093663806313251E-2</v>
      </c>
      <c r="I995" s="25">
        <f t="shared" si="78"/>
        <v>42.662100000000002</v>
      </c>
      <c r="J995" s="28">
        <f>(SMA1MSFT[[#This Row],[Adj Close]]-SMA1MSFT[[#This Row],[3-MA]])</f>
        <v>-0.89570000000000505</v>
      </c>
      <c r="K995" s="29">
        <f t="shared" si="77"/>
        <v>0.80227849000000906</v>
      </c>
      <c r="L995" s="29">
        <f>ABS(SMA1MSFT[[#This Row],[Erorr 2]])</f>
        <v>0.89570000000000505</v>
      </c>
      <c r="M995" s="27">
        <f>SMA1MSFT[[#This Row],[Abs Erorr 2]]/SMA1MSFT[[#This Row],[Adj Close]]</f>
        <v>2.1445468127490163E-2</v>
      </c>
      <c r="N995" s="25">
        <f t="shared" si="79"/>
        <v>42.697083333333332</v>
      </c>
      <c r="O995" s="30">
        <f>SMA1MSFT[[#This Row],[Adj Close]]-SMA1MSFT[[#This Row],[6-MA]]</f>
        <v>-0.93068333333333442</v>
      </c>
      <c r="P995" s="29">
        <f>(SMA1MSFT[[#This Row],[Adj Close]]-N995)^2</f>
        <v>0.86617146694444647</v>
      </c>
      <c r="Q995" s="29">
        <f>ABS(SMA1MSFT[[#This Row],[Erorr 3]])</f>
        <v>0.93068333333333442</v>
      </c>
      <c r="R995" s="31">
        <f>SMA1MSFT[[#This Row],[Abs Erorr 3]]/SMA1MSFT[[#This Row],[Adj Close]]</f>
        <v>2.2283063259781414E-2</v>
      </c>
    </row>
    <row r="996" spans="2:18">
      <c r="B996" s="20">
        <v>45225.291666666664</v>
      </c>
      <c r="C996" s="4">
        <v>40.313800000000001</v>
      </c>
      <c r="D996" s="25">
        <f t="shared" si="76"/>
        <v>41.766399999999997</v>
      </c>
      <c r="E996" s="26">
        <f>SMA1MSFT[[#This Row],[Adj Close]]-SMA1MSFT[[#This Row],[Naive Trend ]]</f>
        <v>-1.4525999999999968</v>
      </c>
      <c r="F996" s="4">
        <f t="shared" si="75"/>
        <v>2.1100467599999906</v>
      </c>
      <c r="G996" s="4">
        <f>ABS(SMA1MSFT[[#This Row],[Erorr 1]])</f>
        <v>1.4525999999999968</v>
      </c>
      <c r="H996" s="27">
        <f>SMA1MSFT[[#This Row],[Abs Erorr 1]]/SMA1MSFT[[#This Row],[Adj Close]]</f>
        <v>3.6032326399396651E-2</v>
      </c>
      <c r="I996" s="25">
        <f t="shared" si="78"/>
        <v>42.792733333333331</v>
      </c>
      <c r="J996" s="28">
        <f>(SMA1MSFT[[#This Row],[Adj Close]]-SMA1MSFT[[#This Row],[3-MA]])</f>
        <v>-2.4789333333333303</v>
      </c>
      <c r="K996" s="29">
        <f t="shared" si="77"/>
        <v>6.1451104711110958</v>
      </c>
      <c r="L996" s="29">
        <f>ABS(SMA1MSFT[[#This Row],[Erorr 2]])</f>
        <v>2.4789333333333303</v>
      </c>
      <c r="M996" s="27">
        <f>SMA1MSFT[[#This Row],[Abs Erorr 2]]/SMA1MSFT[[#This Row],[Adj Close]]</f>
        <v>6.149093693309314E-2</v>
      </c>
      <c r="N996" s="25">
        <f t="shared" si="79"/>
        <v>42.337366666666668</v>
      </c>
      <c r="O996" s="30">
        <f>SMA1MSFT[[#This Row],[Adj Close]]-SMA1MSFT[[#This Row],[6-MA]]</f>
        <v>-2.0235666666666674</v>
      </c>
      <c r="P996" s="29">
        <f>(SMA1MSFT[[#This Row],[Adj Close]]-N996)^2</f>
        <v>4.0948220544444478</v>
      </c>
      <c r="Q996" s="29">
        <f>ABS(SMA1MSFT[[#This Row],[Erorr 3]])</f>
        <v>2.0235666666666674</v>
      </c>
      <c r="R996" s="31">
        <f>SMA1MSFT[[#This Row],[Abs Erorr 3]]/SMA1MSFT[[#This Row],[Adj Close]]</f>
        <v>5.0195383880127085E-2</v>
      </c>
    </row>
    <row r="997" spans="2:18">
      <c r="B997" s="20">
        <v>45226.291666666664</v>
      </c>
      <c r="C997" s="4">
        <v>40.4878</v>
      </c>
      <c r="D997" s="25">
        <f t="shared" si="76"/>
        <v>40.313800000000001</v>
      </c>
      <c r="E997" s="26">
        <f>SMA1MSFT[[#This Row],[Adj Close]]-SMA1MSFT[[#This Row],[Naive Trend ]]</f>
        <v>0.17399999999999949</v>
      </c>
      <c r="F997" s="4">
        <f t="shared" si="75"/>
        <v>3.027599999999982E-2</v>
      </c>
      <c r="G997" s="4">
        <f>ABS(SMA1MSFT[[#This Row],[Erorr 1]])</f>
        <v>0.17399999999999949</v>
      </c>
      <c r="H997" s="27">
        <f>SMA1MSFT[[#This Row],[Abs Erorr 1]]/SMA1MSFT[[#This Row],[Adj Close]]</f>
        <v>4.2975908792278038E-3</v>
      </c>
      <c r="I997" s="25">
        <f t="shared" si="78"/>
        <v>41.910000000000004</v>
      </c>
      <c r="J997" s="28">
        <f>(SMA1MSFT[[#This Row],[Adj Close]]-SMA1MSFT[[#This Row],[3-MA]])</f>
        <v>-1.4222000000000037</v>
      </c>
      <c r="K997" s="29">
        <f t="shared" si="77"/>
        <v>2.0226528400000103</v>
      </c>
      <c r="L997" s="29">
        <f>ABS(SMA1MSFT[[#This Row],[Erorr 2]])</f>
        <v>1.4222000000000037</v>
      </c>
      <c r="M997" s="27">
        <f>SMA1MSFT[[#This Row],[Abs Erorr 2]]/SMA1MSFT[[#This Row],[Adj Close]]</f>
        <v>3.5126630738148375E-2</v>
      </c>
      <c r="N997" s="25">
        <f t="shared" si="79"/>
        <v>42.025799999999997</v>
      </c>
      <c r="O997" s="30">
        <f>SMA1MSFT[[#This Row],[Adj Close]]-SMA1MSFT[[#This Row],[6-MA]]</f>
        <v>-1.5379999999999967</v>
      </c>
      <c r="P997" s="29">
        <f>(SMA1MSFT[[#This Row],[Adj Close]]-N997)^2</f>
        <v>2.3654439999999899</v>
      </c>
      <c r="Q997" s="29">
        <f>ABS(SMA1MSFT[[#This Row],[Erorr 3]])</f>
        <v>1.5379999999999967</v>
      </c>
      <c r="R997" s="31">
        <f>SMA1MSFT[[#This Row],[Abs Erorr 3]]/SMA1MSFT[[#This Row],[Adj Close]]</f>
        <v>3.7986751564668783E-2</v>
      </c>
    </row>
    <row r="998" spans="2:18">
      <c r="B998" s="20">
        <v>45229.291666666664</v>
      </c>
      <c r="C998" s="4">
        <v>41.148499999999999</v>
      </c>
      <c r="D998" s="25">
        <f t="shared" si="76"/>
        <v>40.4878</v>
      </c>
      <c r="E998" s="26">
        <f>SMA1MSFT[[#This Row],[Adj Close]]-SMA1MSFT[[#This Row],[Naive Trend ]]</f>
        <v>0.66069999999999851</v>
      </c>
      <c r="F998" s="4">
        <f t="shared" si="75"/>
        <v>0.43652448999999804</v>
      </c>
      <c r="G998" s="4">
        <f>ABS(SMA1MSFT[[#This Row],[Erorr 1]])</f>
        <v>0.66069999999999851</v>
      </c>
      <c r="H998" s="27">
        <f>SMA1MSFT[[#This Row],[Abs Erorr 1]]/SMA1MSFT[[#This Row],[Adj Close]]</f>
        <v>1.605647836494644E-2</v>
      </c>
      <c r="I998" s="25">
        <f t="shared" si="78"/>
        <v>40.855999999999995</v>
      </c>
      <c r="J998" s="28">
        <f>(SMA1MSFT[[#This Row],[Adj Close]]-SMA1MSFT[[#This Row],[3-MA]])</f>
        <v>0.29250000000000398</v>
      </c>
      <c r="K998" s="29">
        <f t="shared" si="77"/>
        <v>8.5556250000002332E-2</v>
      </c>
      <c r="L998" s="29">
        <f>ABS(SMA1MSFT[[#This Row],[Erorr 2]])</f>
        <v>0.29250000000000398</v>
      </c>
      <c r="M998" s="27">
        <f>SMA1MSFT[[#This Row],[Abs Erorr 2]]/SMA1MSFT[[#This Row],[Adj Close]]</f>
        <v>7.1084000631858749E-3</v>
      </c>
      <c r="N998" s="25">
        <f t="shared" si="79"/>
        <v>41.759050000000002</v>
      </c>
      <c r="O998" s="30">
        <f>SMA1MSFT[[#This Row],[Adj Close]]-SMA1MSFT[[#This Row],[6-MA]]</f>
        <v>-0.61055000000000348</v>
      </c>
      <c r="P998" s="29">
        <f>(SMA1MSFT[[#This Row],[Adj Close]]-N998)^2</f>
        <v>0.37277130250000423</v>
      </c>
      <c r="Q998" s="29">
        <f>ABS(SMA1MSFT[[#This Row],[Erorr 3]])</f>
        <v>0.61055000000000348</v>
      </c>
      <c r="R998" s="31">
        <f>SMA1MSFT[[#This Row],[Abs Erorr 3]]/SMA1MSFT[[#This Row],[Adj Close]]</f>
        <v>1.4837721909668724E-2</v>
      </c>
    </row>
    <row r="999" spans="2:18">
      <c r="B999" s="20">
        <v>45230.291666666664</v>
      </c>
      <c r="C999" s="4">
        <v>40.767699999999998</v>
      </c>
      <c r="D999" s="25">
        <f t="shared" si="76"/>
        <v>41.148499999999999</v>
      </c>
      <c r="E999" s="26">
        <f>SMA1MSFT[[#This Row],[Adj Close]]-SMA1MSFT[[#This Row],[Naive Trend ]]</f>
        <v>-0.38080000000000069</v>
      </c>
      <c r="F999" s="4">
        <f t="shared" si="75"/>
        <v>0.14500864000000052</v>
      </c>
      <c r="G999" s="4">
        <f>ABS(SMA1MSFT[[#This Row],[Erorr 1]])</f>
        <v>0.38080000000000069</v>
      </c>
      <c r="H999" s="27">
        <f>SMA1MSFT[[#This Row],[Abs Erorr 1]]/SMA1MSFT[[#This Row],[Adj Close]]</f>
        <v>9.34072807639383E-3</v>
      </c>
      <c r="I999" s="25">
        <f t="shared" si="78"/>
        <v>40.650033333333333</v>
      </c>
      <c r="J999" s="28">
        <f>(SMA1MSFT[[#This Row],[Adj Close]]-SMA1MSFT[[#This Row],[3-MA]])</f>
        <v>0.11766666666666481</v>
      </c>
      <c r="K999" s="29">
        <f t="shared" si="77"/>
        <v>1.3845444444444008E-2</v>
      </c>
      <c r="L999" s="29">
        <f>ABS(SMA1MSFT[[#This Row],[Erorr 2]])</f>
        <v>0.11766666666666481</v>
      </c>
      <c r="M999" s="27">
        <f>SMA1MSFT[[#This Row],[Abs Erorr 2]]/SMA1MSFT[[#This Row],[Adj Close]]</f>
        <v>2.8862718933534348E-3</v>
      </c>
      <c r="N999" s="25">
        <f t="shared" si="79"/>
        <v>41.721383333333335</v>
      </c>
      <c r="O999" s="30">
        <f>SMA1MSFT[[#This Row],[Adj Close]]-SMA1MSFT[[#This Row],[6-MA]]</f>
        <v>-0.95368333333333766</v>
      </c>
      <c r="P999" s="29">
        <f>(SMA1MSFT[[#This Row],[Adj Close]]-N999)^2</f>
        <v>0.90951190027778606</v>
      </c>
      <c r="Q999" s="29">
        <f>ABS(SMA1MSFT[[#This Row],[Erorr 3]])</f>
        <v>0.95368333333333766</v>
      </c>
      <c r="R999" s="31">
        <f>SMA1MSFT[[#This Row],[Abs Erorr 3]]/SMA1MSFT[[#This Row],[Adj Close]]</f>
        <v>2.3393111049515615E-2</v>
      </c>
    </row>
    <row r="1000" spans="2:18">
      <c r="B1000" s="20">
        <v>45231.291666666664</v>
      </c>
      <c r="C1000" s="4">
        <v>42.312199999999997</v>
      </c>
      <c r="D1000" s="25">
        <f t="shared" si="76"/>
        <v>40.767699999999998</v>
      </c>
      <c r="E1000" s="26">
        <f>SMA1MSFT[[#This Row],[Adj Close]]-SMA1MSFT[[#This Row],[Naive Trend ]]</f>
        <v>1.5444999999999993</v>
      </c>
      <c r="F1000" s="4">
        <f t="shared" si="75"/>
        <v>2.3854802499999979</v>
      </c>
      <c r="G1000" s="4">
        <f>ABS(SMA1MSFT[[#This Row],[Erorr 1]])</f>
        <v>1.5444999999999993</v>
      </c>
      <c r="H1000" s="27">
        <f>SMA1MSFT[[#This Row],[Abs Erorr 1]]/SMA1MSFT[[#This Row],[Adj Close]]</f>
        <v>3.6502474463629864E-2</v>
      </c>
      <c r="I1000" s="25">
        <f t="shared" si="78"/>
        <v>40.801333333333332</v>
      </c>
      <c r="J1000" s="28">
        <f>(SMA1MSFT[[#This Row],[Adj Close]]-SMA1MSFT[[#This Row],[3-MA]])</f>
        <v>1.510866666666665</v>
      </c>
      <c r="K1000" s="29">
        <f t="shared" si="77"/>
        <v>2.2827180844444395</v>
      </c>
      <c r="L1000" s="29">
        <f>ABS(SMA1MSFT[[#This Row],[Erorr 2]])</f>
        <v>1.510866666666665</v>
      </c>
      <c r="M1000" s="27">
        <f>SMA1MSFT[[#This Row],[Abs Erorr 2]]/SMA1MSFT[[#This Row],[Adj Close]]</f>
        <v>3.5707589458044371E-2</v>
      </c>
      <c r="N1000" s="25">
        <f t="shared" si="79"/>
        <v>41.355666666666671</v>
      </c>
      <c r="O1000" s="30">
        <f>SMA1MSFT[[#This Row],[Adj Close]]-SMA1MSFT[[#This Row],[6-MA]]</f>
        <v>0.95653333333332569</v>
      </c>
      <c r="P1000" s="29">
        <f>(SMA1MSFT[[#This Row],[Adj Close]]-N1000)^2</f>
        <v>0.91495601777776314</v>
      </c>
      <c r="Q1000" s="29">
        <f>ABS(SMA1MSFT[[#This Row],[Erorr 3]])</f>
        <v>0.95653333333332569</v>
      </c>
      <c r="R1000" s="31">
        <f>SMA1MSFT[[#This Row],[Abs Erorr 3]]/SMA1MSFT[[#This Row],[Adj Close]]</f>
        <v>2.2606561070644536E-2</v>
      </c>
    </row>
    <row r="1001" spans="2:18">
      <c r="B1001" s="20">
        <v>45232.291666666664</v>
      </c>
      <c r="C1001" s="4">
        <v>43.492800000000003</v>
      </c>
      <c r="D1001" s="25">
        <f t="shared" si="76"/>
        <v>42.312199999999997</v>
      </c>
      <c r="E1001" s="26">
        <f>SMA1MSFT[[#This Row],[Adj Close]]-SMA1MSFT[[#This Row],[Naive Trend ]]</f>
        <v>1.1806000000000054</v>
      </c>
      <c r="F1001" s="4">
        <f t="shared" si="75"/>
        <v>1.3938163600000129</v>
      </c>
      <c r="G1001" s="4">
        <f>ABS(SMA1MSFT[[#This Row],[Erorr 1]])</f>
        <v>1.1806000000000054</v>
      </c>
      <c r="H1001" s="27">
        <f>SMA1MSFT[[#This Row],[Abs Erorr 1]]/SMA1MSFT[[#This Row],[Adj Close]]</f>
        <v>2.7144722804694234E-2</v>
      </c>
      <c r="I1001" s="25">
        <f t="shared" si="78"/>
        <v>41.409466666666667</v>
      </c>
      <c r="J1001" s="28">
        <f>(SMA1MSFT[[#This Row],[Adj Close]]-SMA1MSFT[[#This Row],[3-MA]])</f>
        <v>2.0833333333333357</v>
      </c>
      <c r="K1001" s="29">
        <f t="shared" si="77"/>
        <v>4.3402777777777874</v>
      </c>
      <c r="L1001" s="29">
        <f>ABS(SMA1MSFT[[#This Row],[Erorr 2]])</f>
        <v>2.0833333333333357</v>
      </c>
      <c r="M1001" s="27">
        <f>SMA1MSFT[[#This Row],[Abs Erorr 2]]/SMA1MSFT[[#This Row],[Adj Close]]</f>
        <v>4.7900648689744869E-2</v>
      </c>
      <c r="N1001" s="25">
        <f t="shared" si="79"/>
        <v>41.132733333333327</v>
      </c>
      <c r="O1001" s="30">
        <f>SMA1MSFT[[#This Row],[Adj Close]]-SMA1MSFT[[#This Row],[6-MA]]</f>
        <v>2.3600666666666754</v>
      </c>
      <c r="P1001" s="29">
        <f>(SMA1MSFT[[#This Row],[Adj Close]]-N1001)^2</f>
        <v>5.5699146711111522</v>
      </c>
      <c r="Q1001" s="29">
        <f>ABS(SMA1MSFT[[#This Row],[Erorr 3]])</f>
        <v>2.3600666666666754</v>
      </c>
      <c r="R1001" s="31">
        <f>SMA1MSFT[[#This Row],[Abs Erorr 3]]/SMA1MSFT[[#This Row],[Adj Close]]</f>
        <v>5.4263387656501197E-2</v>
      </c>
    </row>
    <row r="1002" spans="2:18">
      <c r="B1002" s="20">
        <v>45233.291666666664</v>
      </c>
      <c r="C1002" s="4">
        <v>44.991399999999999</v>
      </c>
      <c r="D1002" s="25">
        <f t="shared" si="76"/>
        <v>43.492800000000003</v>
      </c>
      <c r="E1002" s="26">
        <f>SMA1MSFT[[#This Row],[Adj Close]]-SMA1MSFT[[#This Row],[Naive Trend ]]</f>
        <v>1.4985999999999962</v>
      </c>
      <c r="F1002" s="4">
        <f t="shared" si="75"/>
        <v>2.2458019599999886</v>
      </c>
      <c r="G1002" s="4">
        <f>ABS(SMA1MSFT[[#This Row],[Erorr 1]])</f>
        <v>1.4985999999999962</v>
      </c>
      <c r="H1002" s="27">
        <f>SMA1MSFT[[#This Row],[Abs Erorr 1]]/SMA1MSFT[[#This Row],[Adj Close]]</f>
        <v>3.3308587863458264E-2</v>
      </c>
      <c r="I1002" s="25">
        <f t="shared" si="78"/>
        <v>42.190899999999999</v>
      </c>
      <c r="J1002" s="28">
        <f>(SMA1MSFT[[#This Row],[Adj Close]]-SMA1MSFT[[#This Row],[3-MA]])</f>
        <v>2.8004999999999995</v>
      </c>
      <c r="K1002" s="29">
        <f t="shared" si="77"/>
        <v>7.8428002499999971</v>
      </c>
      <c r="L1002" s="29">
        <f>ABS(SMA1MSFT[[#This Row],[Erorr 2]])</f>
        <v>2.8004999999999995</v>
      </c>
      <c r="M1002" s="27">
        <f>SMA1MSFT[[#This Row],[Abs Erorr 2]]/SMA1MSFT[[#This Row],[Adj Close]]</f>
        <v>6.2245229088225738E-2</v>
      </c>
      <c r="N1002" s="25">
        <f t="shared" si="79"/>
        <v>41.42046666666667</v>
      </c>
      <c r="O1002" s="30">
        <f>SMA1MSFT[[#This Row],[Adj Close]]-SMA1MSFT[[#This Row],[6-MA]]</f>
        <v>3.5709333333333291</v>
      </c>
      <c r="P1002" s="29">
        <f>(SMA1MSFT[[#This Row],[Adj Close]]-N1002)^2</f>
        <v>12.75156487111108</v>
      </c>
      <c r="Q1002" s="29">
        <f>ABS(SMA1MSFT[[#This Row],[Erorr 3]])</f>
        <v>3.5709333333333291</v>
      </c>
      <c r="R1002" s="31">
        <f>SMA1MSFT[[#This Row],[Abs Erorr 3]]/SMA1MSFT[[#This Row],[Adj Close]]</f>
        <v>7.9369242418180566E-2</v>
      </c>
    </row>
    <row r="1003" spans="2:18">
      <c r="B1003" s="20">
        <v>45236.291666666664</v>
      </c>
      <c r="C1003" s="4">
        <v>45.737200000000001</v>
      </c>
      <c r="D1003" s="25">
        <f t="shared" si="76"/>
        <v>44.991399999999999</v>
      </c>
      <c r="E1003" s="26">
        <f>SMA1MSFT[[#This Row],[Adj Close]]-SMA1MSFT[[#This Row],[Naive Trend ]]</f>
        <v>0.74580000000000268</v>
      </c>
      <c r="F1003" s="4">
        <f t="shared" si="75"/>
        <v>0.55621764000000395</v>
      </c>
      <c r="G1003" s="4">
        <f>ABS(SMA1MSFT[[#This Row],[Erorr 1]])</f>
        <v>0.74580000000000268</v>
      </c>
      <c r="H1003" s="27">
        <f>SMA1MSFT[[#This Row],[Abs Erorr 1]]/SMA1MSFT[[#This Row],[Adj Close]]</f>
        <v>1.6306201516489916E-2</v>
      </c>
      <c r="I1003" s="25">
        <f t="shared" si="78"/>
        <v>43.598800000000004</v>
      </c>
      <c r="J1003" s="28">
        <f>(SMA1MSFT[[#This Row],[Adj Close]]-SMA1MSFT[[#This Row],[3-MA]])</f>
        <v>2.1383999999999972</v>
      </c>
      <c r="K1003" s="29">
        <f t="shared" si="77"/>
        <v>4.5727545599999884</v>
      </c>
      <c r="L1003" s="29">
        <f>ABS(SMA1MSFT[[#This Row],[Erorr 2]])</f>
        <v>2.1383999999999972</v>
      </c>
      <c r="M1003" s="27">
        <f>SMA1MSFT[[#This Row],[Abs Erorr 2]]/SMA1MSFT[[#This Row],[Adj Close]]</f>
        <v>4.6754064525156701E-2</v>
      </c>
      <c r="N1003" s="25">
        <f t="shared" si="79"/>
        <v>42.200066666666665</v>
      </c>
      <c r="O1003" s="30">
        <f>SMA1MSFT[[#This Row],[Adj Close]]-SMA1MSFT[[#This Row],[6-MA]]</f>
        <v>3.5371333333333368</v>
      </c>
      <c r="P1003" s="29">
        <f>(SMA1MSFT[[#This Row],[Adj Close]]-N1003)^2</f>
        <v>12.511312217777803</v>
      </c>
      <c r="Q1003" s="29">
        <f>ABS(SMA1MSFT[[#This Row],[Erorr 3]])</f>
        <v>3.5371333333333368</v>
      </c>
      <c r="R1003" s="31">
        <f>SMA1MSFT[[#This Row],[Abs Erorr 3]]/SMA1MSFT[[#This Row],[Adj Close]]</f>
        <v>7.7336026983141445E-2</v>
      </c>
    </row>
    <row r="1004" spans="2:18">
      <c r="B1004" s="20">
        <v>45237.291666666664</v>
      </c>
      <c r="C1004" s="4">
        <v>45.941099999999999</v>
      </c>
      <c r="D1004" s="25">
        <f t="shared" si="76"/>
        <v>45.737200000000001</v>
      </c>
      <c r="E1004" s="26">
        <f>SMA1MSFT[[#This Row],[Adj Close]]-SMA1MSFT[[#This Row],[Naive Trend ]]</f>
        <v>0.20389999999999731</v>
      </c>
      <c r="F1004" s="4">
        <f t="shared" si="75"/>
        <v>4.1575209999998898E-2</v>
      </c>
      <c r="G1004" s="4">
        <f>ABS(SMA1MSFT[[#This Row],[Erorr 1]])</f>
        <v>0.20389999999999731</v>
      </c>
      <c r="H1004" s="27">
        <f>SMA1MSFT[[#This Row],[Abs Erorr 1]]/SMA1MSFT[[#This Row],[Adj Close]]</f>
        <v>4.4382916386415932E-3</v>
      </c>
      <c r="I1004" s="25">
        <f t="shared" si="78"/>
        <v>44.74046666666667</v>
      </c>
      <c r="J1004" s="28">
        <f>(SMA1MSFT[[#This Row],[Adj Close]]-SMA1MSFT[[#This Row],[3-MA]])</f>
        <v>1.2006333333333288</v>
      </c>
      <c r="K1004" s="29">
        <f t="shared" si="77"/>
        <v>1.4415204011111002</v>
      </c>
      <c r="L1004" s="29">
        <f>ABS(SMA1MSFT[[#This Row],[Erorr 2]])</f>
        <v>1.2006333333333288</v>
      </c>
      <c r="M1004" s="27">
        <f>SMA1MSFT[[#This Row],[Abs Erorr 2]]/SMA1MSFT[[#This Row],[Adj Close]]</f>
        <v>2.6134187760705096E-2</v>
      </c>
      <c r="N1004" s="25">
        <f t="shared" si="79"/>
        <v>43.074966666666661</v>
      </c>
      <c r="O1004" s="30">
        <f>SMA1MSFT[[#This Row],[Adj Close]]-SMA1MSFT[[#This Row],[6-MA]]</f>
        <v>2.8661333333333374</v>
      </c>
      <c r="P1004" s="29">
        <f>(SMA1MSFT[[#This Row],[Adj Close]]-N1004)^2</f>
        <v>8.2147202844444678</v>
      </c>
      <c r="Q1004" s="29">
        <f>ABS(SMA1MSFT[[#This Row],[Erorr 3]])</f>
        <v>2.8661333333333374</v>
      </c>
      <c r="R1004" s="31">
        <f>SMA1MSFT[[#This Row],[Abs Erorr 3]]/SMA1MSFT[[#This Row],[Adj Close]]</f>
        <v>6.2387129026804704E-2</v>
      </c>
    </row>
    <row r="1005" spans="2:18">
      <c r="B1005" s="20">
        <v>45238.291666666664</v>
      </c>
      <c r="C1005" s="4">
        <v>46.559899999999999</v>
      </c>
      <c r="D1005" s="25">
        <f t="shared" si="76"/>
        <v>45.941099999999999</v>
      </c>
      <c r="E1005" s="26">
        <f>SMA1MSFT[[#This Row],[Adj Close]]-SMA1MSFT[[#This Row],[Naive Trend ]]</f>
        <v>0.61880000000000024</v>
      </c>
      <c r="F1005" s="4">
        <f t="shared" si="75"/>
        <v>0.38291344000000027</v>
      </c>
      <c r="G1005" s="4">
        <f>ABS(SMA1MSFT[[#This Row],[Erorr 1]])</f>
        <v>0.61880000000000024</v>
      </c>
      <c r="H1005" s="27">
        <f>SMA1MSFT[[#This Row],[Abs Erorr 1]]/SMA1MSFT[[#This Row],[Adj Close]]</f>
        <v>1.3290406551560469E-2</v>
      </c>
      <c r="I1005" s="25">
        <f t="shared" si="78"/>
        <v>45.556566666666669</v>
      </c>
      <c r="J1005" s="28">
        <f>(SMA1MSFT[[#This Row],[Adj Close]]-SMA1MSFT[[#This Row],[3-MA]])</f>
        <v>1.0033333333333303</v>
      </c>
      <c r="K1005" s="29">
        <f t="shared" si="77"/>
        <v>1.0066777777777718</v>
      </c>
      <c r="L1005" s="29">
        <f>ABS(SMA1MSFT[[#This Row],[Erorr 2]])</f>
        <v>1.0033333333333303</v>
      </c>
      <c r="M1005" s="27">
        <f>SMA1MSFT[[#This Row],[Abs Erorr 2]]/SMA1MSFT[[#This Row],[Adj Close]]</f>
        <v>2.1549301723872479E-2</v>
      </c>
      <c r="N1005" s="25">
        <f t="shared" si="79"/>
        <v>43.873733333333327</v>
      </c>
      <c r="O1005" s="30">
        <f>SMA1MSFT[[#This Row],[Adj Close]]-SMA1MSFT[[#This Row],[6-MA]]</f>
        <v>2.6861666666666721</v>
      </c>
      <c r="P1005" s="29">
        <f>(SMA1MSFT[[#This Row],[Adj Close]]-N1005)^2</f>
        <v>7.2154913611111402</v>
      </c>
      <c r="Q1005" s="29">
        <f>ABS(SMA1MSFT[[#This Row],[Erorr 3]])</f>
        <v>2.6861666666666721</v>
      </c>
      <c r="R1005" s="31">
        <f>SMA1MSFT[[#This Row],[Abs Erorr 3]]/SMA1MSFT[[#This Row],[Adj Close]]</f>
        <v>5.7692706957417697E-2</v>
      </c>
    </row>
    <row r="1006" spans="2:18">
      <c r="B1006" s="20">
        <v>45239.291666666664</v>
      </c>
      <c r="C1006" s="4">
        <v>46.9358</v>
      </c>
      <c r="D1006" s="25">
        <f t="shared" si="76"/>
        <v>46.559899999999999</v>
      </c>
      <c r="E1006" s="26">
        <f>SMA1MSFT[[#This Row],[Adj Close]]-SMA1MSFT[[#This Row],[Naive Trend ]]</f>
        <v>0.37590000000000146</v>
      </c>
      <c r="F1006" s="4">
        <f t="shared" si="75"/>
        <v>0.14130081000000108</v>
      </c>
      <c r="G1006" s="4">
        <f>ABS(SMA1MSFT[[#This Row],[Erorr 1]])</f>
        <v>0.37590000000000146</v>
      </c>
      <c r="H1006" s="27">
        <f>SMA1MSFT[[#This Row],[Abs Erorr 1]]/SMA1MSFT[[#This Row],[Adj Close]]</f>
        <v>8.0088120368674107E-3</v>
      </c>
      <c r="I1006" s="25">
        <f t="shared" si="78"/>
        <v>46.0794</v>
      </c>
      <c r="J1006" s="28">
        <f>(SMA1MSFT[[#This Row],[Adj Close]]-SMA1MSFT[[#This Row],[3-MA]])</f>
        <v>0.85640000000000072</v>
      </c>
      <c r="K1006" s="29">
        <f t="shared" si="77"/>
        <v>0.73342096000000123</v>
      </c>
      <c r="L1006" s="29">
        <f>ABS(SMA1MSFT[[#This Row],[Erorr 2]])</f>
        <v>0.85640000000000072</v>
      </c>
      <c r="M1006" s="27">
        <f>SMA1MSFT[[#This Row],[Abs Erorr 2]]/SMA1MSFT[[#This Row],[Adj Close]]</f>
        <v>1.8246200128686434E-2</v>
      </c>
      <c r="N1006" s="25">
        <f t="shared" si="79"/>
        <v>44.839100000000002</v>
      </c>
      <c r="O1006" s="30">
        <f>SMA1MSFT[[#This Row],[Adj Close]]-SMA1MSFT[[#This Row],[6-MA]]</f>
        <v>2.0966999999999985</v>
      </c>
      <c r="P1006" s="29">
        <f>(SMA1MSFT[[#This Row],[Adj Close]]-N1006)^2</f>
        <v>4.3961508899999933</v>
      </c>
      <c r="Q1006" s="29">
        <f>ABS(SMA1MSFT[[#This Row],[Erorr 3]])</f>
        <v>2.0966999999999985</v>
      </c>
      <c r="R1006" s="31">
        <f>SMA1MSFT[[#This Row],[Abs Erorr 3]]/SMA1MSFT[[#This Row],[Adj Close]]</f>
        <v>4.4671657881616984E-2</v>
      </c>
    </row>
    <row r="1007" spans="2:18">
      <c r="B1007" s="20">
        <v>45240.291666666664</v>
      </c>
      <c r="C1007" s="4">
        <v>48.320399999999999</v>
      </c>
      <c r="D1007" s="25">
        <f t="shared" si="76"/>
        <v>46.9358</v>
      </c>
      <c r="E1007" s="26">
        <f>SMA1MSFT[[#This Row],[Adj Close]]-SMA1MSFT[[#This Row],[Naive Trend ]]</f>
        <v>1.3845999999999989</v>
      </c>
      <c r="F1007" s="4">
        <f t="shared" si="75"/>
        <v>1.917117159999997</v>
      </c>
      <c r="G1007" s="4">
        <f>ABS(SMA1MSFT[[#This Row],[Erorr 1]])</f>
        <v>1.3845999999999989</v>
      </c>
      <c r="H1007" s="27">
        <f>SMA1MSFT[[#This Row],[Abs Erorr 1]]/SMA1MSFT[[#This Row],[Adj Close]]</f>
        <v>2.8654564117846684E-2</v>
      </c>
      <c r="I1007" s="25">
        <f t="shared" si="78"/>
        <v>46.478933333333337</v>
      </c>
      <c r="J1007" s="28">
        <f>(SMA1MSFT[[#This Row],[Adj Close]]-SMA1MSFT[[#This Row],[3-MA]])</f>
        <v>1.8414666666666619</v>
      </c>
      <c r="K1007" s="29">
        <f t="shared" si="77"/>
        <v>3.3909994844444271</v>
      </c>
      <c r="L1007" s="29">
        <f>ABS(SMA1MSFT[[#This Row],[Erorr 2]])</f>
        <v>1.8414666666666619</v>
      </c>
      <c r="M1007" s="27">
        <f>SMA1MSFT[[#This Row],[Abs Erorr 2]]/SMA1MSFT[[#This Row],[Adj Close]]</f>
        <v>3.8109507923499431E-2</v>
      </c>
      <c r="N1007" s="25">
        <f t="shared" si="79"/>
        <v>45.609700000000004</v>
      </c>
      <c r="O1007" s="30">
        <f>SMA1MSFT[[#This Row],[Adj Close]]-SMA1MSFT[[#This Row],[6-MA]]</f>
        <v>2.7106999999999957</v>
      </c>
      <c r="P1007" s="29">
        <f>(SMA1MSFT[[#This Row],[Adj Close]]-N1007)^2</f>
        <v>7.3478944899999767</v>
      </c>
      <c r="Q1007" s="29">
        <f>ABS(SMA1MSFT[[#This Row],[Erorr 3]])</f>
        <v>2.7106999999999957</v>
      </c>
      <c r="R1007" s="31">
        <f>SMA1MSFT[[#This Row],[Abs Erorr 3]]/SMA1MSFT[[#This Row],[Adj Close]]</f>
        <v>5.6098459449838906E-2</v>
      </c>
    </row>
    <row r="1008" spans="2:18">
      <c r="B1008" s="20">
        <v>45243.291666666664</v>
      </c>
      <c r="C1008" s="4">
        <v>48.6053</v>
      </c>
      <c r="D1008" s="25">
        <f t="shared" si="76"/>
        <v>48.320399999999999</v>
      </c>
      <c r="E1008" s="26">
        <f>SMA1MSFT[[#This Row],[Adj Close]]-SMA1MSFT[[#This Row],[Naive Trend ]]</f>
        <v>0.28490000000000038</v>
      </c>
      <c r="F1008" s="4">
        <f t="shared" si="75"/>
        <v>8.1168010000000207E-2</v>
      </c>
      <c r="G1008" s="4">
        <f>ABS(SMA1MSFT[[#This Row],[Erorr 1]])</f>
        <v>0.28490000000000038</v>
      </c>
      <c r="H1008" s="27">
        <f>SMA1MSFT[[#This Row],[Abs Erorr 1]]/SMA1MSFT[[#This Row],[Adj Close]]</f>
        <v>5.8615007005408956E-3</v>
      </c>
      <c r="I1008" s="25">
        <f t="shared" si="78"/>
        <v>47.272033333333333</v>
      </c>
      <c r="J1008" s="28">
        <f>(SMA1MSFT[[#This Row],[Adj Close]]-SMA1MSFT[[#This Row],[3-MA]])</f>
        <v>1.3332666666666668</v>
      </c>
      <c r="K1008" s="29">
        <f t="shared" si="77"/>
        <v>1.7776000044444449</v>
      </c>
      <c r="L1008" s="29">
        <f>ABS(SMA1MSFT[[#This Row],[Erorr 2]])</f>
        <v>1.3332666666666668</v>
      </c>
      <c r="M1008" s="27">
        <f>SMA1MSFT[[#This Row],[Abs Erorr 2]]/SMA1MSFT[[#This Row],[Adj Close]]</f>
        <v>2.7430479117846549E-2</v>
      </c>
      <c r="N1008" s="25">
        <f t="shared" si="79"/>
        <v>46.414299999999997</v>
      </c>
      <c r="O1008" s="30">
        <f>SMA1MSFT[[#This Row],[Adj Close]]-SMA1MSFT[[#This Row],[6-MA]]</f>
        <v>2.1910000000000025</v>
      </c>
      <c r="P1008" s="29">
        <f>(SMA1MSFT[[#This Row],[Adj Close]]-N1008)^2</f>
        <v>4.8004810000000111</v>
      </c>
      <c r="Q1008" s="29">
        <f>ABS(SMA1MSFT[[#This Row],[Erorr 3]])</f>
        <v>2.1910000000000025</v>
      </c>
      <c r="R1008" s="31">
        <f>SMA1MSFT[[#This Row],[Abs Erorr 3]]/SMA1MSFT[[#This Row],[Adj Close]]</f>
        <v>4.5077388679835378E-2</v>
      </c>
    </row>
    <row r="1009" spans="2:18">
      <c r="B1009" s="20">
        <v>45244.291666666664</v>
      </c>
      <c r="C1009" s="4">
        <v>49.640999999999998</v>
      </c>
      <c r="D1009" s="25">
        <f t="shared" si="76"/>
        <v>48.6053</v>
      </c>
      <c r="E1009" s="26">
        <f>SMA1MSFT[[#This Row],[Adj Close]]-SMA1MSFT[[#This Row],[Naive Trend ]]</f>
        <v>1.0356999999999985</v>
      </c>
      <c r="F1009" s="4">
        <f t="shared" si="75"/>
        <v>1.0726744899999969</v>
      </c>
      <c r="G1009" s="4">
        <f>ABS(SMA1MSFT[[#This Row],[Erorr 1]])</f>
        <v>1.0356999999999985</v>
      </c>
      <c r="H1009" s="27">
        <f>SMA1MSFT[[#This Row],[Abs Erorr 1]]/SMA1MSFT[[#This Row],[Adj Close]]</f>
        <v>2.0863802099071304E-2</v>
      </c>
      <c r="I1009" s="25">
        <f t="shared" si="78"/>
        <v>47.953833333333336</v>
      </c>
      <c r="J1009" s="28">
        <f>(SMA1MSFT[[#This Row],[Adj Close]]-SMA1MSFT[[#This Row],[3-MA]])</f>
        <v>1.6871666666666627</v>
      </c>
      <c r="K1009" s="29">
        <f t="shared" si="77"/>
        <v>2.8465313611110976</v>
      </c>
      <c r="L1009" s="29">
        <f>ABS(SMA1MSFT[[#This Row],[Erorr 2]])</f>
        <v>1.6871666666666627</v>
      </c>
      <c r="M1009" s="27">
        <f>SMA1MSFT[[#This Row],[Abs Erorr 2]]/SMA1MSFT[[#This Row],[Adj Close]]</f>
        <v>3.398736259677812E-2</v>
      </c>
      <c r="N1009" s="25">
        <f t="shared" si="79"/>
        <v>47.016616666666664</v>
      </c>
      <c r="O1009" s="30">
        <f>SMA1MSFT[[#This Row],[Adj Close]]-SMA1MSFT[[#This Row],[6-MA]]</f>
        <v>2.6243833333333342</v>
      </c>
      <c r="P1009" s="29">
        <f>(SMA1MSFT[[#This Row],[Adj Close]]-N1009)^2</f>
        <v>6.8873878802777826</v>
      </c>
      <c r="Q1009" s="29">
        <f>ABS(SMA1MSFT[[#This Row],[Erorr 3]])</f>
        <v>2.6243833333333342</v>
      </c>
      <c r="R1009" s="31">
        <f>SMA1MSFT[[#This Row],[Abs Erorr 3]]/SMA1MSFT[[#This Row],[Adj Close]]</f>
        <v>5.2867253547135118E-2</v>
      </c>
    </row>
    <row r="1010" spans="2:18">
      <c r="B1010" s="20">
        <v>45245.291666666664</v>
      </c>
      <c r="C1010" s="4">
        <v>48.873199999999997</v>
      </c>
      <c r="D1010" s="25">
        <f t="shared" si="76"/>
        <v>49.640999999999998</v>
      </c>
      <c r="E1010" s="26">
        <f>SMA1MSFT[[#This Row],[Adj Close]]-SMA1MSFT[[#This Row],[Naive Trend ]]</f>
        <v>-0.76780000000000115</v>
      </c>
      <c r="F1010" s="4">
        <f t="shared" si="75"/>
        <v>0.58951684000000182</v>
      </c>
      <c r="G1010" s="4">
        <f>ABS(SMA1MSFT[[#This Row],[Erorr 1]])</f>
        <v>0.76780000000000115</v>
      </c>
      <c r="H1010" s="27">
        <f>SMA1MSFT[[#This Row],[Abs Erorr 1]]/SMA1MSFT[[#This Row],[Adj Close]]</f>
        <v>1.5710041495134372E-2</v>
      </c>
      <c r="I1010" s="25">
        <f t="shared" si="78"/>
        <v>48.855566666666668</v>
      </c>
      <c r="J1010" s="28">
        <f>(SMA1MSFT[[#This Row],[Adj Close]]-SMA1MSFT[[#This Row],[3-MA]])</f>
        <v>1.7633333333328949E-2</v>
      </c>
      <c r="K1010" s="29">
        <f t="shared" si="77"/>
        <v>3.1093444444428982E-4</v>
      </c>
      <c r="L1010" s="29">
        <f>ABS(SMA1MSFT[[#This Row],[Erorr 2]])</f>
        <v>1.7633333333328949E-2</v>
      </c>
      <c r="M1010" s="27">
        <f>SMA1MSFT[[#This Row],[Abs Erorr 2]]/SMA1MSFT[[#This Row],[Adj Close]]</f>
        <v>3.6079760141199984E-4</v>
      </c>
      <c r="N1010" s="25">
        <f t="shared" si="79"/>
        <v>47.667250000000003</v>
      </c>
      <c r="O1010" s="30">
        <f>SMA1MSFT[[#This Row],[Adj Close]]-SMA1MSFT[[#This Row],[6-MA]]</f>
        <v>1.2059499999999943</v>
      </c>
      <c r="P1010" s="29">
        <f>(SMA1MSFT[[#This Row],[Adj Close]]-N1010)^2</f>
        <v>1.4543154024999863</v>
      </c>
      <c r="Q1010" s="29">
        <f>ABS(SMA1MSFT[[#This Row],[Erorr 3]])</f>
        <v>1.2059499999999943</v>
      </c>
      <c r="R1010" s="31">
        <f>SMA1MSFT[[#This Row],[Abs Erorr 3]]/SMA1MSFT[[#This Row],[Adj Close]]</f>
        <v>2.4675077547612893E-2</v>
      </c>
    </row>
    <row r="1011" spans="2:18">
      <c r="B1011" s="20">
        <v>45246.291666666664</v>
      </c>
      <c r="C1011" s="4">
        <v>49.465000000000003</v>
      </c>
      <c r="D1011" s="25">
        <f t="shared" si="76"/>
        <v>48.873199999999997</v>
      </c>
      <c r="E1011" s="26">
        <f>SMA1MSFT[[#This Row],[Adj Close]]-SMA1MSFT[[#This Row],[Naive Trend ]]</f>
        <v>0.59180000000000632</v>
      </c>
      <c r="F1011" s="4">
        <f t="shared" si="75"/>
        <v>0.35022724000000749</v>
      </c>
      <c r="G1011" s="4">
        <f>ABS(SMA1MSFT[[#This Row],[Erorr 1]])</f>
        <v>0.59180000000000632</v>
      </c>
      <c r="H1011" s="27">
        <f>SMA1MSFT[[#This Row],[Abs Erorr 1]]/SMA1MSFT[[#This Row],[Adj Close]]</f>
        <v>1.1964014960072905E-2</v>
      </c>
      <c r="I1011" s="25">
        <f t="shared" si="78"/>
        <v>49.039833333333327</v>
      </c>
      <c r="J1011" s="28">
        <f>(SMA1MSFT[[#This Row],[Adj Close]]-SMA1MSFT[[#This Row],[3-MA]])</f>
        <v>0.42516666666667646</v>
      </c>
      <c r="K1011" s="29">
        <f t="shared" si="77"/>
        <v>0.18076669444445279</v>
      </c>
      <c r="L1011" s="29">
        <f>ABS(SMA1MSFT[[#This Row],[Erorr 2]])</f>
        <v>0.42516666666667646</v>
      </c>
      <c r="M1011" s="27">
        <f>SMA1MSFT[[#This Row],[Abs Erorr 2]]/SMA1MSFT[[#This Row],[Adj Close]]</f>
        <v>8.5953030762493977E-3</v>
      </c>
      <c r="N1011" s="25">
        <f t="shared" si="79"/>
        <v>48.155933333333337</v>
      </c>
      <c r="O1011" s="30">
        <f>SMA1MSFT[[#This Row],[Adj Close]]-SMA1MSFT[[#This Row],[6-MA]]</f>
        <v>1.3090666666666664</v>
      </c>
      <c r="P1011" s="29">
        <f>(SMA1MSFT[[#This Row],[Adj Close]]-N1011)^2</f>
        <v>1.7136555377777771</v>
      </c>
      <c r="Q1011" s="29">
        <f>ABS(SMA1MSFT[[#This Row],[Erorr 3]])</f>
        <v>1.3090666666666664</v>
      </c>
      <c r="R1011" s="31">
        <f>SMA1MSFT[[#This Row],[Abs Erorr 3]]/SMA1MSFT[[#This Row],[Adj Close]]</f>
        <v>2.6464503521008112E-2</v>
      </c>
    </row>
    <row r="1012" spans="2:18">
      <c r="B1012" s="20">
        <v>45247.291666666664</v>
      </c>
      <c r="C1012" s="4">
        <v>49.283099999999997</v>
      </c>
      <c r="D1012" s="25">
        <f t="shared" si="76"/>
        <v>49.465000000000003</v>
      </c>
      <c r="E1012" s="26">
        <f>SMA1MSFT[[#This Row],[Adj Close]]-SMA1MSFT[[#This Row],[Naive Trend ]]</f>
        <v>-0.18190000000000595</v>
      </c>
      <c r="F1012" s="4">
        <f t="shared" si="75"/>
        <v>3.3087610000002161E-2</v>
      </c>
      <c r="G1012" s="4">
        <f>ABS(SMA1MSFT[[#This Row],[Erorr 1]])</f>
        <v>0.18190000000000595</v>
      </c>
      <c r="H1012" s="27">
        <f>SMA1MSFT[[#This Row],[Abs Erorr 1]]/SMA1MSFT[[#This Row],[Adj Close]]</f>
        <v>3.6909204169381787E-3</v>
      </c>
      <c r="I1012" s="25">
        <f t="shared" si="78"/>
        <v>49.3264</v>
      </c>
      <c r="J1012" s="28">
        <f>(SMA1MSFT[[#This Row],[Adj Close]]-SMA1MSFT[[#This Row],[3-MA]])</f>
        <v>-4.3300000000002115E-2</v>
      </c>
      <c r="K1012" s="29">
        <f t="shared" si="77"/>
        <v>1.8748900000001832E-3</v>
      </c>
      <c r="L1012" s="29">
        <f>ABS(SMA1MSFT[[#This Row],[Erorr 2]])</f>
        <v>4.3300000000002115E-2</v>
      </c>
      <c r="M1012" s="27">
        <f>SMA1MSFT[[#This Row],[Abs Erorr 2]]/SMA1MSFT[[#This Row],[Adj Close]]</f>
        <v>8.7859732849601821E-4</v>
      </c>
      <c r="N1012" s="25">
        <f t="shared" si="79"/>
        <v>48.640116666666664</v>
      </c>
      <c r="O1012" s="30">
        <f>SMA1MSFT[[#This Row],[Adj Close]]-SMA1MSFT[[#This Row],[6-MA]]</f>
        <v>0.64298333333333346</v>
      </c>
      <c r="P1012" s="29">
        <f>(SMA1MSFT[[#This Row],[Adj Close]]-N1012)^2</f>
        <v>0.4134275669444446</v>
      </c>
      <c r="Q1012" s="29">
        <f>ABS(SMA1MSFT[[#This Row],[Erorr 3]])</f>
        <v>0.64298333333333346</v>
      </c>
      <c r="R1012" s="31">
        <f>SMA1MSFT[[#This Row],[Abs Erorr 3]]/SMA1MSFT[[#This Row],[Adj Close]]</f>
        <v>1.3046730691318799E-2</v>
      </c>
    </row>
    <row r="1013" spans="2:18">
      <c r="B1013" s="20">
        <v>45250.291666666664</v>
      </c>
      <c r="C1013" s="4">
        <v>50.393799999999999</v>
      </c>
      <c r="D1013" s="25">
        <f t="shared" si="76"/>
        <v>49.283099999999997</v>
      </c>
      <c r="E1013" s="26">
        <f>SMA1MSFT[[#This Row],[Adj Close]]-SMA1MSFT[[#This Row],[Naive Trend ]]</f>
        <v>1.1107000000000014</v>
      </c>
      <c r="F1013" s="4">
        <f t="shared" si="75"/>
        <v>1.233654490000003</v>
      </c>
      <c r="G1013" s="4">
        <f>ABS(SMA1MSFT[[#This Row],[Erorr 1]])</f>
        <v>1.1107000000000014</v>
      </c>
      <c r="H1013" s="27">
        <f>SMA1MSFT[[#This Row],[Abs Erorr 1]]/SMA1MSFT[[#This Row],[Adj Close]]</f>
        <v>2.2040409732943366E-2</v>
      </c>
      <c r="I1013" s="25">
        <f t="shared" si="78"/>
        <v>49.207099999999997</v>
      </c>
      <c r="J1013" s="28">
        <f>(SMA1MSFT[[#This Row],[Adj Close]]-SMA1MSFT[[#This Row],[3-MA]])</f>
        <v>1.1867000000000019</v>
      </c>
      <c r="K1013" s="29">
        <f t="shared" si="77"/>
        <v>1.4082568900000045</v>
      </c>
      <c r="L1013" s="29">
        <f>ABS(SMA1MSFT[[#This Row],[Erorr 2]])</f>
        <v>1.1867000000000019</v>
      </c>
      <c r="M1013" s="27">
        <f>SMA1MSFT[[#This Row],[Abs Erorr 2]]/SMA1MSFT[[#This Row],[Adj Close]]</f>
        <v>2.3548531763828127E-2</v>
      </c>
      <c r="N1013" s="25">
        <f t="shared" si="79"/>
        <v>49.031333333333329</v>
      </c>
      <c r="O1013" s="30">
        <f>SMA1MSFT[[#This Row],[Adj Close]]-SMA1MSFT[[#This Row],[6-MA]]</f>
        <v>1.3624666666666698</v>
      </c>
      <c r="P1013" s="29">
        <f>(SMA1MSFT[[#This Row],[Adj Close]]-N1013)^2</f>
        <v>1.8563154177777863</v>
      </c>
      <c r="Q1013" s="29">
        <f>ABS(SMA1MSFT[[#This Row],[Erorr 3]])</f>
        <v>1.3624666666666698</v>
      </c>
      <c r="R1013" s="31">
        <f>SMA1MSFT[[#This Row],[Abs Erorr 3]]/SMA1MSFT[[#This Row],[Adj Close]]</f>
        <v>2.7036394688764686E-2</v>
      </c>
    </row>
    <row r="1014" spans="2:18">
      <c r="B1014" s="20">
        <v>45251.291666666664</v>
      </c>
      <c r="C1014" s="4">
        <v>49.928899999999999</v>
      </c>
      <c r="D1014" s="25">
        <f t="shared" si="76"/>
        <v>50.393799999999999</v>
      </c>
      <c r="E1014" s="26">
        <f>SMA1MSFT[[#This Row],[Adj Close]]-SMA1MSFT[[#This Row],[Naive Trend ]]</f>
        <v>-0.46490000000000009</v>
      </c>
      <c r="F1014" s="4">
        <f t="shared" si="75"/>
        <v>0.2161320100000001</v>
      </c>
      <c r="G1014" s="4">
        <f>ABS(SMA1MSFT[[#This Row],[Erorr 1]])</f>
        <v>0.46490000000000009</v>
      </c>
      <c r="H1014" s="27">
        <f>SMA1MSFT[[#This Row],[Abs Erorr 1]]/SMA1MSFT[[#This Row],[Adj Close]]</f>
        <v>9.3112405841106072E-3</v>
      </c>
      <c r="I1014" s="25">
        <f t="shared" si="78"/>
        <v>49.713966666666664</v>
      </c>
      <c r="J1014" s="28">
        <f>(SMA1MSFT[[#This Row],[Adj Close]]-SMA1MSFT[[#This Row],[3-MA]])</f>
        <v>0.21493333333333453</v>
      </c>
      <c r="K1014" s="29">
        <f t="shared" si="77"/>
        <v>4.619633777777829E-2</v>
      </c>
      <c r="L1014" s="29">
        <f>ABS(SMA1MSFT[[#This Row],[Erorr 2]])</f>
        <v>0.21493333333333453</v>
      </c>
      <c r="M1014" s="27">
        <f>SMA1MSFT[[#This Row],[Abs Erorr 2]]/SMA1MSFT[[#This Row],[Adj Close]]</f>
        <v>4.3047880753097813E-3</v>
      </c>
      <c r="N1014" s="25">
        <f t="shared" si="79"/>
        <v>49.376899999999999</v>
      </c>
      <c r="O1014" s="30">
        <f>SMA1MSFT[[#This Row],[Adj Close]]-SMA1MSFT[[#This Row],[6-MA]]</f>
        <v>0.5519999999999996</v>
      </c>
      <c r="P1014" s="29">
        <f>(SMA1MSFT[[#This Row],[Adj Close]]-N1014)^2</f>
        <v>0.30470399999999959</v>
      </c>
      <c r="Q1014" s="29">
        <f>ABS(SMA1MSFT[[#This Row],[Erorr 3]])</f>
        <v>0.5519999999999996</v>
      </c>
      <c r="R1014" s="31">
        <f>SMA1MSFT[[#This Row],[Abs Erorr 3]]/SMA1MSFT[[#This Row],[Adj Close]]</f>
        <v>1.1055721235597012E-2</v>
      </c>
    </row>
    <row r="1015" spans="2:18">
      <c r="B1015" s="20">
        <v>45252.291666666664</v>
      </c>
      <c r="C1015" s="4">
        <v>48.701300000000003</v>
      </c>
      <c r="D1015" s="25">
        <f t="shared" si="76"/>
        <v>49.928899999999999</v>
      </c>
      <c r="E1015" s="26">
        <f>SMA1MSFT[[#This Row],[Adj Close]]-SMA1MSFT[[#This Row],[Naive Trend ]]</f>
        <v>-1.2275999999999954</v>
      </c>
      <c r="F1015" s="4">
        <f t="shared" si="75"/>
        <v>1.5070017599999885</v>
      </c>
      <c r="G1015" s="4">
        <f>ABS(SMA1MSFT[[#This Row],[Erorr 1]])</f>
        <v>1.2275999999999954</v>
      </c>
      <c r="H1015" s="27">
        <f>SMA1MSFT[[#This Row],[Abs Erorr 1]]/SMA1MSFT[[#This Row],[Adj Close]]</f>
        <v>2.5206719327820721E-2</v>
      </c>
      <c r="I1015" s="25">
        <f t="shared" si="78"/>
        <v>49.868599999999994</v>
      </c>
      <c r="J1015" s="28">
        <f>(SMA1MSFT[[#This Row],[Adj Close]]-SMA1MSFT[[#This Row],[3-MA]])</f>
        <v>-1.1672999999999902</v>
      </c>
      <c r="K1015" s="29">
        <f t="shared" si="77"/>
        <v>1.3625892899999772</v>
      </c>
      <c r="L1015" s="29">
        <f>ABS(SMA1MSFT[[#This Row],[Erorr 2]])</f>
        <v>1.1672999999999902</v>
      </c>
      <c r="M1015" s="27">
        <f>SMA1MSFT[[#This Row],[Abs Erorr 2]]/SMA1MSFT[[#This Row],[Adj Close]]</f>
        <v>2.3968559360838214E-2</v>
      </c>
      <c r="N1015" s="25">
        <f t="shared" si="79"/>
        <v>49.597499999999997</v>
      </c>
      <c r="O1015" s="30">
        <f>SMA1MSFT[[#This Row],[Adj Close]]-SMA1MSFT[[#This Row],[6-MA]]</f>
        <v>-0.89619999999999322</v>
      </c>
      <c r="P1015" s="29">
        <f>(SMA1MSFT[[#This Row],[Adj Close]]-N1015)^2</f>
        <v>0.80317443999998783</v>
      </c>
      <c r="Q1015" s="29">
        <f>ABS(SMA1MSFT[[#This Row],[Erorr 3]])</f>
        <v>0.89619999999999322</v>
      </c>
      <c r="R1015" s="31">
        <f>SMA1MSFT[[#This Row],[Abs Erorr 3]]/SMA1MSFT[[#This Row],[Adj Close]]</f>
        <v>1.8401972842613919E-2</v>
      </c>
    </row>
    <row r="1016" spans="2:18">
      <c r="B1016" s="20">
        <v>45254.291666666664</v>
      </c>
      <c r="C1016" s="4">
        <v>47.761600000000001</v>
      </c>
      <c r="D1016" s="25">
        <f t="shared" si="76"/>
        <v>48.701300000000003</v>
      </c>
      <c r="E1016" s="26">
        <f>SMA1MSFT[[#This Row],[Adj Close]]-SMA1MSFT[[#This Row],[Naive Trend ]]</f>
        <v>-0.93970000000000198</v>
      </c>
      <c r="F1016" s="4">
        <f t="shared" si="75"/>
        <v>0.88303609000000371</v>
      </c>
      <c r="G1016" s="4">
        <f>ABS(SMA1MSFT[[#This Row],[Erorr 1]])</f>
        <v>0.93970000000000198</v>
      </c>
      <c r="H1016" s="27">
        <f>SMA1MSFT[[#This Row],[Abs Erorr 1]]/SMA1MSFT[[#This Row],[Adj Close]]</f>
        <v>1.9674801514187171E-2</v>
      </c>
      <c r="I1016" s="25">
        <f t="shared" si="78"/>
        <v>49.674666666666667</v>
      </c>
      <c r="J1016" s="28">
        <f>(SMA1MSFT[[#This Row],[Adj Close]]-SMA1MSFT[[#This Row],[3-MA]])</f>
        <v>-1.9130666666666656</v>
      </c>
      <c r="K1016" s="29">
        <f t="shared" si="77"/>
        <v>3.6598240711111067</v>
      </c>
      <c r="L1016" s="29">
        <f>ABS(SMA1MSFT[[#This Row],[Erorr 2]])</f>
        <v>1.9130666666666656</v>
      </c>
      <c r="M1016" s="27">
        <f>SMA1MSFT[[#This Row],[Abs Erorr 2]]/SMA1MSFT[[#This Row],[Adj Close]]</f>
        <v>4.0054492870143912E-2</v>
      </c>
      <c r="N1016" s="25">
        <f t="shared" si="79"/>
        <v>49.440883333333339</v>
      </c>
      <c r="O1016" s="30">
        <f>SMA1MSFT[[#This Row],[Adj Close]]-SMA1MSFT[[#This Row],[6-MA]]</f>
        <v>-1.6792833333333377</v>
      </c>
      <c r="P1016" s="29">
        <f>(SMA1MSFT[[#This Row],[Adj Close]]-N1016)^2</f>
        <v>2.8199925136111257</v>
      </c>
      <c r="Q1016" s="29">
        <f>ABS(SMA1MSFT[[#This Row],[Erorr 3]])</f>
        <v>1.6792833333333377</v>
      </c>
      <c r="R1016" s="31">
        <f>SMA1MSFT[[#This Row],[Abs Erorr 3]]/SMA1MSFT[[#This Row],[Adj Close]]</f>
        <v>3.5159695934251313E-2</v>
      </c>
    </row>
    <row r="1017" spans="2:18">
      <c r="B1017" s="20">
        <v>45257.291666666664</v>
      </c>
      <c r="C1017" s="4">
        <v>48.227400000000003</v>
      </c>
      <c r="D1017" s="25">
        <f t="shared" si="76"/>
        <v>47.761600000000001</v>
      </c>
      <c r="E1017" s="26">
        <f>SMA1MSFT[[#This Row],[Adj Close]]-SMA1MSFT[[#This Row],[Naive Trend ]]</f>
        <v>0.46580000000000155</v>
      </c>
      <c r="F1017" s="4">
        <f t="shared" si="75"/>
        <v>0.21696964000000143</v>
      </c>
      <c r="G1017" s="4">
        <f>ABS(SMA1MSFT[[#This Row],[Erorr 1]])</f>
        <v>0.46580000000000155</v>
      </c>
      <c r="H1017" s="27">
        <f>SMA1MSFT[[#This Row],[Abs Erorr 1]]/SMA1MSFT[[#This Row],[Adj Close]]</f>
        <v>9.6584099495307957E-3</v>
      </c>
      <c r="I1017" s="25">
        <f t="shared" si="78"/>
        <v>48.797266666666665</v>
      </c>
      <c r="J1017" s="28">
        <f>(SMA1MSFT[[#This Row],[Adj Close]]-SMA1MSFT[[#This Row],[3-MA]])</f>
        <v>-0.56986666666666252</v>
      </c>
      <c r="K1017" s="29">
        <f t="shared" si="77"/>
        <v>0.32474801777777307</v>
      </c>
      <c r="L1017" s="29">
        <f>ABS(SMA1MSFT[[#This Row],[Erorr 2]])</f>
        <v>0.56986666666666252</v>
      </c>
      <c r="M1017" s="27">
        <f>SMA1MSFT[[#This Row],[Abs Erorr 2]]/SMA1MSFT[[#This Row],[Adj Close]]</f>
        <v>1.1816242772089362E-2</v>
      </c>
      <c r="N1017" s="25">
        <f t="shared" si="79"/>
        <v>49.255616666666668</v>
      </c>
      <c r="O1017" s="30">
        <f>SMA1MSFT[[#This Row],[Adj Close]]-SMA1MSFT[[#This Row],[6-MA]]</f>
        <v>-1.0282166666666654</v>
      </c>
      <c r="P1017" s="29">
        <f>(SMA1MSFT[[#This Row],[Adj Close]]-N1017)^2</f>
        <v>1.0572295136111085</v>
      </c>
      <c r="Q1017" s="29">
        <f>ABS(SMA1MSFT[[#This Row],[Erorr 3]])</f>
        <v>1.0282166666666654</v>
      </c>
      <c r="R1017" s="31">
        <f>SMA1MSFT[[#This Row],[Abs Erorr 3]]/SMA1MSFT[[#This Row],[Adj Close]]</f>
        <v>2.1320176220709915E-2</v>
      </c>
    </row>
    <row r="1018" spans="2:18">
      <c r="B1018" s="20">
        <v>45258.291666666664</v>
      </c>
      <c r="C1018" s="4">
        <v>47.8065</v>
      </c>
      <c r="D1018" s="25">
        <f t="shared" si="76"/>
        <v>48.227400000000003</v>
      </c>
      <c r="E1018" s="26">
        <f>SMA1MSFT[[#This Row],[Adj Close]]-SMA1MSFT[[#This Row],[Naive Trend ]]</f>
        <v>-0.42090000000000316</v>
      </c>
      <c r="F1018" s="4">
        <f t="shared" si="75"/>
        <v>0.17715681000000266</v>
      </c>
      <c r="G1018" s="4">
        <f>ABS(SMA1MSFT[[#This Row],[Erorr 1]])</f>
        <v>0.42090000000000316</v>
      </c>
      <c r="H1018" s="27">
        <f>SMA1MSFT[[#This Row],[Abs Erorr 1]]/SMA1MSFT[[#This Row],[Adj Close]]</f>
        <v>8.8042421009695993E-3</v>
      </c>
      <c r="I1018" s="25">
        <f t="shared" si="78"/>
        <v>48.2301</v>
      </c>
      <c r="J1018" s="28">
        <f>(SMA1MSFT[[#This Row],[Adj Close]]-SMA1MSFT[[#This Row],[3-MA]])</f>
        <v>-0.42360000000000042</v>
      </c>
      <c r="K1018" s="29">
        <f t="shared" si="77"/>
        <v>0.17943696000000037</v>
      </c>
      <c r="L1018" s="29">
        <f>ABS(SMA1MSFT[[#This Row],[Erorr 2]])</f>
        <v>0.42360000000000042</v>
      </c>
      <c r="M1018" s="27">
        <f>SMA1MSFT[[#This Row],[Abs Erorr 2]]/SMA1MSFT[[#This Row],[Adj Close]]</f>
        <v>8.8607197765994249E-3</v>
      </c>
      <c r="N1018" s="25">
        <f t="shared" si="79"/>
        <v>49.049349999999997</v>
      </c>
      <c r="O1018" s="30">
        <f>SMA1MSFT[[#This Row],[Adj Close]]-SMA1MSFT[[#This Row],[6-MA]]</f>
        <v>-1.2428499999999971</v>
      </c>
      <c r="P1018" s="29">
        <f>(SMA1MSFT[[#This Row],[Adj Close]]-N1018)^2</f>
        <v>1.5446761224999928</v>
      </c>
      <c r="Q1018" s="29">
        <f>ABS(SMA1MSFT[[#This Row],[Erorr 3]])</f>
        <v>1.2428499999999971</v>
      </c>
      <c r="R1018" s="31">
        <f>SMA1MSFT[[#This Row],[Abs Erorr 3]]/SMA1MSFT[[#This Row],[Adj Close]]</f>
        <v>2.5997510798740697E-2</v>
      </c>
    </row>
    <row r="1019" spans="2:18">
      <c r="B1019" s="20">
        <v>45259.291666666664</v>
      </c>
      <c r="C1019" s="4">
        <v>48.125399999999999</v>
      </c>
      <c r="D1019" s="25">
        <f t="shared" si="76"/>
        <v>47.8065</v>
      </c>
      <c r="E1019" s="26">
        <f>SMA1MSFT[[#This Row],[Adj Close]]-SMA1MSFT[[#This Row],[Naive Trend ]]</f>
        <v>0.3188999999999993</v>
      </c>
      <c r="F1019" s="4">
        <f t="shared" si="75"/>
        <v>0.10169720999999955</v>
      </c>
      <c r="G1019" s="4">
        <f>ABS(SMA1MSFT[[#This Row],[Erorr 1]])</f>
        <v>0.3188999999999993</v>
      </c>
      <c r="H1019" s="27">
        <f>SMA1MSFT[[#This Row],[Abs Erorr 1]]/SMA1MSFT[[#This Row],[Adj Close]]</f>
        <v>6.6264384296026487E-3</v>
      </c>
      <c r="I1019" s="25">
        <f t="shared" si="78"/>
        <v>47.931833333333337</v>
      </c>
      <c r="J1019" s="28">
        <f>(SMA1MSFT[[#This Row],[Adj Close]]-SMA1MSFT[[#This Row],[3-MA]])</f>
        <v>0.193566666666662</v>
      </c>
      <c r="K1019" s="29">
        <f t="shared" si="77"/>
        <v>3.7468054444442636E-2</v>
      </c>
      <c r="L1019" s="29">
        <f>ABS(SMA1MSFT[[#This Row],[Erorr 2]])</f>
        <v>0.193566666666662</v>
      </c>
      <c r="M1019" s="27">
        <f>SMA1MSFT[[#This Row],[Abs Erorr 2]]/SMA1MSFT[[#This Row],[Adj Close]]</f>
        <v>4.0221310714645903E-3</v>
      </c>
      <c r="N1019" s="25">
        <f t="shared" si="79"/>
        <v>48.803249999999991</v>
      </c>
      <c r="O1019" s="30">
        <f>SMA1MSFT[[#This Row],[Adj Close]]-SMA1MSFT[[#This Row],[6-MA]]</f>
        <v>-0.67784999999999229</v>
      </c>
      <c r="P1019" s="29">
        <f>(SMA1MSFT[[#This Row],[Adj Close]]-N1019)^2</f>
        <v>0.45948062249998955</v>
      </c>
      <c r="Q1019" s="29">
        <f>ABS(SMA1MSFT[[#This Row],[Erorr 3]])</f>
        <v>0.67784999999999229</v>
      </c>
      <c r="R1019" s="31">
        <f>SMA1MSFT[[#This Row],[Abs Erorr 3]]/SMA1MSFT[[#This Row],[Adj Close]]</f>
        <v>1.4085077734418671E-2</v>
      </c>
    </row>
    <row r="1020" spans="2:18">
      <c r="B1020" s="20">
        <v>45260.291666666664</v>
      </c>
      <c r="C1020" s="4">
        <v>46.755899999999997</v>
      </c>
      <c r="D1020" s="25">
        <f t="shared" si="76"/>
        <v>48.125399999999999</v>
      </c>
      <c r="E1020" s="26">
        <f>SMA1MSFT[[#This Row],[Adj Close]]-SMA1MSFT[[#This Row],[Naive Trend ]]</f>
        <v>-1.3695000000000022</v>
      </c>
      <c r="F1020" s="4">
        <f t="shared" si="75"/>
        <v>1.8755302500000059</v>
      </c>
      <c r="G1020" s="4">
        <f>ABS(SMA1MSFT[[#This Row],[Erorr 1]])</f>
        <v>1.3695000000000022</v>
      </c>
      <c r="H1020" s="27">
        <f>SMA1MSFT[[#This Row],[Abs Erorr 1]]/SMA1MSFT[[#This Row],[Adj Close]]</f>
        <v>2.9290421101935846E-2</v>
      </c>
      <c r="I1020" s="25">
        <f t="shared" si="78"/>
        <v>48.053100000000001</v>
      </c>
      <c r="J1020" s="28">
        <f>(SMA1MSFT[[#This Row],[Adj Close]]-SMA1MSFT[[#This Row],[3-MA]])</f>
        <v>-1.2972000000000037</v>
      </c>
      <c r="K1020" s="29">
        <f t="shared" si="77"/>
        <v>1.6827278400000096</v>
      </c>
      <c r="L1020" s="29">
        <f>ABS(SMA1MSFT[[#This Row],[Erorr 2]])</f>
        <v>1.2972000000000037</v>
      </c>
      <c r="M1020" s="27">
        <f>SMA1MSFT[[#This Row],[Abs Erorr 2]]/SMA1MSFT[[#This Row],[Adj Close]]</f>
        <v>2.7744092189434997E-2</v>
      </c>
      <c r="N1020" s="25">
        <f t="shared" si="79"/>
        <v>48.425183333333329</v>
      </c>
      <c r="O1020" s="30">
        <f>SMA1MSFT[[#This Row],[Adj Close]]-SMA1MSFT[[#This Row],[6-MA]]</f>
        <v>-1.6692833333333326</v>
      </c>
      <c r="P1020" s="29">
        <f>(SMA1MSFT[[#This Row],[Adj Close]]-N1020)^2</f>
        <v>2.7865068469444418</v>
      </c>
      <c r="Q1020" s="29">
        <f>ABS(SMA1MSFT[[#This Row],[Erorr 3]])</f>
        <v>1.6692833333333326</v>
      </c>
      <c r="R1020" s="31">
        <f>SMA1MSFT[[#This Row],[Abs Erorr 3]]/SMA1MSFT[[#This Row],[Adj Close]]</f>
        <v>3.5702089647153254E-2</v>
      </c>
    </row>
    <row r="1021" spans="2:18">
      <c r="B1021" s="20">
        <v>45261.291666666664</v>
      </c>
      <c r="C1021" s="4">
        <v>46.750900000000001</v>
      </c>
      <c r="D1021" s="25">
        <f t="shared" si="76"/>
        <v>46.755899999999997</v>
      </c>
      <c r="E1021" s="26">
        <f>SMA1MSFT[[#This Row],[Adj Close]]-SMA1MSFT[[#This Row],[Naive Trend ]]</f>
        <v>-4.9999999999954525E-3</v>
      </c>
      <c r="F1021" s="4">
        <f t="shared" si="75"/>
        <v>2.4999999999954526E-5</v>
      </c>
      <c r="G1021" s="4">
        <f>ABS(SMA1MSFT[[#This Row],[Erorr 1]])</f>
        <v>4.9999999999954525E-3</v>
      </c>
      <c r="H1021" s="27">
        <f>SMA1MSFT[[#This Row],[Abs Erorr 1]]/SMA1MSFT[[#This Row],[Adj Close]]</f>
        <v>1.0694981273078063E-4</v>
      </c>
      <c r="I1021" s="25">
        <f t="shared" si="78"/>
        <v>47.562599999999996</v>
      </c>
      <c r="J1021" s="28">
        <f>(SMA1MSFT[[#This Row],[Adj Close]]-SMA1MSFT[[#This Row],[3-MA]])</f>
        <v>-0.81169999999999476</v>
      </c>
      <c r="K1021" s="29">
        <f t="shared" si="77"/>
        <v>0.65885688999999148</v>
      </c>
      <c r="L1021" s="29">
        <f>ABS(SMA1MSFT[[#This Row],[Erorr 2]])</f>
        <v>0.81169999999999476</v>
      </c>
      <c r="M1021" s="27">
        <f>SMA1MSFT[[#This Row],[Abs Erorr 2]]/SMA1MSFT[[#This Row],[Adj Close]]</f>
        <v>1.7362232598730609E-2</v>
      </c>
      <c r="N1021" s="25">
        <f t="shared" si="79"/>
        <v>47.896350000000005</v>
      </c>
      <c r="O1021" s="30">
        <f>SMA1MSFT[[#This Row],[Adj Close]]-SMA1MSFT[[#This Row],[6-MA]]</f>
        <v>-1.1454500000000039</v>
      </c>
      <c r="P1021" s="29">
        <f>(SMA1MSFT[[#This Row],[Adj Close]]-N1021)^2</f>
        <v>1.3120557025000088</v>
      </c>
      <c r="Q1021" s="29">
        <f>ABS(SMA1MSFT[[#This Row],[Erorr 3]])</f>
        <v>1.1454500000000039</v>
      </c>
      <c r="R1021" s="31">
        <f>SMA1MSFT[[#This Row],[Abs Erorr 3]]/SMA1MSFT[[#This Row],[Adj Close]]</f>
        <v>2.4501132598516901E-2</v>
      </c>
    </row>
    <row r="1022" spans="2:18">
      <c r="B1022" s="20">
        <v>45264.291666666664</v>
      </c>
      <c r="C1022" s="4">
        <v>45.496200000000002</v>
      </c>
      <c r="D1022" s="25">
        <f t="shared" si="76"/>
        <v>46.750900000000001</v>
      </c>
      <c r="E1022" s="26">
        <f>SMA1MSFT[[#This Row],[Adj Close]]-SMA1MSFT[[#This Row],[Naive Trend ]]</f>
        <v>-1.2546999999999997</v>
      </c>
      <c r="F1022" s="4">
        <f t="shared" si="75"/>
        <v>1.5742720899999993</v>
      </c>
      <c r="G1022" s="4">
        <f>ABS(SMA1MSFT[[#This Row],[Erorr 1]])</f>
        <v>1.2546999999999997</v>
      </c>
      <c r="H1022" s="27">
        <f>SMA1MSFT[[#This Row],[Abs Erorr 1]]/SMA1MSFT[[#This Row],[Adj Close]]</f>
        <v>2.7578127404046925E-2</v>
      </c>
      <c r="I1022" s="25">
        <f t="shared" si="78"/>
        <v>47.210733333333337</v>
      </c>
      <c r="J1022" s="28">
        <f>(SMA1MSFT[[#This Row],[Adj Close]]-SMA1MSFT[[#This Row],[3-MA]])</f>
        <v>-1.7145333333333355</v>
      </c>
      <c r="K1022" s="29">
        <f t="shared" si="77"/>
        <v>2.9396245511111183</v>
      </c>
      <c r="L1022" s="29">
        <f>ABS(SMA1MSFT[[#This Row],[Erorr 2]])</f>
        <v>1.7145333333333355</v>
      </c>
      <c r="M1022" s="27">
        <f>SMA1MSFT[[#This Row],[Abs Erorr 2]]/SMA1MSFT[[#This Row],[Adj Close]]</f>
        <v>3.7685198617320469E-2</v>
      </c>
      <c r="N1022" s="25">
        <f t="shared" si="79"/>
        <v>47.571283333333334</v>
      </c>
      <c r="O1022" s="30">
        <f>SMA1MSFT[[#This Row],[Adj Close]]-SMA1MSFT[[#This Row],[6-MA]]</f>
        <v>-2.0750833333333318</v>
      </c>
      <c r="P1022" s="29">
        <f>(SMA1MSFT[[#This Row],[Adj Close]]-N1022)^2</f>
        <v>4.3059708402777712</v>
      </c>
      <c r="Q1022" s="29">
        <f>ABS(SMA1MSFT[[#This Row],[Erorr 3]])</f>
        <v>2.0750833333333318</v>
      </c>
      <c r="R1022" s="31">
        <f>SMA1MSFT[[#This Row],[Abs Erorr 3]]/SMA1MSFT[[#This Row],[Adj Close]]</f>
        <v>4.5610036296071577E-2</v>
      </c>
    </row>
    <row r="1023" spans="2:18">
      <c r="B1023" s="20">
        <v>45265.291666666664</v>
      </c>
      <c r="C1023" s="4">
        <v>46.555999999999997</v>
      </c>
      <c r="D1023" s="25">
        <f t="shared" si="76"/>
        <v>45.496200000000002</v>
      </c>
      <c r="E1023" s="26">
        <f>SMA1MSFT[[#This Row],[Adj Close]]-SMA1MSFT[[#This Row],[Naive Trend ]]</f>
        <v>1.0597999999999956</v>
      </c>
      <c r="F1023" s="4">
        <f t="shared" si="75"/>
        <v>1.1231760399999908</v>
      </c>
      <c r="G1023" s="4">
        <f>ABS(SMA1MSFT[[#This Row],[Erorr 1]])</f>
        <v>1.0597999999999956</v>
      </c>
      <c r="H1023" s="27">
        <f>SMA1MSFT[[#This Row],[Abs Erorr 1]]/SMA1MSFT[[#This Row],[Adj Close]]</f>
        <v>2.2763983160065206E-2</v>
      </c>
      <c r="I1023" s="25">
        <f t="shared" si="78"/>
        <v>46.334333333333326</v>
      </c>
      <c r="J1023" s="28">
        <f>(SMA1MSFT[[#This Row],[Adj Close]]-SMA1MSFT[[#This Row],[3-MA]])</f>
        <v>0.22166666666667112</v>
      </c>
      <c r="K1023" s="29">
        <f t="shared" si="77"/>
        <v>4.9136111111113087E-2</v>
      </c>
      <c r="L1023" s="29">
        <f>ABS(SMA1MSFT[[#This Row],[Erorr 2]])</f>
        <v>0.22166666666667112</v>
      </c>
      <c r="M1023" s="27">
        <f>SMA1MSFT[[#This Row],[Abs Erorr 2]]/SMA1MSFT[[#This Row],[Adj Close]]</f>
        <v>4.7612910616606054E-3</v>
      </c>
      <c r="N1023" s="25">
        <f t="shared" si="79"/>
        <v>47.193716666666667</v>
      </c>
      <c r="O1023" s="30">
        <f>SMA1MSFT[[#This Row],[Adj Close]]-SMA1MSFT[[#This Row],[6-MA]]</f>
        <v>-0.6377166666666696</v>
      </c>
      <c r="P1023" s="29">
        <f>(SMA1MSFT[[#This Row],[Adj Close]]-N1023)^2</f>
        <v>0.40668254694444816</v>
      </c>
      <c r="Q1023" s="29">
        <f>ABS(SMA1MSFT[[#This Row],[Erorr 3]])</f>
        <v>0.6377166666666696</v>
      </c>
      <c r="R1023" s="31">
        <f>SMA1MSFT[[#This Row],[Abs Erorr 3]]/SMA1MSFT[[#This Row],[Adj Close]]</f>
        <v>1.3697840593407286E-2</v>
      </c>
    </row>
    <row r="1024" spans="2:18">
      <c r="B1024" s="20">
        <v>45266.291666666664</v>
      </c>
      <c r="C1024" s="4">
        <v>45.493200000000002</v>
      </c>
      <c r="D1024" s="25">
        <f t="shared" si="76"/>
        <v>46.555999999999997</v>
      </c>
      <c r="E1024" s="26">
        <f>SMA1MSFT[[#This Row],[Adj Close]]-SMA1MSFT[[#This Row],[Naive Trend ]]</f>
        <v>-1.0627999999999957</v>
      </c>
      <c r="F1024" s="4">
        <f t="shared" si="75"/>
        <v>1.1295438399999909</v>
      </c>
      <c r="G1024" s="4">
        <f>ABS(SMA1MSFT[[#This Row],[Erorr 1]])</f>
        <v>1.0627999999999957</v>
      </c>
      <c r="H1024" s="27">
        <f>SMA1MSFT[[#This Row],[Abs Erorr 1]]/SMA1MSFT[[#This Row],[Adj Close]]</f>
        <v>2.3361733182101847E-2</v>
      </c>
      <c r="I1024" s="25">
        <f t="shared" si="78"/>
        <v>46.267699999999998</v>
      </c>
      <c r="J1024" s="28">
        <f>(SMA1MSFT[[#This Row],[Adj Close]]-SMA1MSFT[[#This Row],[3-MA]])</f>
        <v>-0.77449999999999619</v>
      </c>
      <c r="K1024" s="29">
        <f t="shared" si="77"/>
        <v>0.59985024999999415</v>
      </c>
      <c r="L1024" s="29">
        <f>ABS(SMA1MSFT[[#This Row],[Erorr 2]])</f>
        <v>0.77449999999999619</v>
      </c>
      <c r="M1024" s="27">
        <f>SMA1MSFT[[#This Row],[Abs Erorr 2]]/SMA1MSFT[[#This Row],[Adj Close]]</f>
        <v>1.702452234619671E-2</v>
      </c>
      <c r="N1024" s="25">
        <f t="shared" si="79"/>
        <v>46.91514999999999</v>
      </c>
      <c r="O1024" s="30">
        <f>SMA1MSFT[[#This Row],[Adj Close]]-SMA1MSFT[[#This Row],[6-MA]]</f>
        <v>-1.4219499999999883</v>
      </c>
      <c r="P1024" s="29">
        <f>(SMA1MSFT[[#This Row],[Adj Close]]-N1024)^2</f>
        <v>2.0219418024999665</v>
      </c>
      <c r="Q1024" s="29">
        <f>ABS(SMA1MSFT[[#This Row],[Erorr 3]])</f>
        <v>1.4219499999999883</v>
      </c>
      <c r="R1024" s="31">
        <f>SMA1MSFT[[#This Row],[Abs Erorr 3]]/SMA1MSFT[[#This Row],[Adj Close]]</f>
        <v>3.1256319625789966E-2</v>
      </c>
    </row>
    <row r="1025" spans="2:18">
      <c r="B1025" s="20">
        <v>45267.291666666664</v>
      </c>
      <c r="C1025" s="4">
        <v>46.585999999999999</v>
      </c>
      <c r="D1025" s="25">
        <f t="shared" si="76"/>
        <v>45.493200000000002</v>
      </c>
      <c r="E1025" s="26">
        <f>SMA1MSFT[[#This Row],[Adj Close]]-SMA1MSFT[[#This Row],[Naive Trend ]]</f>
        <v>1.0927999999999969</v>
      </c>
      <c r="F1025" s="4">
        <f t="shared" si="75"/>
        <v>1.1942118399999933</v>
      </c>
      <c r="G1025" s="4">
        <f>ABS(SMA1MSFT[[#This Row],[Erorr 1]])</f>
        <v>1.0927999999999969</v>
      </c>
      <c r="H1025" s="27">
        <f>SMA1MSFT[[#This Row],[Abs Erorr 1]]/SMA1MSFT[[#This Row],[Adj Close]]</f>
        <v>2.3457691151848127E-2</v>
      </c>
      <c r="I1025" s="25">
        <f t="shared" si="78"/>
        <v>45.848466666666667</v>
      </c>
      <c r="J1025" s="28">
        <f>(SMA1MSFT[[#This Row],[Adj Close]]-SMA1MSFT[[#This Row],[3-MA]])</f>
        <v>0.7375333333333316</v>
      </c>
      <c r="K1025" s="29">
        <f t="shared" si="77"/>
        <v>0.54395541777777523</v>
      </c>
      <c r="L1025" s="29">
        <f>ABS(SMA1MSFT[[#This Row],[Erorr 2]])</f>
        <v>0.7375333333333316</v>
      </c>
      <c r="M1025" s="27">
        <f>SMA1MSFT[[#This Row],[Abs Erorr 2]]/SMA1MSFT[[#This Row],[Adj Close]]</f>
        <v>1.5831651855349925E-2</v>
      </c>
      <c r="N1025" s="25">
        <f t="shared" si="79"/>
        <v>46.529599999999995</v>
      </c>
      <c r="O1025" s="30">
        <f>SMA1MSFT[[#This Row],[Adj Close]]-SMA1MSFT[[#This Row],[6-MA]]</f>
        <v>5.6400000000003558E-2</v>
      </c>
      <c r="P1025" s="29">
        <f>(SMA1MSFT[[#This Row],[Adj Close]]-N1025)^2</f>
        <v>3.1809600000004012E-3</v>
      </c>
      <c r="Q1025" s="29">
        <f>ABS(SMA1MSFT[[#This Row],[Erorr 3]])</f>
        <v>5.6400000000003558E-2</v>
      </c>
      <c r="R1025" s="31">
        <f>SMA1MSFT[[#This Row],[Abs Erorr 3]]/SMA1MSFT[[#This Row],[Adj Close]]</f>
        <v>1.2106641480273807E-3</v>
      </c>
    </row>
    <row r="1026" spans="2:18">
      <c r="B1026" s="20">
        <v>45268.291666666664</v>
      </c>
      <c r="C1026" s="4">
        <v>47.495800000000003</v>
      </c>
      <c r="D1026" s="25">
        <f t="shared" si="76"/>
        <v>46.585999999999999</v>
      </c>
      <c r="E1026" s="26">
        <f>SMA1MSFT[[#This Row],[Adj Close]]-SMA1MSFT[[#This Row],[Naive Trend ]]</f>
        <v>0.90980000000000416</v>
      </c>
      <c r="F1026" s="4">
        <f t="shared" si="75"/>
        <v>0.82773604000000756</v>
      </c>
      <c r="G1026" s="4">
        <f>ABS(SMA1MSFT[[#This Row],[Erorr 1]])</f>
        <v>0.90980000000000416</v>
      </c>
      <c r="H1026" s="27">
        <f>SMA1MSFT[[#This Row],[Abs Erorr 1]]/SMA1MSFT[[#This Row],[Adj Close]]</f>
        <v>1.9155377949208227E-2</v>
      </c>
      <c r="I1026" s="25">
        <f t="shared" si="78"/>
        <v>46.211733333333335</v>
      </c>
      <c r="J1026" s="28">
        <f>(SMA1MSFT[[#This Row],[Adj Close]]-SMA1MSFT[[#This Row],[3-MA]])</f>
        <v>1.2840666666666678</v>
      </c>
      <c r="K1026" s="29">
        <f t="shared" si="77"/>
        <v>1.6488272044444474</v>
      </c>
      <c r="L1026" s="29">
        <f>ABS(SMA1MSFT[[#This Row],[Erorr 2]])</f>
        <v>1.2840666666666678</v>
      </c>
      <c r="M1026" s="27">
        <f>SMA1MSFT[[#This Row],[Abs Erorr 2]]/SMA1MSFT[[#This Row],[Adj Close]]</f>
        <v>2.7035372952275101E-2</v>
      </c>
      <c r="N1026" s="25">
        <f t="shared" si="79"/>
        <v>46.273033333333331</v>
      </c>
      <c r="O1026" s="30">
        <f>SMA1MSFT[[#This Row],[Adj Close]]-SMA1MSFT[[#This Row],[6-MA]]</f>
        <v>1.2227666666666721</v>
      </c>
      <c r="P1026" s="29">
        <f>(SMA1MSFT[[#This Row],[Adj Close]]-N1026)^2</f>
        <v>1.4951583211111243</v>
      </c>
      <c r="Q1026" s="29">
        <f>ABS(SMA1MSFT[[#This Row],[Erorr 3]])</f>
        <v>1.2227666666666721</v>
      </c>
      <c r="R1026" s="31">
        <f>SMA1MSFT[[#This Row],[Abs Erorr 3]]/SMA1MSFT[[#This Row],[Adj Close]]</f>
        <v>2.5744732516699835E-2</v>
      </c>
    </row>
    <row r="1027" spans="2:18">
      <c r="B1027" s="20">
        <v>45271.291666666664</v>
      </c>
      <c r="C1027" s="4">
        <v>46.616999999999997</v>
      </c>
      <c r="D1027" s="25">
        <f t="shared" si="76"/>
        <v>47.495800000000003</v>
      </c>
      <c r="E1027" s="26">
        <f>SMA1MSFT[[#This Row],[Adj Close]]-SMA1MSFT[[#This Row],[Naive Trend ]]</f>
        <v>-0.87880000000000535</v>
      </c>
      <c r="F1027" s="4">
        <f t="shared" si="75"/>
        <v>0.77228944000000943</v>
      </c>
      <c r="G1027" s="4">
        <f>ABS(SMA1MSFT[[#This Row],[Erorr 1]])</f>
        <v>0.87880000000000535</v>
      </c>
      <c r="H1027" s="27">
        <f>SMA1MSFT[[#This Row],[Abs Erorr 1]]/SMA1MSFT[[#This Row],[Adj Close]]</f>
        <v>1.8851491944998723E-2</v>
      </c>
      <c r="I1027" s="25">
        <f t="shared" si="78"/>
        <v>46.524999999999999</v>
      </c>
      <c r="J1027" s="28">
        <f>(SMA1MSFT[[#This Row],[Adj Close]]-SMA1MSFT[[#This Row],[3-MA]])</f>
        <v>9.1999999999998749E-2</v>
      </c>
      <c r="K1027" s="29">
        <f t="shared" si="77"/>
        <v>8.4639999999997703E-3</v>
      </c>
      <c r="L1027" s="29">
        <f>ABS(SMA1MSFT[[#This Row],[Erorr 2]])</f>
        <v>9.1999999999998749E-2</v>
      </c>
      <c r="M1027" s="27">
        <f>SMA1MSFT[[#This Row],[Abs Erorr 2]]/SMA1MSFT[[#This Row],[Adj Close]]</f>
        <v>1.9735289701181707E-3</v>
      </c>
      <c r="N1027" s="25">
        <f t="shared" si="79"/>
        <v>46.396350000000005</v>
      </c>
      <c r="O1027" s="30">
        <f>SMA1MSFT[[#This Row],[Adj Close]]-SMA1MSFT[[#This Row],[6-MA]]</f>
        <v>0.22064999999999202</v>
      </c>
      <c r="P1027" s="29">
        <f>(SMA1MSFT[[#This Row],[Adj Close]]-N1027)^2</f>
        <v>4.8686422499996475E-2</v>
      </c>
      <c r="Q1027" s="29">
        <f>ABS(SMA1MSFT[[#This Row],[Erorr 3]])</f>
        <v>0.22064999999999202</v>
      </c>
      <c r="R1027" s="31">
        <f>SMA1MSFT[[#This Row],[Abs Erorr 3]]/SMA1MSFT[[#This Row],[Adj Close]]</f>
        <v>4.7332518180061359E-3</v>
      </c>
    </row>
    <row r="1028" spans="2:18">
      <c r="B1028" s="20">
        <v>45272.291666666664</v>
      </c>
      <c r="C1028" s="4">
        <v>47.646799999999999</v>
      </c>
      <c r="D1028" s="25">
        <f t="shared" si="76"/>
        <v>46.616999999999997</v>
      </c>
      <c r="E1028" s="26">
        <f>SMA1MSFT[[#This Row],[Adj Close]]-SMA1MSFT[[#This Row],[Naive Trend ]]</f>
        <v>1.0298000000000016</v>
      </c>
      <c r="F1028" s="4">
        <f t="shared" ref="F1028:F1091" si="80">(C1028-D1028)^2</f>
        <v>1.0604880400000034</v>
      </c>
      <c r="G1028" s="4">
        <f>ABS(SMA1MSFT[[#This Row],[Erorr 1]])</f>
        <v>1.0298000000000016</v>
      </c>
      <c r="H1028" s="27">
        <f>SMA1MSFT[[#This Row],[Abs Erorr 1]]/SMA1MSFT[[#This Row],[Adj Close]]</f>
        <v>2.1613203824810936E-2</v>
      </c>
      <c r="I1028" s="25">
        <f t="shared" si="78"/>
        <v>46.8996</v>
      </c>
      <c r="J1028" s="28">
        <f>(SMA1MSFT[[#This Row],[Adj Close]]-SMA1MSFT[[#This Row],[3-MA]])</f>
        <v>0.74719999999999942</v>
      </c>
      <c r="K1028" s="29">
        <f t="shared" si="77"/>
        <v>0.55830783999999911</v>
      </c>
      <c r="L1028" s="29">
        <f>ABS(SMA1MSFT[[#This Row],[Erorr 2]])</f>
        <v>0.74719999999999942</v>
      </c>
      <c r="M1028" s="27">
        <f>SMA1MSFT[[#This Row],[Abs Erorr 2]]/SMA1MSFT[[#This Row],[Adj Close]]</f>
        <v>1.5682060495143417E-2</v>
      </c>
      <c r="N1028" s="25">
        <f t="shared" si="79"/>
        <v>46.37403333333333</v>
      </c>
      <c r="O1028" s="30">
        <f>SMA1MSFT[[#This Row],[Adj Close]]-SMA1MSFT[[#This Row],[6-MA]]</f>
        <v>1.2727666666666693</v>
      </c>
      <c r="P1028" s="29">
        <f>(SMA1MSFT[[#This Row],[Adj Close]]-N1028)^2</f>
        <v>1.6199349877777844</v>
      </c>
      <c r="Q1028" s="29">
        <f>ABS(SMA1MSFT[[#This Row],[Erorr 3]])</f>
        <v>1.2727666666666693</v>
      </c>
      <c r="R1028" s="31">
        <f>SMA1MSFT[[#This Row],[Abs Erorr 3]]/SMA1MSFT[[#This Row],[Adj Close]]</f>
        <v>2.6712531936387528E-2</v>
      </c>
    </row>
    <row r="1029" spans="2:18">
      <c r="B1029" s="20">
        <v>45273.291666666664</v>
      </c>
      <c r="C1029" s="4">
        <v>48.0777</v>
      </c>
      <c r="D1029" s="25">
        <f t="shared" ref="D1029:D1092" si="81">C1028</f>
        <v>47.646799999999999</v>
      </c>
      <c r="E1029" s="26">
        <f>SMA1MSFT[[#This Row],[Adj Close]]-SMA1MSFT[[#This Row],[Naive Trend ]]</f>
        <v>0.43090000000000117</v>
      </c>
      <c r="F1029" s="4">
        <f t="shared" si="80"/>
        <v>0.18567481000000102</v>
      </c>
      <c r="G1029" s="4">
        <f>ABS(SMA1MSFT[[#This Row],[Erorr 1]])</f>
        <v>0.43090000000000117</v>
      </c>
      <c r="H1029" s="27">
        <f>SMA1MSFT[[#This Row],[Abs Erorr 1]]/SMA1MSFT[[#This Row],[Adj Close]]</f>
        <v>8.9625751647853611E-3</v>
      </c>
      <c r="I1029" s="25">
        <f t="shared" si="78"/>
        <v>47.253199999999993</v>
      </c>
      <c r="J1029" s="28">
        <f>(SMA1MSFT[[#This Row],[Adj Close]]-SMA1MSFT[[#This Row],[3-MA]])</f>
        <v>0.82450000000000756</v>
      </c>
      <c r="K1029" s="29">
        <f t="shared" si="77"/>
        <v>0.67980025000001243</v>
      </c>
      <c r="L1029" s="29">
        <f>ABS(SMA1MSFT[[#This Row],[Erorr 2]])</f>
        <v>0.82450000000000756</v>
      </c>
      <c r="M1029" s="27">
        <f>SMA1MSFT[[#This Row],[Abs Erorr 2]]/SMA1MSFT[[#This Row],[Adj Close]]</f>
        <v>1.7149322866942627E-2</v>
      </c>
      <c r="N1029" s="25">
        <f t="shared" si="79"/>
        <v>46.73246666666666</v>
      </c>
      <c r="O1029" s="30">
        <f>SMA1MSFT[[#This Row],[Adj Close]]-SMA1MSFT[[#This Row],[6-MA]]</f>
        <v>1.3452333333333399</v>
      </c>
      <c r="P1029" s="29">
        <f>(SMA1MSFT[[#This Row],[Adj Close]]-N1029)^2</f>
        <v>1.8096527211111288</v>
      </c>
      <c r="Q1029" s="29">
        <f>ABS(SMA1MSFT[[#This Row],[Erorr 3]])</f>
        <v>1.3452333333333399</v>
      </c>
      <c r="R1029" s="31">
        <f>SMA1MSFT[[#This Row],[Abs Erorr 3]]/SMA1MSFT[[#This Row],[Adj Close]]</f>
        <v>2.7980401170050562E-2</v>
      </c>
    </row>
    <row r="1030" spans="2:18">
      <c r="B1030" s="20">
        <v>45274.291666666664</v>
      </c>
      <c r="C1030" s="4">
        <v>48.339599999999997</v>
      </c>
      <c r="D1030" s="25">
        <f t="shared" si="81"/>
        <v>48.0777</v>
      </c>
      <c r="E1030" s="26">
        <f>SMA1MSFT[[#This Row],[Adj Close]]-SMA1MSFT[[#This Row],[Naive Trend ]]</f>
        <v>0.26189999999999714</v>
      </c>
      <c r="F1030" s="4">
        <f t="shared" si="80"/>
        <v>6.8591609999998499E-2</v>
      </c>
      <c r="G1030" s="4">
        <f>ABS(SMA1MSFT[[#This Row],[Erorr 1]])</f>
        <v>0.26189999999999714</v>
      </c>
      <c r="H1030" s="27">
        <f>SMA1MSFT[[#This Row],[Abs Erorr 1]]/SMA1MSFT[[#This Row],[Adj Close]]</f>
        <v>5.4179182285330691E-3</v>
      </c>
      <c r="I1030" s="25">
        <f t="shared" si="78"/>
        <v>47.447166666666668</v>
      </c>
      <c r="J1030" s="28">
        <f>(SMA1MSFT[[#This Row],[Adj Close]]-SMA1MSFT[[#This Row],[3-MA]])</f>
        <v>0.89243333333332941</v>
      </c>
      <c r="K1030" s="29">
        <f t="shared" ref="K1030:K1093" si="82">(C1030-I1030)^2</f>
        <v>0.79643725444443747</v>
      </c>
      <c r="L1030" s="29">
        <f>ABS(SMA1MSFT[[#This Row],[Erorr 2]])</f>
        <v>0.89243333333332941</v>
      </c>
      <c r="M1030" s="27">
        <f>SMA1MSFT[[#This Row],[Abs Erorr 2]]/SMA1MSFT[[#This Row],[Adj Close]]</f>
        <v>1.8461744270397967E-2</v>
      </c>
      <c r="N1030" s="25">
        <f t="shared" si="79"/>
        <v>46.986083333333333</v>
      </c>
      <c r="O1030" s="30">
        <f>SMA1MSFT[[#This Row],[Adj Close]]-SMA1MSFT[[#This Row],[6-MA]]</f>
        <v>1.353516666666664</v>
      </c>
      <c r="P1030" s="29">
        <f>(SMA1MSFT[[#This Row],[Adj Close]]-N1030)^2</f>
        <v>1.8320073669444372</v>
      </c>
      <c r="Q1030" s="29">
        <f>ABS(SMA1MSFT[[#This Row],[Erorr 3]])</f>
        <v>1.353516666666664</v>
      </c>
      <c r="R1030" s="31">
        <f>SMA1MSFT[[#This Row],[Abs Erorr 3]]/SMA1MSFT[[#This Row],[Adj Close]]</f>
        <v>2.8000162737520876E-2</v>
      </c>
    </row>
    <row r="1031" spans="2:18">
      <c r="B1031" s="20">
        <v>45275.291666666664</v>
      </c>
      <c r="C1031" s="4">
        <v>48.8795</v>
      </c>
      <c r="D1031" s="25">
        <f t="shared" si="81"/>
        <v>48.339599999999997</v>
      </c>
      <c r="E1031" s="26">
        <f>SMA1MSFT[[#This Row],[Adj Close]]-SMA1MSFT[[#This Row],[Naive Trend ]]</f>
        <v>0.53990000000000293</v>
      </c>
      <c r="F1031" s="4">
        <f t="shared" si="80"/>
        <v>0.29149201000000319</v>
      </c>
      <c r="G1031" s="4">
        <f>ABS(SMA1MSFT[[#This Row],[Erorr 1]])</f>
        <v>0.53990000000000293</v>
      </c>
      <c r="H1031" s="27">
        <f>SMA1MSFT[[#This Row],[Abs Erorr 1]]/SMA1MSFT[[#This Row],[Adj Close]]</f>
        <v>1.1045530334802994E-2</v>
      </c>
      <c r="I1031" s="25">
        <f t="shared" ref="I1031:I1094" si="83">AVERAGE(C1028:C1030)</f>
        <v>48.021366666666665</v>
      </c>
      <c r="J1031" s="28">
        <f>(SMA1MSFT[[#This Row],[Adj Close]]-SMA1MSFT[[#This Row],[3-MA]])</f>
        <v>0.85813333333333475</v>
      </c>
      <c r="K1031" s="29">
        <f t="shared" si="82"/>
        <v>0.73639281777778021</v>
      </c>
      <c r="L1031" s="29">
        <f>ABS(SMA1MSFT[[#This Row],[Erorr 2]])</f>
        <v>0.85813333333333475</v>
      </c>
      <c r="M1031" s="27">
        <f>SMA1MSFT[[#This Row],[Abs Erorr 2]]/SMA1MSFT[[#This Row],[Adj Close]]</f>
        <v>1.7556098841709403E-2</v>
      </c>
      <c r="N1031" s="25">
        <f t="shared" si="79"/>
        <v>47.460483333333336</v>
      </c>
      <c r="O1031" s="30">
        <f>SMA1MSFT[[#This Row],[Adj Close]]-SMA1MSFT[[#This Row],[6-MA]]</f>
        <v>1.4190166666666642</v>
      </c>
      <c r="P1031" s="29">
        <f>(SMA1MSFT[[#This Row],[Adj Close]]-N1031)^2</f>
        <v>2.0136083002777707</v>
      </c>
      <c r="Q1031" s="29">
        <f>ABS(SMA1MSFT[[#This Row],[Erorr 3]])</f>
        <v>1.4190166666666642</v>
      </c>
      <c r="R1031" s="31">
        <f>SMA1MSFT[[#This Row],[Abs Erorr 3]]/SMA1MSFT[[#This Row],[Adj Close]]</f>
        <v>2.9030916164581557E-2</v>
      </c>
    </row>
    <row r="1032" spans="2:18">
      <c r="B1032" s="20">
        <v>45278.291666666664</v>
      </c>
      <c r="C1032" s="4">
        <v>50.066299999999998</v>
      </c>
      <c r="D1032" s="25">
        <f t="shared" si="81"/>
        <v>48.8795</v>
      </c>
      <c r="E1032" s="26">
        <f>SMA1MSFT[[#This Row],[Adj Close]]-SMA1MSFT[[#This Row],[Naive Trend ]]</f>
        <v>1.1867999999999981</v>
      </c>
      <c r="F1032" s="4">
        <f t="shared" si="80"/>
        <v>1.4084942399999953</v>
      </c>
      <c r="G1032" s="4">
        <f>ABS(SMA1MSFT[[#This Row],[Erorr 1]])</f>
        <v>1.1867999999999981</v>
      </c>
      <c r="H1032" s="27">
        <f>SMA1MSFT[[#This Row],[Abs Erorr 1]]/SMA1MSFT[[#This Row],[Adj Close]]</f>
        <v>2.3704567743172516E-2</v>
      </c>
      <c r="I1032" s="25">
        <f t="shared" si="83"/>
        <v>48.432266666666663</v>
      </c>
      <c r="J1032" s="28">
        <f>(SMA1MSFT[[#This Row],[Adj Close]]-SMA1MSFT[[#This Row],[3-MA]])</f>
        <v>1.6340333333333348</v>
      </c>
      <c r="K1032" s="29">
        <f t="shared" si="82"/>
        <v>2.6700649344444494</v>
      </c>
      <c r="L1032" s="29">
        <f>ABS(SMA1MSFT[[#This Row],[Erorr 2]])</f>
        <v>1.6340333333333348</v>
      </c>
      <c r="M1032" s="27">
        <f>SMA1MSFT[[#This Row],[Abs Erorr 2]]/SMA1MSFT[[#This Row],[Adj Close]]</f>
        <v>3.2637389488205333E-2</v>
      </c>
      <c r="N1032" s="25">
        <f t="shared" si="79"/>
        <v>47.842733333333321</v>
      </c>
      <c r="O1032" s="30">
        <f>SMA1MSFT[[#This Row],[Adj Close]]-SMA1MSFT[[#This Row],[6-MA]]</f>
        <v>2.2235666666666773</v>
      </c>
      <c r="P1032" s="29">
        <f>(SMA1MSFT[[#This Row],[Adj Close]]-N1032)^2</f>
        <v>4.9442487211111583</v>
      </c>
      <c r="Q1032" s="29">
        <f>ABS(SMA1MSFT[[#This Row],[Erorr 3]])</f>
        <v>2.2235666666666773</v>
      </c>
      <c r="R1032" s="31">
        <f>SMA1MSFT[[#This Row],[Abs Erorr 3]]/SMA1MSFT[[#This Row],[Adj Close]]</f>
        <v>4.4412442434665182E-2</v>
      </c>
    </row>
    <row r="1033" spans="2:18">
      <c r="B1033" s="20">
        <v>45279.291666666664</v>
      </c>
      <c r="C1033" s="4">
        <v>49.593400000000003</v>
      </c>
      <c r="D1033" s="25">
        <f t="shared" si="81"/>
        <v>50.066299999999998</v>
      </c>
      <c r="E1033" s="26">
        <f>SMA1MSFT[[#This Row],[Adj Close]]-SMA1MSFT[[#This Row],[Naive Trend ]]</f>
        <v>-0.47289999999999566</v>
      </c>
      <c r="F1033" s="4">
        <f t="shared" si="80"/>
        <v>0.2236344099999959</v>
      </c>
      <c r="G1033" s="4">
        <f>ABS(SMA1MSFT[[#This Row],[Erorr 1]])</f>
        <v>0.47289999999999566</v>
      </c>
      <c r="H1033" s="27">
        <f>SMA1MSFT[[#This Row],[Abs Erorr 1]]/SMA1MSFT[[#This Row],[Adj Close]]</f>
        <v>9.5355430359684076E-3</v>
      </c>
      <c r="I1033" s="25">
        <f t="shared" si="83"/>
        <v>49.09513333333333</v>
      </c>
      <c r="J1033" s="28">
        <f>(SMA1MSFT[[#This Row],[Adj Close]]-SMA1MSFT[[#This Row],[3-MA]])</f>
        <v>0.49826666666667307</v>
      </c>
      <c r="K1033" s="29">
        <f t="shared" si="82"/>
        <v>0.2482696711111175</v>
      </c>
      <c r="L1033" s="29">
        <f>ABS(SMA1MSFT[[#This Row],[Erorr 2]])</f>
        <v>0.49826666666667307</v>
      </c>
      <c r="M1033" s="27">
        <f>SMA1MSFT[[#This Row],[Abs Erorr 2]]/SMA1MSFT[[#This Row],[Adj Close]]</f>
        <v>1.0047035828692388E-2</v>
      </c>
      <c r="N1033" s="25">
        <f t="shared" si="79"/>
        <v>48.271149999999999</v>
      </c>
      <c r="O1033" s="30">
        <f>SMA1MSFT[[#This Row],[Adj Close]]-SMA1MSFT[[#This Row],[6-MA]]</f>
        <v>1.3222500000000039</v>
      </c>
      <c r="P1033" s="29">
        <f>(SMA1MSFT[[#This Row],[Adj Close]]-N1033)^2</f>
        <v>1.7483450625000103</v>
      </c>
      <c r="Q1033" s="29">
        <f>ABS(SMA1MSFT[[#This Row],[Erorr 3]])</f>
        <v>1.3222500000000039</v>
      </c>
      <c r="R1033" s="31">
        <f>SMA1MSFT[[#This Row],[Abs Erorr 3]]/SMA1MSFT[[#This Row],[Adj Close]]</f>
        <v>2.6661813870394121E-2</v>
      </c>
    </row>
    <row r="1034" spans="2:18">
      <c r="B1034" s="20">
        <v>45280.291666666664</v>
      </c>
      <c r="C1034" s="4">
        <v>48.100700000000003</v>
      </c>
      <c r="D1034" s="25">
        <f t="shared" si="81"/>
        <v>49.593400000000003</v>
      </c>
      <c r="E1034" s="26">
        <f>SMA1MSFT[[#This Row],[Adj Close]]-SMA1MSFT[[#This Row],[Naive Trend ]]</f>
        <v>-1.4926999999999992</v>
      </c>
      <c r="F1034" s="4">
        <f t="shared" si="80"/>
        <v>2.2281532899999976</v>
      </c>
      <c r="G1034" s="4">
        <f>ABS(SMA1MSFT[[#This Row],[Erorr 1]])</f>
        <v>1.4926999999999992</v>
      </c>
      <c r="H1034" s="27">
        <f>SMA1MSFT[[#This Row],[Abs Erorr 1]]/SMA1MSFT[[#This Row],[Adj Close]]</f>
        <v>3.1032812412293359E-2</v>
      </c>
      <c r="I1034" s="25">
        <f t="shared" si="83"/>
        <v>49.513066666666667</v>
      </c>
      <c r="J1034" s="28">
        <f>(SMA1MSFT[[#This Row],[Adj Close]]-SMA1MSFT[[#This Row],[3-MA]])</f>
        <v>-1.4123666666666637</v>
      </c>
      <c r="K1034" s="29">
        <f t="shared" si="82"/>
        <v>1.9947796011111025</v>
      </c>
      <c r="L1034" s="29">
        <f>ABS(SMA1MSFT[[#This Row],[Erorr 2]])</f>
        <v>1.4123666666666637</v>
      </c>
      <c r="M1034" s="27">
        <f>SMA1MSFT[[#This Row],[Abs Erorr 2]]/SMA1MSFT[[#This Row],[Adj Close]]</f>
        <v>2.9362705047258429E-2</v>
      </c>
      <c r="N1034" s="25">
        <f t="shared" ref="N1034:N1097" si="84">AVERAGE(C1028:C1033)</f>
        <v>48.767216666666663</v>
      </c>
      <c r="O1034" s="30">
        <f>SMA1MSFT[[#This Row],[Adj Close]]-SMA1MSFT[[#This Row],[6-MA]]</f>
        <v>-0.66651666666665932</v>
      </c>
      <c r="P1034" s="29">
        <f>(SMA1MSFT[[#This Row],[Adj Close]]-N1034)^2</f>
        <v>0.44424446694443465</v>
      </c>
      <c r="Q1034" s="29">
        <f>ABS(SMA1MSFT[[#This Row],[Erorr 3]])</f>
        <v>0.66651666666665932</v>
      </c>
      <c r="R1034" s="31">
        <f>SMA1MSFT[[#This Row],[Abs Erorr 3]]/SMA1MSFT[[#This Row],[Adj Close]]</f>
        <v>1.3856693700230127E-2</v>
      </c>
    </row>
    <row r="1035" spans="2:18">
      <c r="B1035" s="20">
        <v>45281.291666666664</v>
      </c>
      <c r="C1035" s="4">
        <v>48.979500000000002</v>
      </c>
      <c r="D1035" s="25">
        <f t="shared" si="81"/>
        <v>48.100700000000003</v>
      </c>
      <c r="E1035" s="26">
        <f>SMA1MSFT[[#This Row],[Adj Close]]-SMA1MSFT[[#This Row],[Naive Trend ]]</f>
        <v>0.87879999999999825</v>
      </c>
      <c r="F1035" s="4">
        <f t="shared" si="80"/>
        <v>0.77228943999999689</v>
      </c>
      <c r="G1035" s="4">
        <f>ABS(SMA1MSFT[[#This Row],[Erorr 1]])</f>
        <v>0.87879999999999825</v>
      </c>
      <c r="H1035" s="27">
        <f>SMA1MSFT[[#This Row],[Abs Erorr 1]]/SMA1MSFT[[#This Row],[Adj Close]]</f>
        <v>1.794220030829221E-2</v>
      </c>
      <c r="I1035" s="25">
        <f t="shared" si="83"/>
        <v>49.253466666666668</v>
      </c>
      <c r="J1035" s="28">
        <f>(SMA1MSFT[[#This Row],[Adj Close]]-SMA1MSFT[[#This Row],[3-MA]])</f>
        <v>-0.27396666666666647</v>
      </c>
      <c r="K1035" s="29">
        <f t="shared" si="82"/>
        <v>7.5057734444444343E-2</v>
      </c>
      <c r="L1035" s="29">
        <f>ABS(SMA1MSFT[[#This Row],[Erorr 2]])</f>
        <v>0.27396666666666647</v>
      </c>
      <c r="M1035" s="27">
        <f>SMA1MSFT[[#This Row],[Abs Erorr 2]]/SMA1MSFT[[#This Row],[Adj Close]]</f>
        <v>5.5934965989172299E-3</v>
      </c>
      <c r="N1035" s="25">
        <f t="shared" si="84"/>
        <v>48.842866666666659</v>
      </c>
      <c r="O1035" s="30">
        <f>SMA1MSFT[[#This Row],[Adj Close]]-SMA1MSFT[[#This Row],[6-MA]]</f>
        <v>0.13663333333334293</v>
      </c>
      <c r="P1035" s="29">
        <f>(SMA1MSFT[[#This Row],[Adj Close]]-N1035)^2</f>
        <v>1.8668667777780402E-2</v>
      </c>
      <c r="Q1035" s="29">
        <f>ABS(SMA1MSFT[[#This Row],[Erorr 3]])</f>
        <v>0.13663333333334293</v>
      </c>
      <c r="R1035" s="31">
        <f>SMA1MSFT[[#This Row],[Abs Erorr 3]]/SMA1MSFT[[#This Row],[Adj Close]]</f>
        <v>2.7896024527270169E-3</v>
      </c>
    </row>
    <row r="1036" spans="2:18">
      <c r="B1036" s="20">
        <v>45282.291666666664</v>
      </c>
      <c r="C1036" s="4">
        <v>48.819499999999998</v>
      </c>
      <c r="D1036" s="25">
        <f t="shared" si="81"/>
        <v>48.979500000000002</v>
      </c>
      <c r="E1036" s="26">
        <f>SMA1MSFT[[#This Row],[Adj Close]]-SMA1MSFT[[#This Row],[Naive Trend ]]</f>
        <v>-0.16000000000000369</v>
      </c>
      <c r="F1036" s="4">
        <f t="shared" si="80"/>
        <v>2.5600000000001181E-2</v>
      </c>
      <c r="G1036" s="4">
        <f>ABS(SMA1MSFT[[#This Row],[Erorr 1]])</f>
        <v>0.16000000000000369</v>
      </c>
      <c r="H1036" s="27">
        <f>SMA1MSFT[[#This Row],[Abs Erorr 1]]/SMA1MSFT[[#This Row],[Adj Close]]</f>
        <v>3.2773789162118356E-3</v>
      </c>
      <c r="I1036" s="25">
        <f t="shared" si="83"/>
        <v>48.891200000000005</v>
      </c>
      <c r="J1036" s="28">
        <f>(SMA1MSFT[[#This Row],[Adj Close]]-SMA1MSFT[[#This Row],[3-MA]])</f>
        <v>-7.170000000000698E-2</v>
      </c>
      <c r="K1036" s="29">
        <f t="shared" si="82"/>
        <v>5.1408900000010013E-3</v>
      </c>
      <c r="L1036" s="29">
        <f>ABS(SMA1MSFT[[#This Row],[Erorr 2]])</f>
        <v>7.170000000000698E-2</v>
      </c>
      <c r="M1036" s="27">
        <f>SMA1MSFT[[#This Row],[Abs Erorr 2]]/SMA1MSFT[[#This Row],[Adj Close]]</f>
        <v>1.4686754268275377E-3</v>
      </c>
      <c r="N1036" s="25">
        <f t="shared" si="84"/>
        <v>48.99316666666666</v>
      </c>
      <c r="O1036" s="30">
        <f>SMA1MSFT[[#This Row],[Adj Close]]-SMA1MSFT[[#This Row],[6-MA]]</f>
        <v>-0.17366666666666219</v>
      </c>
      <c r="P1036" s="29">
        <f>(SMA1MSFT[[#This Row],[Adj Close]]-N1036)^2</f>
        <v>3.0160111111109559E-2</v>
      </c>
      <c r="Q1036" s="29">
        <f>ABS(SMA1MSFT[[#This Row],[Erorr 3]])</f>
        <v>0.17366666666666219</v>
      </c>
      <c r="R1036" s="31">
        <f>SMA1MSFT[[#This Row],[Abs Erorr 3]]/SMA1MSFT[[#This Row],[Adj Close]]</f>
        <v>3.5573216986380892E-3</v>
      </c>
    </row>
    <row r="1037" spans="2:18">
      <c r="B1037" s="20">
        <v>45286.291666666664</v>
      </c>
      <c r="C1037" s="4">
        <v>49.2684</v>
      </c>
      <c r="D1037" s="25">
        <f t="shared" si="81"/>
        <v>48.819499999999998</v>
      </c>
      <c r="E1037" s="26">
        <f>SMA1MSFT[[#This Row],[Adj Close]]-SMA1MSFT[[#This Row],[Naive Trend ]]</f>
        <v>0.44890000000000185</v>
      </c>
      <c r="F1037" s="4">
        <f t="shared" si="80"/>
        <v>0.20151121000000166</v>
      </c>
      <c r="G1037" s="4">
        <f>ABS(SMA1MSFT[[#This Row],[Erorr 1]])</f>
        <v>0.44890000000000185</v>
      </c>
      <c r="H1037" s="27">
        <f>SMA1MSFT[[#This Row],[Abs Erorr 1]]/SMA1MSFT[[#This Row],[Adj Close]]</f>
        <v>9.1113167872307974E-3</v>
      </c>
      <c r="I1037" s="25">
        <f t="shared" si="83"/>
        <v>48.63323333333333</v>
      </c>
      <c r="J1037" s="28">
        <f>(SMA1MSFT[[#This Row],[Adj Close]]-SMA1MSFT[[#This Row],[3-MA]])</f>
        <v>0.63516666666667021</v>
      </c>
      <c r="K1037" s="29">
        <f t="shared" si="82"/>
        <v>0.40343669444444896</v>
      </c>
      <c r="L1037" s="29">
        <f>ABS(SMA1MSFT[[#This Row],[Erorr 2]])</f>
        <v>0.63516666666667021</v>
      </c>
      <c r="M1037" s="27">
        <f>SMA1MSFT[[#This Row],[Abs Erorr 2]]/SMA1MSFT[[#This Row],[Adj Close]]</f>
        <v>1.2891968618154236E-2</v>
      </c>
      <c r="N1037" s="25">
        <f t="shared" si="84"/>
        <v>49.073149999999998</v>
      </c>
      <c r="O1037" s="30">
        <f>SMA1MSFT[[#This Row],[Adj Close]]-SMA1MSFT[[#This Row],[6-MA]]</f>
        <v>0.19525000000000148</v>
      </c>
      <c r="P1037" s="29">
        <f>(SMA1MSFT[[#This Row],[Adj Close]]-N1037)^2</f>
        <v>3.8122562500000574E-2</v>
      </c>
      <c r="Q1037" s="29">
        <f>ABS(SMA1MSFT[[#This Row],[Erorr 3]])</f>
        <v>0.19525000000000148</v>
      </c>
      <c r="R1037" s="31">
        <f>SMA1MSFT[[#This Row],[Abs Erorr 3]]/SMA1MSFT[[#This Row],[Adj Close]]</f>
        <v>3.9629864172573389E-3</v>
      </c>
    </row>
    <row r="1038" spans="2:18">
      <c r="B1038" s="20">
        <v>45287.291666666664</v>
      </c>
      <c r="C1038" s="4">
        <v>49.406399999999998</v>
      </c>
      <c r="D1038" s="25">
        <f t="shared" si="81"/>
        <v>49.2684</v>
      </c>
      <c r="E1038" s="26">
        <f>SMA1MSFT[[#This Row],[Adj Close]]-SMA1MSFT[[#This Row],[Naive Trend ]]</f>
        <v>0.13799999999999812</v>
      </c>
      <c r="F1038" s="4">
        <f t="shared" si="80"/>
        <v>1.9043999999999481E-2</v>
      </c>
      <c r="G1038" s="4">
        <f>ABS(SMA1MSFT[[#This Row],[Erorr 1]])</f>
        <v>0.13799999999999812</v>
      </c>
      <c r="H1038" s="27">
        <f>SMA1MSFT[[#This Row],[Abs Erorr 1]]/SMA1MSFT[[#This Row],[Adj Close]]</f>
        <v>2.7931604002719916E-3</v>
      </c>
      <c r="I1038" s="25">
        <f t="shared" si="83"/>
        <v>49.022466666666674</v>
      </c>
      <c r="J1038" s="28">
        <f>(SMA1MSFT[[#This Row],[Adj Close]]-SMA1MSFT[[#This Row],[3-MA]])</f>
        <v>0.38393333333332436</v>
      </c>
      <c r="K1038" s="29">
        <f t="shared" si="82"/>
        <v>0.14740480444443754</v>
      </c>
      <c r="L1038" s="29">
        <f>ABS(SMA1MSFT[[#This Row],[Erorr 2]])</f>
        <v>0.38393333333332436</v>
      </c>
      <c r="M1038" s="27">
        <f>SMA1MSFT[[#This Row],[Abs Erorr 2]]/SMA1MSFT[[#This Row],[Adj Close]]</f>
        <v>7.770923065297702E-3</v>
      </c>
      <c r="N1038" s="25">
        <f t="shared" si="84"/>
        <v>49.137966666666671</v>
      </c>
      <c r="O1038" s="30">
        <f>SMA1MSFT[[#This Row],[Adj Close]]-SMA1MSFT[[#This Row],[6-MA]]</f>
        <v>0.26843333333332708</v>
      </c>
      <c r="P1038" s="29">
        <f>(SMA1MSFT[[#This Row],[Adj Close]]-N1038)^2</f>
        <v>7.2056454444441087E-2</v>
      </c>
      <c r="Q1038" s="29">
        <f>ABS(SMA1MSFT[[#This Row],[Erorr 3]])</f>
        <v>0.26843333333332708</v>
      </c>
      <c r="R1038" s="31">
        <f>SMA1MSFT[[#This Row],[Abs Erorr 3]]/SMA1MSFT[[#This Row],[Adj Close]]</f>
        <v>5.4331692520266017E-3</v>
      </c>
    </row>
    <row r="1039" spans="2:18">
      <c r="B1039" s="20">
        <v>45288.291666666664</v>
      </c>
      <c r="C1039" s="4">
        <v>49.511400000000002</v>
      </c>
      <c r="D1039" s="25">
        <f t="shared" si="81"/>
        <v>49.406399999999998</v>
      </c>
      <c r="E1039" s="26">
        <f>SMA1MSFT[[#This Row],[Adj Close]]-SMA1MSFT[[#This Row],[Naive Trend ]]</f>
        <v>0.10500000000000398</v>
      </c>
      <c r="F1039" s="4">
        <f t="shared" si="80"/>
        <v>1.1025000000000836E-2</v>
      </c>
      <c r="G1039" s="4">
        <f>ABS(SMA1MSFT[[#This Row],[Erorr 1]])</f>
        <v>0.10500000000000398</v>
      </c>
      <c r="H1039" s="27">
        <f>SMA1MSFT[[#This Row],[Abs Erorr 1]]/SMA1MSFT[[#This Row],[Adj Close]]</f>
        <v>2.1207237121148659E-3</v>
      </c>
      <c r="I1039" s="25">
        <f t="shared" si="83"/>
        <v>49.164766666666658</v>
      </c>
      <c r="J1039" s="28">
        <f>(SMA1MSFT[[#This Row],[Adj Close]]-SMA1MSFT[[#This Row],[3-MA]])</f>
        <v>0.34663333333334378</v>
      </c>
      <c r="K1039" s="29">
        <f t="shared" si="82"/>
        <v>0.12015466777778502</v>
      </c>
      <c r="L1039" s="29">
        <f>ABS(SMA1MSFT[[#This Row],[Erorr 2]])</f>
        <v>0.34663333333334378</v>
      </c>
      <c r="M1039" s="27">
        <f>SMA1MSFT[[#This Row],[Abs Erorr 2]]/SMA1MSFT[[#This Row],[Adj Close]]</f>
        <v>7.0010812324705777E-3</v>
      </c>
      <c r="N1039" s="25">
        <f t="shared" si="84"/>
        <v>49.027983333333339</v>
      </c>
      <c r="O1039" s="30">
        <f>SMA1MSFT[[#This Row],[Adj Close]]-SMA1MSFT[[#This Row],[6-MA]]</f>
        <v>0.48341666666666328</v>
      </c>
      <c r="P1039" s="29">
        <f>(SMA1MSFT[[#This Row],[Adj Close]]-N1039)^2</f>
        <v>0.23369167361110782</v>
      </c>
      <c r="Q1039" s="29">
        <f>ABS(SMA1MSFT[[#This Row],[Erorr 3]])</f>
        <v>0.48341666666666328</v>
      </c>
      <c r="R1039" s="31">
        <f>SMA1MSFT[[#This Row],[Abs Erorr 3]]/SMA1MSFT[[#This Row],[Adj Close]]</f>
        <v>9.763744646014115E-3</v>
      </c>
    </row>
    <row r="1040" spans="2:18">
      <c r="B1040" s="20">
        <v>45289.291666666664</v>
      </c>
      <c r="C1040" s="4">
        <v>49.511400000000002</v>
      </c>
      <c r="D1040" s="25">
        <f t="shared" si="81"/>
        <v>49.511400000000002</v>
      </c>
      <c r="E1040" s="26">
        <f>SMA1MSFT[[#This Row],[Adj Close]]-SMA1MSFT[[#This Row],[Naive Trend ]]</f>
        <v>0</v>
      </c>
      <c r="F1040" s="4">
        <f t="shared" si="80"/>
        <v>0</v>
      </c>
      <c r="G1040" s="4">
        <f>ABS(SMA1MSFT[[#This Row],[Erorr 1]])</f>
        <v>0</v>
      </c>
      <c r="H1040" s="27">
        <f>SMA1MSFT[[#This Row],[Abs Erorr 1]]/SMA1MSFT[[#This Row],[Adj Close]]</f>
        <v>0</v>
      </c>
      <c r="I1040" s="25">
        <f t="shared" si="83"/>
        <v>49.395400000000002</v>
      </c>
      <c r="J1040" s="28">
        <f>(SMA1MSFT[[#This Row],[Adj Close]]-SMA1MSFT[[#This Row],[3-MA]])</f>
        <v>0.11599999999999966</v>
      </c>
      <c r="K1040" s="29">
        <f t="shared" si="82"/>
        <v>1.3455999999999921E-2</v>
      </c>
      <c r="L1040" s="29">
        <f>ABS(SMA1MSFT[[#This Row],[Erorr 2]])</f>
        <v>0.11599999999999966</v>
      </c>
      <c r="M1040" s="27">
        <f>SMA1MSFT[[#This Row],[Abs Erorr 2]]/SMA1MSFT[[#This Row],[Adj Close]]</f>
        <v>2.3428947676696612E-3</v>
      </c>
      <c r="N1040" s="25">
        <f t="shared" si="84"/>
        <v>49.014316666666666</v>
      </c>
      <c r="O1040" s="30">
        <f>SMA1MSFT[[#This Row],[Adj Close]]-SMA1MSFT[[#This Row],[6-MA]]</f>
        <v>0.49708333333333599</v>
      </c>
      <c r="P1040" s="29">
        <f>(SMA1MSFT[[#This Row],[Adj Close]]-N1040)^2</f>
        <v>0.24709184027778042</v>
      </c>
      <c r="Q1040" s="29">
        <f>ABS(SMA1MSFT[[#This Row],[Erorr 3]])</f>
        <v>0.49708333333333599</v>
      </c>
      <c r="R1040" s="31">
        <f>SMA1MSFT[[#This Row],[Abs Erorr 3]]/SMA1MSFT[[#This Row],[Adj Close]]</f>
        <v>1.0039775351400606E-2</v>
      </c>
    </row>
    <row r="1041" spans="2:18">
      <c r="B1041" s="20">
        <v>45293.291666666664</v>
      </c>
      <c r="C1041" s="4">
        <v>48.157699999999998</v>
      </c>
      <c r="D1041" s="25">
        <f t="shared" si="81"/>
        <v>49.511400000000002</v>
      </c>
      <c r="E1041" s="26">
        <f>SMA1MSFT[[#This Row],[Adj Close]]-SMA1MSFT[[#This Row],[Naive Trend ]]</f>
        <v>-1.3537000000000035</v>
      </c>
      <c r="F1041" s="4">
        <f t="shared" si="80"/>
        <v>1.8325036900000093</v>
      </c>
      <c r="G1041" s="4">
        <f>ABS(SMA1MSFT[[#This Row],[Erorr 1]])</f>
        <v>1.3537000000000035</v>
      </c>
      <c r="H1041" s="27">
        <f>SMA1MSFT[[#This Row],[Abs Erorr 1]]/SMA1MSFT[[#This Row],[Adj Close]]</f>
        <v>2.8109731154104194E-2</v>
      </c>
      <c r="I1041" s="25">
        <f t="shared" si="83"/>
        <v>49.476400000000005</v>
      </c>
      <c r="J1041" s="28">
        <f>(SMA1MSFT[[#This Row],[Adj Close]]-SMA1MSFT[[#This Row],[3-MA]])</f>
        <v>-1.3187000000000069</v>
      </c>
      <c r="K1041" s="29">
        <f t="shared" si="82"/>
        <v>1.7389696900000182</v>
      </c>
      <c r="L1041" s="29">
        <f>ABS(SMA1MSFT[[#This Row],[Erorr 2]])</f>
        <v>1.3187000000000069</v>
      </c>
      <c r="M1041" s="27">
        <f>SMA1MSFT[[#This Row],[Abs Erorr 2]]/SMA1MSFT[[#This Row],[Adj Close]]</f>
        <v>2.7382952258932777E-2</v>
      </c>
      <c r="N1041" s="25">
        <f t="shared" si="84"/>
        <v>49.249433333333336</v>
      </c>
      <c r="O1041" s="30">
        <f>SMA1MSFT[[#This Row],[Adj Close]]-SMA1MSFT[[#This Row],[6-MA]]</f>
        <v>-1.0917333333333374</v>
      </c>
      <c r="P1041" s="29">
        <f>(SMA1MSFT[[#This Row],[Adj Close]]-N1041)^2</f>
        <v>1.19188167111112</v>
      </c>
      <c r="Q1041" s="29">
        <f>ABS(SMA1MSFT[[#This Row],[Erorr 3]])</f>
        <v>1.0917333333333374</v>
      </c>
      <c r="R1041" s="31">
        <f>SMA1MSFT[[#This Row],[Abs Erorr 3]]/SMA1MSFT[[#This Row],[Adj Close]]</f>
        <v>2.2669964166339703E-2</v>
      </c>
    </row>
    <row r="1042" spans="2:18">
      <c r="B1042" s="20">
        <v>45294.291666666664</v>
      </c>
      <c r="C1042" s="4">
        <v>47.558799999999998</v>
      </c>
      <c r="D1042" s="25">
        <f t="shared" si="81"/>
        <v>48.157699999999998</v>
      </c>
      <c r="E1042" s="26">
        <f>SMA1MSFT[[#This Row],[Adj Close]]-SMA1MSFT[[#This Row],[Naive Trend ]]</f>
        <v>-0.59890000000000043</v>
      </c>
      <c r="F1042" s="4">
        <f t="shared" si="80"/>
        <v>0.35868121000000053</v>
      </c>
      <c r="G1042" s="4">
        <f>ABS(SMA1MSFT[[#This Row],[Erorr 1]])</f>
        <v>0.59890000000000043</v>
      </c>
      <c r="H1042" s="27">
        <f>SMA1MSFT[[#This Row],[Abs Erorr 1]]/SMA1MSFT[[#This Row],[Adj Close]]</f>
        <v>1.2592832451617797E-2</v>
      </c>
      <c r="I1042" s="25">
        <f t="shared" si="83"/>
        <v>49.060166666666667</v>
      </c>
      <c r="J1042" s="28">
        <f>(SMA1MSFT[[#This Row],[Adj Close]]-SMA1MSFT[[#This Row],[3-MA]])</f>
        <v>-1.5013666666666694</v>
      </c>
      <c r="K1042" s="29">
        <f t="shared" si="82"/>
        <v>2.254101867777786</v>
      </c>
      <c r="L1042" s="29">
        <f>ABS(SMA1MSFT[[#This Row],[Erorr 2]])</f>
        <v>1.5013666666666694</v>
      </c>
      <c r="M1042" s="27">
        <f>SMA1MSFT[[#This Row],[Abs Erorr 2]]/SMA1MSFT[[#This Row],[Adj Close]]</f>
        <v>3.1568640644143026E-2</v>
      </c>
      <c r="N1042" s="25">
        <f t="shared" si="84"/>
        <v>49.11246666666667</v>
      </c>
      <c r="O1042" s="30">
        <f>SMA1MSFT[[#This Row],[Adj Close]]-SMA1MSFT[[#This Row],[6-MA]]</f>
        <v>-1.5536666666666719</v>
      </c>
      <c r="P1042" s="29">
        <f>(SMA1MSFT[[#This Row],[Adj Close]]-N1042)^2</f>
        <v>2.4138801111111272</v>
      </c>
      <c r="Q1042" s="29">
        <f>ABS(SMA1MSFT[[#This Row],[Erorr 3]])</f>
        <v>1.5536666666666719</v>
      </c>
      <c r="R1042" s="31">
        <f>SMA1MSFT[[#This Row],[Abs Erorr 3]]/SMA1MSFT[[#This Row],[Adj Close]]</f>
        <v>3.2668331973613123E-2</v>
      </c>
    </row>
    <row r="1043" spans="2:18">
      <c r="B1043" s="20">
        <v>45295.291666666664</v>
      </c>
      <c r="C1043" s="4">
        <v>47.987699999999997</v>
      </c>
      <c r="D1043" s="25">
        <f t="shared" si="81"/>
        <v>47.558799999999998</v>
      </c>
      <c r="E1043" s="26">
        <f>SMA1MSFT[[#This Row],[Adj Close]]-SMA1MSFT[[#This Row],[Naive Trend ]]</f>
        <v>0.42889999999999873</v>
      </c>
      <c r="F1043" s="4">
        <f t="shared" si="80"/>
        <v>0.1839552099999989</v>
      </c>
      <c r="G1043" s="4">
        <f>ABS(SMA1MSFT[[#This Row],[Erorr 1]])</f>
        <v>0.42889999999999873</v>
      </c>
      <c r="H1043" s="27">
        <f>SMA1MSFT[[#This Row],[Abs Erorr 1]]/SMA1MSFT[[#This Row],[Adj Close]]</f>
        <v>8.9377069540736223E-3</v>
      </c>
      <c r="I1043" s="25">
        <f t="shared" si="83"/>
        <v>48.409300000000002</v>
      </c>
      <c r="J1043" s="28">
        <f>(SMA1MSFT[[#This Row],[Adj Close]]-SMA1MSFT[[#This Row],[3-MA]])</f>
        <v>-0.42160000000000508</v>
      </c>
      <c r="K1043" s="29">
        <f t="shared" si="82"/>
        <v>0.17774656000000427</v>
      </c>
      <c r="L1043" s="29">
        <f>ABS(SMA1MSFT[[#This Row],[Erorr 2]])</f>
        <v>0.42160000000000508</v>
      </c>
      <c r="M1043" s="27">
        <f>SMA1MSFT[[#This Row],[Abs Erorr 2]]/SMA1MSFT[[#This Row],[Adj Close]]</f>
        <v>8.7855846393972859E-3</v>
      </c>
      <c r="N1043" s="25">
        <f t="shared" si="84"/>
        <v>48.902350000000006</v>
      </c>
      <c r="O1043" s="30">
        <f>SMA1MSFT[[#This Row],[Adj Close]]-SMA1MSFT[[#This Row],[6-MA]]</f>
        <v>-0.91465000000000884</v>
      </c>
      <c r="P1043" s="29">
        <f>(SMA1MSFT[[#This Row],[Adj Close]]-N1043)^2</f>
        <v>0.8365846225000162</v>
      </c>
      <c r="Q1043" s="29">
        <f>ABS(SMA1MSFT[[#This Row],[Erorr 3]])</f>
        <v>0.91465000000000884</v>
      </c>
      <c r="R1043" s="31">
        <f>SMA1MSFT[[#This Row],[Abs Erorr 3]]/SMA1MSFT[[#This Row],[Adj Close]]</f>
        <v>1.906009248203204E-2</v>
      </c>
    </row>
    <row r="1044" spans="2:18">
      <c r="B1044" s="20">
        <v>45296.291666666664</v>
      </c>
      <c r="C1044" s="4">
        <v>49.086500000000001</v>
      </c>
      <c r="D1044" s="25">
        <f t="shared" si="81"/>
        <v>47.987699999999997</v>
      </c>
      <c r="E1044" s="26">
        <f>SMA1MSFT[[#This Row],[Adj Close]]-SMA1MSFT[[#This Row],[Naive Trend ]]</f>
        <v>1.0988000000000042</v>
      </c>
      <c r="F1044" s="4">
        <f t="shared" si="80"/>
        <v>1.2073614400000092</v>
      </c>
      <c r="G1044" s="4">
        <f>ABS(SMA1MSFT[[#This Row],[Erorr 1]])</f>
        <v>1.0988000000000042</v>
      </c>
      <c r="H1044" s="27">
        <f>SMA1MSFT[[#This Row],[Abs Erorr 1]]/SMA1MSFT[[#This Row],[Adj Close]]</f>
        <v>2.238497346520946E-2</v>
      </c>
      <c r="I1044" s="25">
        <f t="shared" si="83"/>
        <v>47.901399999999995</v>
      </c>
      <c r="J1044" s="28">
        <f>(SMA1MSFT[[#This Row],[Adj Close]]-SMA1MSFT[[#This Row],[3-MA]])</f>
        <v>1.1851000000000056</v>
      </c>
      <c r="K1044" s="29">
        <f t="shared" si="82"/>
        <v>1.4044620100000134</v>
      </c>
      <c r="L1044" s="29">
        <f>ABS(SMA1MSFT[[#This Row],[Erorr 2]])</f>
        <v>1.1851000000000056</v>
      </c>
      <c r="M1044" s="27">
        <f>SMA1MSFT[[#This Row],[Abs Erorr 2]]/SMA1MSFT[[#This Row],[Adj Close]]</f>
        <v>2.4143094333472656E-2</v>
      </c>
      <c r="N1044" s="25">
        <f t="shared" si="84"/>
        <v>48.688899999999997</v>
      </c>
      <c r="O1044" s="30">
        <f>SMA1MSFT[[#This Row],[Adj Close]]-SMA1MSFT[[#This Row],[6-MA]]</f>
        <v>0.39760000000000417</v>
      </c>
      <c r="P1044" s="29">
        <f>(SMA1MSFT[[#This Row],[Adj Close]]-N1044)^2</f>
        <v>0.15808576000000332</v>
      </c>
      <c r="Q1044" s="29">
        <f>ABS(SMA1MSFT[[#This Row],[Erorr 3]])</f>
        <v>0.39760000000000417</v>
      </c>
      <c r="R1044" s="31">
        <f>SMA1MSFT[[#This Row],[Abs Erorr 3]]/SMA1MSFT[[#This Row],[Adj Close]]</f>
        <v>8.0999867580700234E-3</v>
      </c>
    </row>
    <row r="1045" spans="2:18">
      <c r="B1045" s="20">
        <v>45299.291666666664</v>
      </c>
      <c r="C1045" s="4">
        <v>52.241799999999998</v>
      </c>
      <c r="D1045" s="25">
        <f t="shared" si="81"/>
        <v>49.086500000000001</v>
      </c>
      <c r="E1045" s="26">
        <f>SMA1MSFT[[#This Row],[Adj Close]]-SMA1MSFT[[#This Row],[Naive Trend ]]</f>
        <v>3.1552999999999969</v>
      </c>
      <c r="F1045" s="4">
        <f t="shared" si="80"/>
        <v>9.9559180899999795</v>
      </c>
      <c r="G1045" s="4">
        <f>ABS(SMA1MSFT[[#This Row],[Erorr 1]])</f>
        <v>3.1552999999999969</v>
      </c>
      <c r="H1045" s="27">
        <f>SMA1MSFT[[#This Row],[Abs Erorr 1]]/SMA1MSFT[[#This Row],[Adj Close]]</f>
        <v>6.0397995474887868E-2</v>
      </c>
      <c r="I1045" s="25">
        <f t="shared" si="83"/>
        <v>48.210999999999991</v>
      </c>
      <c r="J1045" s="28">
        <f>(SMA1MSFT[[#This Row],[Adj Close]]-SMA1MSFT[[#This Row],[3-MA]])</f>
        <v>4.0308000000000064</v>
      </c>
      <c r="K1045" s="29">
        <f t="shared" si="82"/>
        <v>16.247348640000052</v>
      </c>
      <c r="L1045" s="29">
        <f>ABS(SMA1MSFT[[#This Row],[Erorr 2]])</f>
        <v>4.0308000000000064</v>
      </c>
      <c r="M1045" s="27">
        <f>SMA1MSFT[[#This Row],[Abs Erorr 2]]/SMA1MSFT[[#This Row],[Adj Close]]</f>
        <v>7.7156606395644992E-2</v>
      </c>
      <c r="N1045" s="25">
        <f t="shared" si="84"/>
        <v>48.635583333333329</v>
      </c>
      <c r="O1045" s="30">
        <f>SMA1MSFT[[#This Row],[Adj Close]]-SMA1MSFT[[#This Row],[6-MA]]</f>
        <v>3.6062166666666684</v>
      </c>
      <c r="P1045" s="29">
        <f>(SMA1MSFT[[#This Row],[Adj Close]]-N1045)^2</f>
        <v>13.004798646944456</v>
      </c>
      <c r="Q1045" s="29">
        <f>ABS(SMA1MSFT[[#This Row],[Erorr 3]])</f>
        <v>3.6062166666666684</v>
      </c>
      <c r="R1045" s="31">
        <f>SMA1MSFT[[#This Row],[Abs Erorr 3]]/SMA1MSFT[[#This Row],[Adj Close]]</f>
        <v>6.9029334109212706E-2</v>
      </c>
    </row>
    <row r="1046" spans="2:18">
      <c r="B1046" s="20">
        <v>45300.291666666664</v>
      </c>
      <c r="C1046" s="4">
        <v>53.128599999999999</v>
      </c>
      <c r="D1046" s="25">
        <f t="shared" si="81"/>
        <v>52.241799999999998</v>
      </c>
      <c r="E1046" s="26">
        <f>SMA1MSFT[[#This Row],[Adj Close]]-SMA1MSFT[[#This Row],[Naive Trend ]]</f>
        <v>0.88680000000000092</v>
      </c>
      <c r="F1046" s="4">
        <f t="shared" si="80"/>
        <v>0.7864142400000016</v>
      </c>
      <c r="G1046" s="4">
        <f>ABS(SMA1MSFT[[#This Row],[Erorr 1]])</f>
        <v>0.88680000000000092</v>
      </c>
      <c r="H1046" s="27">
        <f>SMA1MSFT[[#This Row],[Abs Erorr 1]]/SMA1MSFT[[#This Row],[Adj Close]]</f>
        <v>1.6691574782697095E-2</v>
      </c>
      <c r="I1046" s="25">
        <f t="shared" si="83"/>
        <v>49.771999999999991</v>
      </c>
      <c r="J1046" s="28">
        <f>(SMA1MSFT[[#This Row],[Adj Close]]-SMA1MSFT[[#This Row],[3-MA]])</f>
        <v>3.3566000000000074</v>
      </c>
      <c r="K1046" s="29">
        <f t="shared" si="82"/>
        <v>11.266763560000049</v>
      </c>
      <c r="L1046" s="29">
        <f>ABS(SMA1MSFT[[#This Row],[Erorr 2]])</f>
        <v>3.3566000000000074</v>
      </c>
      <c r="M1046" s="27">
        <f>SMA1MSFT[[#This Row],[Abs Erorr 2]]/SMA1MSFT[[#This Row],[Adj Close]]</f>
        <v>6.3178777532252067E-2</v>
      </c>
      <c r="N1046" s="25">
        <f t="shared" si="84"/>
        <v>49.090650000000004</v>
      </c>
      <c r="O1046" s="30">
        <f>SMA1MSFT[[#This Row],[Adj Close]]-SMA1MSFT[[#This Row],[6-MA]]</f>
        <v>4.037949999999995</v>
      </c>
      <c r="P1046" s="29">
        <f>(SMA1MSFT[[#This Row],[Adj Close]]-N1046)^2</f>
        <v>16.30504020249996</v>
      </c>
      <c r="Q1046" s="29">
        <f>ABS(SMA1MSFT[[#This Row],[Erorr 3]])</f>
        <v>4.037949999999995</v>
      </c>
      <c r="R1046" s="31">
        <f>SMA1MSFT[[#This Row],[Abs Erorr 3]]/SMA1MSFT[[#This Row],[Adj Close]]</f>
        <v>7.6003320245592684E-2</v>
      </c>
    </row>
    <row r="1047" spans="2:18">
      <c r="B1047" s="20">
        <v>45301.291666666664</v>
      </c>
      <c r="C1047" s="4">
        <v>54.338299999999997</v>
      </c>
      <c r="D1047" s="25">
        <f t="shared" si="81"/>
        <v>53.128599999999999</v>
      </c>
      <c r="E1047" s="26">
        <f>SMA1MSFT[[#This Row],[Adj Close]]-SMA1MSFT[[#This Row],[Naive Trend ]]</f>
        <v>1.209699999999998</v>
      </c>
      <c r="F1047" s="4">
        <f t="shared" si="80"/>
        <v>1.4633740899999952</v>
      </c>
      <c r="G1047" s="4">
        <f>ABS(SMA1MSFT[[#This Row],[Erorr 1]])</f>
        <v>1.209699999999998</v>
      </c>
      <c r="H1047" s="27">
        <f>SMA1MSFT[[#This Row],[Abs Erorr 1]]/SMA1MSFT[[#This Row],[Adj Close]]</f>
        <v>2.2262382150343277E-2</v>
      </c>
      <c r="I1047" s="25">
        <f t="shared" si="83"/>
        <v>51.485633333333332</v>
      </c>
      <c r="J1047" s="28">
        <f>(SMA1MSFT[[#This Row],[Adj Close]]-SMA1MSFT[[#This Row],[3-MA]])</f>
        <v>2.8526666666666642</v>
      </c>
      <c r="K1047" s="29">
        <f t="shared" si="82"/>
        <v>8.1377071111110979</v>
      </c>
      <c r="L1047" s="29">
        <f>ABS(SMA1MSFT[[#This Row],[Erorr 2]])</f>
        <v>2.8526666666666642</v>
      </c>
      <c r="M1047" s="27">
        <f>SMA1MSFT[[#This Row],[Abs Erorr 2]]/SMA1MSFT[[#This Row],[Adj Close]]</f>
        <v>5.2498268563180378E-2</v>
      </c>
      <c r="N1047" s="25">
        <f t="shared" si="84"/>
        <v>49.69351666666666</v>
      </c>
      <c r="O1047" s="30">
        <f>SMA1MSFT[[#This Row],[Adj Close]]-SMA1MSFT[[#This Row],[6-MA]]</f>
        <v>4.6447833333333364</v>
      </c>
      <c r="P1047" s="29">
        <f>(SMA1MSFT[[#This Row],[Adj Close]]-N1047)^2</f>
        <v>21.574012213611141</v>
      </c>
      <c r="Q1047" s="29">
        <f>ABS(SMA1MSFT[[#This Row],[Erorr 3]])</f>
        <v>4.6447833333333364</v>
      </c>
      <c r="R1047" s="31">
        <f>SMA1MSFT[[#This Row],[Abs Erorr 3]]/SMA1MSFT[[#This Row],[Adj Close]]</f>
        <v>8.5478996091768358E-2</v>
      </c>
    </row>
    <row r="1048" spans="2:18">
      <c r="B1048" s="20">
        <v>45302.291666666664</v>
      </c>
      <c r="C1048" s="4">
        <v>54.810200000000002</v>
      </c>
      <c r="D1048" s="25">
        <f t="shared" si="81"/>
        <v>54.338299999999997</v>
      </c>
      <c r="E1048" s="26">
        <f>SMA1MSFT[[#This Row],[Adj Close]]-SMA1MSFT[[#This Row],[Naive Trend ]]</f>
        <v>0.47190000000000509</v>
      </c>
      <c r="F1048" s="4">
        <f t="shared" si="80"/>
        <v>0.22268961000000481</v>
      </c>
      <c r="G1048" s="4">
        <f>ABS(SMA1MSFT[[#This Row],[Erorr 1]])</f>
        <v>0.47190000000000509</v>
      </c>
      <c r="H1048" s="27">
        <f>SMA1MSFT[[#This Row],[Abs Erorr 1]]/SMA1MSFT[[#This Row],[Adj Close]]</f>
        <v>8.6097113311026981E-3</v>
      </c>
      <c r="I1048" s="25">
        <f t="shared" si="83"/>
        <v>53.236233333333331</v>
      </c>
      <c r="J1048" s="28">
        <f>(SMA1MSFT[[#This Row],[Adj Close]]-SMA1MSFT[[#This Row],[3-MA]])</f>
        <v>1.5739666666666707</v>
      </c>
      <c r="K1048" s="29">
        <f t="shared" si="82"/>
        <v>2.4773710677777907</v>
      </c>
      <c r="L1048" s="29">
        <f>ABS(SMA1MSFT[[#This Row],[Erorr 2]])</f>
        <v>1.5739666666666707</v>
      </c>
      <c r="M1048" s="27">
        <f>SMA1MSFT[[#This Row],[Abs Erorr 2]]/SMA1MSFT[[#This Row],[Adj Close]]</f>
        <v>2.8716674390289958E-2</v>
      </c>
      <c r="N1048" s="25">
        <f t="shared" si="84"/>
        <v>50.723616666666665</v>
      </c>
      <c r="O1048" s="30">
        <f>SMA1MSFT[[#This Row],[Adj Close]]-SMA1MSFT[[#This Row],[6-MA]]</f>
        <v>4.086583333333337</v>
      </c>
      <c r="P1048" s="29">
        <f>(SMA1MSFT[[#This Row],[Adj Close]]-N1048)^2</f>
        <v>16.700163340277808</v>
      </c>
      <c r="Q1048" s="29">
        <f>ABS(SMA1MSFT[[#This Row],[Erorr 3]])</f>
        <v>4.086583333333337</v>
      </c>
      <c r="R1048" s="31">
        <f>SMA1MSFT[[#This Row],[Abs Erorr 3]]/SMA1MSFT[[#This Row],[Adj Close]]</f>
        <v>7.4558810829614505E-2</v>
      </c>
    </row>
    <row r="1049" spans="2:18">
      <c r="B1049" s="20">
        <v>45303.291666666664</v>
      </c>
      <c r="C1049" s="4">
        <v>54.698300000000003</v>
      </c>
      <c r="D1049" s="25">
        <f t="shared" si="81"/>
        <v>54.810200000000002</v>
      </c>
      <c r="E1049" s="26">
        <f>SMA1MSFT[[#This Row],[Adj Close]]-SMA1MSFT[[#This Row],[Naive Trend ]]</f>
        <v>-0.11189999999999856</v>
      </c>
      <c r="F1049" s="4">
        <f t="shared" si="80"/>
        <v>1.2521609999999676E-2</v>
      </c>
      <c r="G1049" s="4">
        <f>ABS(SMA1MSFT[[#This Row],[Erorr 1]])</f>
        <v>0.11189999999999856</v>
      </c>
      <c r="H1049" s="27">
        <f>SMA1MSFT[[#This Row],[Abs Erorr 1]]/SMA1MSFT[[#This Row],[Adj Close]]</f>
        <v>2.0457674187314514E-3</v>
      </c>
      <c r="I1049" s="25">
        <f t="shared" si="83"/>
        <v>54.092366666666663</v>
      </c>
      <c r="J1049" s="28">
        <f>(SMA1MSFT[[#This Row],[Adj Close]]-SMA1MSFT[[#This Row],[3-MA]])</f>
        <v>0.60593333333333987</v>
      </c>
      <c r="K1049" s="29">
        <f t="shared" si="82"/>
        <v>0.36715520444445238</v>
      </c>
      <c r="L1049" s="29">
        <f>ABS(SMA1MSFT[[#This Row],[Erorr 2]])</f>
        <v>0.60593333333333987</v>
      </c>
      <c r="M1049" s="27">
        <f>SMA1MSFT[[#This Row],[Abs Erorr 2]]/SMA1MSFT[[#This Row],[Adj Close]]</f>
        <v>1.1077736114894611E-2</v>
      </c>
      <c r="N1049" s="25">
        <f t="shared" si="84"/>
        <v>51.932183333333334</v>
      </c>
      <c r="O1049" s="30">
        <f>SMA1MSFT[[#This Row],[Adj Close]]-SMA1MSFT[[#This Row],[6-MA]]</f>
        <v>2.7661166666666688</v>
      </c>
      <c r="P1049" s="29">
        <f>(SMA1MSFT[[#This Row],[Adj Close]]-N1049)^2</f>
        <v>7.651401413611123</v>
      </c>
      <c r="Q1049" s="29">
        <f>ABS(SMA1MSFT[[#This Row],[Erorr 3]])</f>
        <v>2.7661166666666688</v>
      </c>
      <c r="R1049" s="31">
        <f>SMA1MSFT[[#This Row],[Abs Erorr 3]]/SMA1MSFT[[#This Row],[Adj Close]]</f>
        <v>5.0570432109712161E-2</v>
      </c>
    </row>
    <row r="1050" spans="2:18">
      <c r="B1050" s="20">
        <v>45307.291666666664</v>
      </c>
      <c r="C1050" s="4">
        <v>56.369900000000001</v>
      </c>
      <c r="D1050" s="25">
        <f t="shared" si="81"/>
        <v>54.698300000000003</v>
      </c>
      <c r="E1050" s="26">
        <f>SMA1MSFT[[#This Row],[Adj Close]]-SMA1MSFT[[#This Row],[Naive Trend ]]</f>
        <v>1.671599999999998</v>
      </c>
      <c r="F1050" s="4">
        <f t="shared" si="80"/>
        <v>2.7942465599999933</v>
      </c>
      <c r="G1050" s="4">
        <f>ABS(SMA1MSFT[[#This Row],[Erorr 1]])</f>
        <v>1.671599999999998</v>
      </c>
      <c r="H1050" s="27">
        <f>SMA1MSFT[[#This Row],[Abs Erorr 1]]/SMA1MSFT[[#This Row],[Adj Close]]</f>
        <v>2.9654123920744901E-2</v>
      </c>
      <c r="I1050" s="25">
        <f t="shared" si="83"/>
        <v>54.615600000000001</v>
      </c>
      <c r="J1050" s="28">
        <f>(SMA1MSFT[[#This Row],[Adj Close]]-SMA1MSFT[[#This Row],[3-MA]])</f>
        <v>1.7543000000000006</v>
      </c>
      <c r="K1050" s="29">
        <f t="shared" si="82"/>
        <v>3.0775684900000022</v>
      </c>
      <c r="L1050" s="29">
        <f>ABS(SMA1MSFT[[#This Row],[Erorr 2]])</f>
        <v>1.7543000000000006</v>
      </c>
      <c r="M1050" s="27">
        <f>SMA1MSFT[[#This Row],[Abs Erorr 2]]/SMA1MSFT[[#This Row],[Adj Close]]</f>
        <v>3.1121218948410422E-2</v>
      </c>
      <c r="N1050" s="25">
        <f t="shared" si="84"/>
        <v>53.050616666666663</v>
      </c>
      <c r="O1050" s="30">
        <f>SMA1MSFT[[#This Row],[Adj Close]]-SMA1MSFT[[#This Row],[6-MA]]</f>
        <v>3.3192833333333382</v>
      </c>
      <c r="P1050" s="29">
        <f>(SMA1MSFT[[#This Row],[Adj Close]]-N1050)^2</f>
        <v>11.017641846944477</v>
      </c>
      <c r="Q1050" s="29">
        <f>ABS(SMA1MSFT[[#This Row],[Erorr 3]])</f>
        <v>3.3192833333333382</v>
      </c>
      <c r="R1050" s="31">
        <f>SMA1MSFT[[#This Row],[Abs Erorr 3]]/SMA1MSFT[[#This Row],[Adj Close]]</f>
        <v>5.8883967034416208E-2</v>
      </c>
    </row>
    <row r="1051" spans="2:18">
      <c r="B1051" s="20">
        <v>45308.291666666664</v>
      </c>
      <c r="C1051" s="4">
        <v>56.040999999999997</v>
      </c>
      <c r="D1051" s="25">
        <f t="shared" si="81"/>
        <v>56.369900000000001</v>
      </c>
      <c r="E1051" s="26">
        <f>SMA1MSFT[[#This Row],[Adj Close]]-SMA1MSFT[[#This Row],[Naive Trend ]]</f>
        <v>-0.32890000000000441</v>
      </c>
      <c r="F1051" s="4">
        <f t="shared" si="80"/>
        <v>0.10817521000000291</v>
      </c>
      <c r="G1051" s="4">
        <f>ABS(SMA1MSFT[[#This Row],[Erorr 1]])</f>
        <v>0.32890000000000441</v>
      </c>
      <c r="H1051" s="27">
        <f>SMA1MSFT[[#This Row],[Abs Erorr 1]]/SMA1MSFT[[#This Row],[Adj Close]]</f>
        <v>5.8689173997609687E-3</v>
      </c>
      <c r="I1051" s="25">
        <f t="shared" si="83"/>
        <v>55.2928</v>
      </c>
      <c r="J1051" s="28">
        <f>(SMA1MSFT[[#This Row],[Adj Close]]-SMA1MSFT[[#This Row],[3-MA]])</f>
        <v>0.74819999999999709</v>
      </c>
      <c r="K1051" s="29">
        <f t="shared" si="82"/>
        <v>0.55980323999999559</v>
      </c>
      <c r="L1051" s="29">
        <f>ABS(SMA1MSFT[[#This Row],[Erorr 2]])</f>
        <v>0.74819999999999709</v>
      </c>
      <c r="M1051" s="27">
        <f>SMA1MSFT[[#This Row],[Abs Erorr 2]]/SMA1MSFT[[#This Row],[Adj Close]]</f>
        <v>1.3350939490729951E-2</v>
      </c>
      <c r="N1051" s="25">
        <f t="shared" si="84"/>
        <v>54.264516666666658</v>
      </c>
      <c r="O1051" s="30">
        <f>SMA1MSFT[[#This Row],[Adj Close]]-SMA1MSFT[[#This Row],[6-MA]]</f>
        <v>1.7764833333333385</v>
      </c>
      <c r="P1051" s="29">
        <f>(SMA1MSFT[[#This Row],[Adj Close]]-N1051)^2</f>
        <v>3.1558930336111297</v>
      </c>
      <c r="Q1051" s="29">
        <f>ABS(SMA1MSFT[[#This Row],[Erorr 3]])</f>
        <v>1.7764833333333385</v>
      </c>
      <c r="R1051" s="31">
        <f>SMA1MSFT[[#This Row],[Abs Erorr 3]]/SMA1MSFT[[#This Row],[Adj Close]]</f>
        <v>3.1699707951916248E-2</v>
      </c>
    </row>
    <row r="1052" spans="2:18">
      <c r="B1052" s="20">
        <v>45309.291666666664</v>
      </c>
      <c r="C1052" s="4">
        <v>57.094700000000003</v>
      </c>
      <c r="D1052" s="25">
        <f t="shared" si="81"/>
        <v>56.040999999999997</v>
      </c>
      <c r="E1052" s="26">
        <f>SMA1MSFT[[#This Row],[Adj Close]]-SMA1MSFT[[#This Row],[Naive Trend ]]</f>
        <v>1.0537000000000063</v>
      </c>
      <c r="F1052" s="4">
        <f t="shared" si="80"/>
        <v>1.1102836900000133</v>
      </c>
      <c r="G1052" s="4">
        <f>ABS(SMA1MSFT[[#This Row],[Erorr 1]])</f>
        <v>1.0537000000000063</v>
      </c>
      <c r="H1052" s="27">
        <f>SMA1MSFT[[#This Row],[Abs Erorr 1]]/SMA1MSFT[[#This Row],[Adj Close]]</f>
        <v>1.8455303206777622E-2</v>
      </c>
      <c r="I1052" s="25">
        <f t="shared" si="83"/>
        <v>55.703066666666665</v>
      </c>
      <c r="J1052" s="28">
        <f>(SMA1MSFT[[#This Row],[Adj Close]]-SMA1MSFT[[#This Row],[3-MA]])</f>
        <v>1.3916333333333384</v>
      </c>
      <c r="K1052" s="29">
        <f t="shared" si="82"/>
        <v>1.9366433344444585</v>
      </c>
      <c r="L1052" s="29">
        <f>ABS(SMA1MSFT[[#This Row],[Erorr 2]])</f>
        <v>1.3916333333333384</v>
      </c>
      <c r="M1052" s="27">
        <f>SMA1MSFT[[#This Row],[Abs Erorr 2]]/SMA1MSFT[[#This Row],[Adj Close]]</f>
        <v>2.4374124626862708E-2</v>
      </c>
      <c r="N1052" s="25">
        <f t="shared" si="84"/>
        <v>54.897716666666661</v>
      </c>
      <c r="O1052" s="30">
        <f>SMA1MSFT[[#This Row],[Adj Close]]-SMA1MSFT[[#This Row],[6-MA]]</f>
        <v>2.1969833333333426</v>
      </c>
      <c r="P1052" s="29">
        <f>(SMA1MSFT[[#This Row],[Adj Close]]-N1052)^2</f>
        <v>4.826735766944485</v>
      </c>
      <c r="Q1052" s="29">
        <f>ABS(SMA1MSFT[[#This Row],[Erorr 3]])</f>
        <v>2.1969833333333426</v>
      </c>
      <c r="R1052" s="31">
        <f>SMA1MSFT[[#This Row],[Abs Erorr 3]]/SMA1MSFT[[#This Row],[Adj Close]]</f>
        <v>3.8479637047455238E-2</v>
      </c>
    </row>
    <row r="1053" spans="2:18">
      <c r="B1053" s="20">
        <v>45310.291666666664</v>
      </c>
      <c r="C1053" s="4">
        <v>59.478200000000001</v>
      </c>
      <c r="D1053" s="25">
        <f t="shared" si="81"/>
        <v>57.094700000000003</v>
      </c>
      <c r="E1053" s="26">
        <f>SMA1MSFT[[#This Row],[Adj Close]]-SMA1MSFT[[#This Row],[Naive Trend ]]</f>
        <v>2.383499999999998</v>
      </c>
      <c r="F1053" s="4">
        <f t="shared" si="80"/>
        <v>5.6810722499999899</v>
      </c>
      <c r="G1053" s="4">
        <f>ABS(SMA1MSFT[[#This Row],[Erorr 1]])</f>
        <v>2.383499999999998</v>
      </c>
      <c r="H1053" s="27">
        <f>SMA1MSFT[[#This Row],[Abs Erorr 1]]/SMA1MSFT[[#This Row],[Adj Close]]</f>
        <v>4.0073505923178543E-2</v>
      </c>
      <c r="I1053" s="25">
        <f t="shared" si="83"/>
        <v>56.501866666666672</v>
      </c>
      <c r="J1053" s="28">
        <f>(SMA1MSFT[[#This Row],[Adj Close]]-SMA1MSFT[[#This Row],[3-MA]])</f>
        <v>2.9763333333333293</v>
      </c>
      <c r="K1053" s="29">
        <f t="shared" si="82"/>
        <v>8.8585601111110872</v>
      </c>
      <c r="L1053" s="29">
        <f>ABS(SMA1MSFT[[#This Row],[Erorr 2]])</f>
        <v>2.9763333333333293</v>
      </c>
      <c r="M1053" s="27">
        <f>SMA1MSFT[[#This Row],[Abs Erorr 2]]/SMA1MSFT[[#This Row],[Adj Close]]</f>
        <v>5.0040743219084124E-2</v>
      </c>
      <c r="N1053" s="25">
        <f t="shared" si="84"/>
        <v>55.558733333333329</v>
      </c>
      <c r="O1053" s="30">
        <f>SMA1MSFT[[#This Row],[Adj Close]]-SMA1MSFT[[#This Row],[6-MA]]</f>
        <v>3.919466666666672</v>
      </c>
      <c r="P1053" s="29">
        <f>(SMA1MSFT[[#This Row],[Adj Close]]-N1053)^2</f>
        <v>15.362218951111153</v>
      </c>
      <c r="Q1053" s="29">
        <f>ABS(SMA1MSFT[[#This Row],[Erorr 3]])</f>
        <v>3.919466666666672</v>
      </c>
      <c r="R1053" s="31">
        <f>SMA1MSFT[[#This Row],[Abs Erorr 3]]/SMA1MSFT[[#This Row],[Adj Close]]</f>
        <v>6.5897533325935759E-2</v>
      </c>
    </row>
    <row r="1054" spans="2:18">
      <c r="B1054" s="20">
        <v>45313.291666666664</v>
      </c>
      <c r="C1054" s="4">
        <v>59.641199999999998</v>
      </c>
      <c r="D1054" s="25">
        <f t="shared" si="81"/>
        <v>59.478200000000001</v>
      </c>
      <c r="E1054" s="26">
        <f>SMA1MSFT[[#This Row],[Adj Close]]-SMA1MSFT[[#This Row],[Naive Trend ]]</f>
        <v>0.1629999999999967</v>
      </c>
      <c r="F1054" s="4">
        <f t="shared" si="80"/>
        <v>2.6568999999998927E-2</v>
      </c>
      <c r="G1054" s="4">
        <f>ABS(SMA1MSFT[[#This Row],[Erorr 1]])</f>
        <v>0.1629999999999967</v>
      </c>
      <c r="H1054" s="27">
        <f>SMA1MSFT[[#This Row],[Abs Erorr 1]]/SMA1MSFT[[#This Row],[Adj Close]]</f>
        <v>2.7330100668664734E-3</v>
      </c>
      <c r="I1054" s="25">
        <f t="shared" si="83"/>
        <v>57.537966666666669</v>
      </c>
      <c r="J1054" s="28">
        <f>(SMA1MSFT[[#This Row],[Adj Close]]-SMA1MSFT[[#This Row],[3-MA]])</f>
        <v>2.1032333333333284</v>
      </c>
      <c r="K1054" s="29">
        <f t="shared" si="82"/>
        <v>4.4235904544444233</v>
      </c>
      <c r="L1054" s="29">
        <f>ABS(SMA1MSFT[[#This Row],[Erorr 2]])</f>
        <v>2.1032333333333284</v>
      </c>
      <c r="M1054" s="27">
        <f>SMA1MSFT[[#This Row],[Abs Erorr 2]]/SMA1MSFT[[#This Row],[Adj Close]]</f>
        <v>3.5264772226805102E-2</v>
      </c>
      <c r="N1054" s="25">
        <f t="shared" si="84"/>
        <v>56.415383333333331</v>
      </c>
      <c r="O1054" s="30">
        <f>SMA1MSFT[[#This Row],[Adj Close]]-SMA1MSFT[[#This Row],[6-MA]]</f>
        <v>3.2258166666666668</v>
      </c>
      <c r="P1054" s="29">
        <f>(SMA1MSFT[[#This Row],[Adj Close]]-N1054)^2</f>
        <v>10.405893166944445</v>
      </c>
      <c r="Q1054" s="29">
        <f>ABS(SMA1MSFT[[#This Row],[Erorr 3]])</f>
        <v>3.2258166666666668</v>
      </c>
      <c r="R1054" s="31">
        <f>SMA1MSFT[[#This Row],[Abs Erorr 3]]/SMA1MSFT[[#This Row],[Adj Close]]</f>
        <v>5.4087051680158461E-2</v>
      </c>
    </row>
    <row r="1055" spans="2:18">
      <c r="B1055" s="20">
        <v>45314.291666666664</v>
      </c>
      <c r="C1055" s="4">
        <v>59.860199999999999</v>
      </c>
      <c r="D1055" s="25">
        <f t="shared" si="81"/>
        <v>59.641199999999998</v>
      </c>
      <c r="E1055" s="26">
        <f>SMA1MSFT[[#This Row],[Adj Close]]-SMA1MSFT[[#This Row],[Naive Trend ]]</f>
        <v>0.21900000000000119</v>
      </c>
      <c r="F1055" s="4">
        <f t="shared" si="80"/>
        <v>4.7961000000000524E-2</v>
      </c>
      <c r="G1055" s="4">
        <f>ABS(SMA1MSFT[[#This Row],[Erorr 1]])</f>
        <v>0.21900000000000119</v>
      </c>
      <c r="H1055" s="27">
        <f>SMA1MSFT[[#This Row],[Abs Erorr 1]]/SMA1MSFT[[#This Row],[Adj Close]]</f>
        <v>3.6585243617629276E-3</v>
      </c>
      <c r="I1055" s="25">
        <f t="shared" si="83"/>
        <v>58.738033333333334</v>
      </c>
      <c r="J1055" s="28">
        <f>(SMA1MSFT[[#This Row],[Adj Close]]-SMA1MSFT[[#This Row],[3-MA]])</f>
        <v>1.122166666666665</v>
      </c>
      <c r="K1055" s="29">
        <f t="shared" si="82"/>
        <v>1.2592580277777741</v>
      </c>
      <c r="L1055" s="29">
        <f>ABS(SMA1MSFT[[#This Row],[Erorr 2]])</f>
        <v>1.122166666666665</v>
      </c>
      <c r="M1055" s="27">
        <f>SMA1MSFT[[#This Row],[Abs Erorr 2]]/SMA1MSFT[[#This Row],[Adj Close]]</f>
        <v>1.8746457022640502E-2</v>
      </c>
      <c r="N1055" s="25">
        <f t="shared" si="84"/>
        <v>57.220550000000003</v>
      </c>
      <c r="O1055" s="30">
        <f>SMA1MSFT[[#This Row],[Adj Close]]-SMA1MSFT[[#This Row],[6-MA]]</f>
        <v>2.6396499999999961</v>
      </c>
      <c r="P1055" s="29">
        <f>(SMA1MSFT[[#This Row],[Adj Close]]-N1055)^2</f>
        <v>6.967752122499979</v>
      </c>
      <c r="Q1055" s="29">
        <f>ABS(SMA1MSFT[[#This Row],[Erorr 3]])</f>
        <v>2.6396499999999961</v>
      </c>
      <c r="R1055" s="31">
        <f>SMA1MSFT[[#This Row],[Abs Erorr 3]]/SMA1MSFT[[#This Row],[Adj Close]]</f>
        <v>4.409691247272806E-2</v>
      </c>
    </row>
    <row r="1056" spans="2:18">
      <c r="B1056" s="20">
        <v>45315.291666666664</v>
      </c>
      <c r="C1056" s="4">
        <v>61.348799999999997</v>
      </c>
      <c r="D1056" s="25">
        <f t="shared" si="81"/>
        <v>59.860199999999999</v>
      </c>
      <c r="E1056" s="26">
        <f>SMA1MSFT[[#This Row],[Adj Close]]-SMA1MSFT[[#This Row],[Naive Trend ]]</f>
        <v>1.4885999999999981</v>
      </c>
      <c r="F1056" s="4">
        <f t="shared" si="80"/>
        <v>2.2159299599999946</v>
      </c>
      <c r="G1056" s="4">
        <f>ABS(SMA1MSFT[[#This Row],[Erorr 1]])</f>
        <v>1.4885999999999981</v>
      </c>
      <c r="H1056" s="27">
        <f>SMA1MSFT[[#This Row],[Abs Erorr 1]]/SMA1MSFT[[#This Row],[Adj Close]]</f>
        <v>2.4264533291604697E-2</v>
      </c>
      <c r="I1056" s="25">
        <f t="shared" si="83"/>
        <v>59.659866666666666</v>
      </c>
      <c r="J1056" s="28">
        <f>(SMA1MSFT[[#This Row],[Adj Close]]-SMA1MSFT[[#This Row],[3-MA]])</f>
        <v>1.6889333333333312</v>
      </c>
      <c r="K1056" s="29">
        <f t="shared" si="82"/>
        <v>2.8524958044444371</v>
      </c>
      <c r="L1056" s="29">
        <f>ABS(SMA1MSFT[[#This Row],[Erorr 2]])</f>
        <v>1.6889333333333312</v>
      </c>
      <c r="M1056" s="27">
        <f>SMA1MSFT[[#This Row],[Abs Erorr 2]]/SMA1MSFT[[#This Row],[Adj Close]]</f>
        <v>2.7530014170339619E-2</v>
      </c>
      <c r="N1056" s="25">
        <f t="shared" si="84"/>
        <v>58.080866666666672</v>
      </c>
      <c r="O1056" s="30">
        <f>SMA1MSFT[[#This Row],[Adj Close]]-SMA1MSFT[[#This Row],[6-MA]]</f>
        <v>3.2679333333333247</v>
      </c>
      <c r="P1056" s="29">
        <f>(SMA1MSFT[[#This Row],[Adj Close]]-N1056)^2</f>
        <v>10.679388271111055</v>
      </c>
      <c r="Q1056" s="29">
        <f>ABS(SMA1MSFT[[#This Row],[Erorr 3]])</f>
        <v>3.2679333333333247</v>
      </c>
      <c r="R1056" s="31">
        <f>SMA1MSFT[[#This Row],[Abs Erorr 3]]/SMA1MSFT[[#This Row],[Adj Close]]</f>
        <v>5.3268088916707819E-2</v>
      </c>
    </row>
    <row r="1057" spans="2:18">
      <c r="B1057" s="20">
        <v>45316.291666666664</v>
      </c>
      <c r="C1057" s="4">
        <v>61.6038</v>
      </c>
      <c r="D1057" s="25">
        <f t="shared" si="81"/>
        <v>61.348799999999997</v>
      </c>
      <c r="E1057" s="26">
        <f>SMA1MSFT[[#This Row],[Adj Close]]-SMA1MSFT[[#This Row],[Naive Trend ]]</f>
        <v>0.25500000000000256</v>
      </c>
      <c r="F1057" s="4">
        <f t="shared" si="80"/>
        <v>6.5025000000001304E-2</v>
      </c>
      <c r="G1057" s="4">
        <f>ABS(SMA1MSFT[[#This Row],[Erorr 1]])</f>
        <v>0.25500000000000256</v>
      </c>
      <c r="H1057" s="27">
        <f>SMA1MSFT[[#This Row],[Abs Erorr 1]]/SMA1MSFT[[#This Row],[Adj Close]]</f>
        <v>4.1393550397865481E-3</v>
      </c>
      <c r="I1057" s="25">
        <f t="shared" si="83"/>
        <v>60.283399999999993</v>
      </c>
      <c r="J1057" s="28">
        <f>(SMA1MSFT[[#This Row],[Adj Close]]-SMA1MSFT[[#This Row],[3-MA]])</f>
        <v>1.3204000000000065</v>
      </c>
      <c r="K1057" s="29">
        <f t="shared" si="82"/>
        <v>1.7434561600000171</v>
      </c>
      <c r="L1057" s="29">
        <f>ABS(SMA1MSFT[[#This Row],[Erorr 2]])</f>
        <v>1.3204000000000065</v>
      </c>
      <c r="M1057" s="27">
        <f>SMA1MSFT[[#This Row],[Abs Erorr 2]]/SMA1MSFT[[#This Row],[Adj Close]]</f>
        <v>2.1433742723663256E-2</v>
      </c>
      <c r="N1057" s="25">
        <f t="shared" si="84"/>
        <v>58.910683333333331</v>
      </c>
      <c r="O1057" s="30">
        <f>SMA1MSFT[[#This Row],[Adj Close]]-SMA1MSFT[[#This Row],[6-MA]]</f>
        <v>2.6931166666666684</v>
      </c>
      <c r="P1057" s="29">
        <f>(SMA1MSFT[[#This Row],[Adj Close]]-N1057)^2</f>
        <v>7.2528773802777868</v>
      </c>
      <c r="Q1057" s="29">
        <f>ABS(SMA1MSFT[[#This Row],[Erorr 3]])</f>
        <v>2.6931166666666684</v>
      </c>
      <c r="R1057" s="31">
        <f>SMA1MSFT[[#This Row],[Abs Erorr 3]]/SMA1MSFT[[#This Row],[Adj Close]]</f>
        <v>4.3716729595685143E-2</v>
      </c>
    </row>
    <row r="1058" spans="2:18">
      <c r="B1058" s="20">
        <v>45317.291666666664</v>
      </c>
      <c r="C1058" s="4">
        <v>61.017899999999997</v>
      </c>
      <c r="D1058" s="25">
        <f t="shared" si="81"/>
        <v>61.6038</v>
      </c>
      <c r="E1058" s="26">
        <f>SMA1MSFT[[#This Row],[Adj Close]]-SMA1MSFT[[#This Row],[Naive Trend ]]</f>
        <v>-0.58590000000000231</v>
      </c>
      <c r="F1058" s="4">
        <f t="shared" si="80"/>
        <v>0.34327881000000271</v>
      </c>
      <c r="G1058" s="4">
        <f>ABS(SMA1MSFT[[#This Row],[Erorr 1]])</f>
        <v>0.58590000000000231</v>
      </c>
      <c r="H1058" s="27">
        <f>SMA1MSFT[[#This Row],[Abs Erorr 1]]/SMA1MSFT[[#This Row],[Adj Close]]</f>
        <v>9.6021003672693145E-3</v>
      </c>
      <c r="I1058" s="25">
        <f t="shared" si="83"/>
        <v>60.937600000000003</v>
      </c>
      <c r="J1058" s="28">
        <f>(SMA1MSFT[[#This Row],[Adj Close]]-SMA1MSFT[[#This Row],[3-MA]])</f>
        <v>8.0299999999994043E-2</v>
      </c>
      <c r="K1058" s="29">
        <f t="shared" si="82"/>
        <v>6.4480899999990434E-3</v>
      </c>
      <c r="L1058" s="29">
        <f>ABS(SMA1MSFT[[#This Row],[Erorr 2]])</f>
        <v>8.0299999999994043E-2</v>
      </c>
      <c r="M1058" s="27">
        <f>SMA1MSFT[[#This Row],[Abs Erorr 2]]/SMA1MSFT[[#This Row],[Adj Close]]</f>
        <v>1.3160072699977226E-3</v>
      </c>
      <c r="N1058" s="25">
        <f t="shared" si="84"/>
        <v>59.837816666666662</v>
      </c>
      <c r="O1058" s="30">
        <f>SMA1MSFT[[#This Row],[Adj Close]]-SMA1MSFT[[#This Row],[6-MA]]</f>
        <v>1.1800833333333358</v>
      </c>
      <c r="P1058" s="29">
        <f>(SMA1MSFT[[#This Row],[Adj Close]]-N1058)^2</f>
        <v>1.3925966736111171</v>
      </c>
      <c r="Q1058" s="29">
        <f>ABS(SMA1MSFT[[#This Row],[Erorr 3]])</f>
        <v>1.1800833333333358</v>
      </c>
      <c r="R1058" s="31">
        <f>SMA1MSFT[[#This Row],[Abs Erorr 3]]/SMA1MSFT[[#This Row],[Adj Close]]</f>
        <v>1.9339953248691547E-2</v>
      </c>
    </row>
    <row r="1059" spans="2:18">
      <c r="B1059" s="20">
        <v>45320.291666666664</v>
      </c>
      <c r="C1059" s="4">
        <v>62.451599999999999</v>
      </c>
      <c r="D1059" s="25">
        <f t="shared" si="81"/>
        <v>61.017899999999997</v>
      </c>
      <c r="E1059" s="26">
        <f>SMA1MSFT[[#This Row],[Adj Close]]-SMA1MSFT[[#This Row],[Naive Trend ]]</f>
        <v>1.4337000000000018</v>
      </c>
      <c r="F1059" s="4">
        <f t="shared" si="80"/>
        <v>2.0554956900000052</v>
      </c>
      <c r="G1059" s="4">
        <f>ABS(SMA1MSFT[[#This Row],[Erorr 1]])</f>
        <v>1.4337000000000018</v>
      </c>
      <c r="H1059" s="27">
        <f>SMA1MSFT[[#This Row],[Abs Erorr 1]]/SMA1MSFT[[#This Row],[Adj Close]]</f>
        <v>2.2956977883673145E-2</v>
      </c>
      <c r="I1059" s="25">
        <f t="shared" si="83"/>
        <v>61.323499999999996</v>
      </c>
      <c r="J1059" s="28">
        <f>(SMA1MSFT[[#This Row],[Adj Close]]-SMA1MSFT[[#This Row],[3-MA]])</f>
        <v>1.1281000000000034</v>
      </c>
      <c r="K1059" s="29">
        <f t="shared" si="82"/>
        <v>1.2726096100000077</v>
      </c>
      <c r="L1059" s="29">
        <f>ABS(SMA1MSFT[[#This Row],[Erorr 2]])</f>
        <v>1.1281000000000034</v>
      </c>
      <c r="M1059" s="27">
        <f>SMA1MSFT[[#This Row],[Abs Erorr 2]]/SMA1MSFT[[#This Row],[Adj Close]]</f>
        <v>1.806358844289023E-2</v>
      </c>
      <c r="N1059" s="25">
        <f t="shared" si="84"/>
        <v>60.491683333333327</v>
      </c>
      <c r="O1059" s="30">
        <f>SMA1MSFT[[#This Row],[Adj Close]]-SMA1MSFT[[#This Row],[6-MA]]</f>
        <v>1.9599166666666719</v>
      </c>
      <c r="P1059" s="29">
        <f>(SMA1MSFT[[#This Row],[Adj Close]]-N1059)^2</f>
        <v>3.8412733402777981</v>
      </c>
      <c r="Q1059" s="29">
        <f>ABS(SMA1MSFT[[#This Row],[Erorr 3]])</f>
        <v>1.9599166666666719</v>
      </c>
      <c r="R1059" s="31">
        <f>SMA1MSFT[[#This Row],[Abs Erorr 3]]/SMA1MSFT[[#This Row],[Adj Close]]</f>
        <v>3.1382969638354692E-2</v>
      </c>
    </row>
    <row r="1060" spans="2:18">
      <c r="B1060" s="20">
        <v>45321.291666666664</v>
      </c>
      <c r="C1060" s="4">
        <v>62.7605</v>
      </c>
      <c r="D1060" s="25">
        <f t="shared" si="81"/>
        <v>62.451599999999999</v>
      </c>
      <c r="E1060" s="26">
        <f>SMA1MSFT[[#This Row],[Adj Close]]-SMA1MSFT[[#This Row],[Naive Trend ]]</f>
        <v>0.30890000000000128</v>
      </c>
      <c r="F1060" s="4">
        <f t="shared" si="80"/>
        <v>9.5419210000000795E-2</v>
      </c>
      <c r="G1060" s="4">
        <f>ABS(SMA1MSFT[[#This Row],[Erorr 1]])</f>
        <v>0.30890000000000128</v>
      </c>
      <c r="H1060" s="27">
        <f>SMA1MSFT[[#This Row],[Abs Erorr 1]]/SMA1MSFT[[#This Row],[Adj Close]]</f>
        <v>4.9218855808988342E-3</v>
      </c>
      <c r="I1060" s="25">
        <f t="shared" si="83"/>
        <v>61.691100000000006</v>
      </c>
      <c r="J1060" s="28">
        <f>(SMA1MSFT[[#This Row],[Adj Close]]-SMA1MSFT[[#This Row],[3-MA]])</f>
        <v>1.0693999999999946</v>
      </c>
      <c r="K1060" s="29">
        <f t="shared" si="82"/>
        <v>1.1436163599999885</v>
      </c>
      <c r="L1060" s="29">
        <f>ABS(SMA1MSFT[[#This Row],[Erorr 2]])</f>
        <v>1.0693999999999946</v>
      </c>
      <c r="M1060" s="27">
        <f>SMA1MSFT[[#This Row],[Abs Erorr 2]]/SMA1MSFT[[#This Row],[Adj Close]]</f>
        <v>1.7039379864723744E-2</v>
      </c>
      <c r="N1060" s="25">
        <f t="shared" si="84"/>
        <v>60.987249999999996</v>
      </c>
      <c r="O1060" s="30">
        <f>SMA1MSFT[[#This Row],[Adj Close]]-SMA1MSFT[[#This Row],[6-MA]]</f>
        <v>1.7732500000000044</v>
      </c>
      <c r="P1060" s="29">
        <f>(SMA1MSFT[[#This Row],[Adj Close]]-N1060)^2</f>
        <v>3.1444155625000159</v>
      </c>
      <c r="Q1060" s="29">
        <f>ABS(SMA1MSFT[[#This Row],[Erorr 3]])</f>
        <v>1.7732500000000044</v>
      </c>
      <c r="R1060" s="31">
        <f>SMA1MSFT[[#This Row],[Abs Erorr 3]]/SMA1MSFT[[#This Row],[Adj Close]]</f>
        <v>2.8254236342922769E-2</v>
      </c>
    </row>
    <row r="1061" spans="2:18">
      <c r="B1061" s="20">
        <v>45322.291666666664</v>
      </c>
      <c r="C1061" s="4">
        <v>61.513800000000003</v>
      </c>
      <c r="D1061" s="25">
        <f t="shared" si="81"/>
        <v>62.7605</v>
      </c>
      <c r="E1061" s="26">
        <f>SMA1MSFT[[#This Row],[Adj Close]]-SMA1MSFT[[#This Row],[Naive Trend ]]</f>
        <v>-1.246699999999997</v>
      </c>
      <c r="F1061" s="4">
        <f t="shared" si="80"/>
        <v>1.5542608899999926</v>
      </c>
      <c r="G1061" s="4">
        <f>ABS(SMA1MSFT[[#This Row],[Erorr 1]])</f>
        <v>1.246699999999997</v>
      </c>
      <c r="H1061" s="27">
        <f>SMA1MSFT[[#This Row],[Abs Erorr 1]]/SMA1MSFT[[#This Row],[Adj Close]]</f>
        <v>2.0266996999047319E-2</v>
      </c>
      <c r="I1061" s="25">
        <f t="shared" si="83"/>
        <v>62.076666666666661</v>
      </c>
      <c r="J1061" s="28">
        <f>(SMA1MSFT[[#This Row],[Adj Close]]-SMA1MSFT[[#This Row],[3-MA]])</f>
        <v>-0.56286666666665752</v>
      </c>
      <c r="K1061" s="29">
        <f t="shared" si="82"/>
        <v>0.31681888444443412</v>
      </c>
      <c r="L1061" s="29">
        <f>ABS(SMA1MSFT[[#This Row],[Erorr 2]])</f>
        <v>0.56286666666665752</v>
      </c>
      <c r="M1061" s="27">
        <f>SMA1MSFT[[#This Row],[Abs Erorr 2]]/SMA1MSFT[[#This Row],[Adj Close]]</f>
        <v>9.1502502961393617E-3</v>
      </c>
      <c r="N1061" s="25">
        <f t="shared" si="84"/>
        <v>61.507133333333336</v>
      </c>
      <c r="O1061" s="30">
        <f>SMA1MSFT[[#This Row],[Adj Close]]-SMA1MSFT[[#This Row],[6-MA]]</f>
        <v>6.6666666666677088E-3</v>
      </c>
      <c r="P1061" s="29">
        <f>(SMA1MSFT[[#This Row],[Adj Close]]-N1061)^2</f>
        <v>4.4444444444458338E-5</v>
      </c>
      <c r="Q1061" s="29">
        <f>ABS(SMA1MSFT[[#This Row],[Erorr 3]])</f>
        <v>6.6666666666677088E-3</v>
      </c>
      <c r="R1061" s="31">
        <f>SMA1MSFT[[#This Row],[Abs Erorr 3]]/SMA1MSFT[[#This Row],[Adj Close]]</f>
        <v>1.0837676532205308E-4</v>
      </c>
    </row>
    <row r="1062" spans="2:18">
      <c r="B1062" s="20">
        <v>45323.291666666664</v>
      </c>
      <c r="C1062" s="4">
        <v>63.013500000000001</v>
      </c>
      <c r="D1062" s="25">
        <f t="shared" si="81"/>
        <v>61.513800000000003</v>
      </c>
      <c r="E1062" s="26">
        <f>SMA1MSFT[[#This Row],[Adj Close]]-SMA1MSFT[[#This Row],[Naive Trend ]]</f>
        <v>1.4996999999999971</v>
      </c>
      <c r="F1062" s="4">
        <f t="shared" si="80"/>
        <v>2.2491000899999913</v>
      </c>
      <c r="G1062" s="4">
        <f>ABS(SMA1MSFT[[#This Row],[Erorr 1]])</f>
        <v>1.4996999999999971</v>
      </c>
      <c r="H1062" s="27">
        <f>SMA1MSFT[[#This Row],[Abs Erorr 1]]/SMA1MSFT[[#This Row],[Adj Close]]</f>
        <v>2.3799661977195317E-2</v>
      </c>
      <c r="I1062" s="25">
        <f t="shared" si="83"/>
        <v>62.241966666666663</v>
      </c>
      <c r="J1062" s="28">
        <f>(SMA1MSFT[[#This Row],[Adj Close]]-SMA1MSFT[[#This Row],[3-MA]])</f>
        <v>0.77153333333333762</v>
      </c>
      <c r="K1062" s="29">
        <f t="shared" si="82"/>
        <v>0.5952636844444511</v>
      </c>
      <c r="L1062" s="29">
        <f>ABS(SMA1MSFT[[#This Row],[Erorr 2]])</f>
        <v>0.77153333333333762</v>
      </c>
      <c r="M1062" s="27">
        <f>SMA1MSFT[[#This Row],[Abs Erorr 2]]/SMA1MSFT[[#This Row],[Adj Close]]</f>
        <v>1.2243937145743969E-2</v>
      </c>
      <c r="N1062" s="25">
        <f t="shared" si="84"/>
        <v>61.782733333333333</v>
      </c>
      <c r="O1062" s="30">
        <f>SMA1MSFT[[#This Row],[Adj Close]]-SMA1MSFT[[#This Row],[6-MA]]</f>
        <v>1.2307666666666677</v>
      </c>
      <c r="P1062" s="29">
        <f>(SMA1MSFT[[#This Row],[Adj Close]]-N1062)^2</f>
        <v>1.5147865877777802</v>
      </c>
      <c r="Q1062" s="29">
        <f>ABS(SMA1MSFT[[#This Row],[Erorr 3]])</f>
        <v>1.2307666666666677</v>
      </c>
      <c r="R1062" s="31">
        <f>SMA1MSFT[[#This Row],[Abs Erorr 3]]/SMA1MSFT[[#This Row],[Adj Close]]</f>
        <v>1.9531793451667782E-2</v>
      </c>
    </row>
    <row r="1063" spans="2:18">
      <c r="B1063" s="20">
        <v>45324.291666666664</v>
      </c>
      <c r="C1063" s="4">
        <v>66.145799999999994</v>
      </c>
      <c r="D1063" s="25">
        <f t="shared" si="81"/>
        <v>63.013500000000001</v>
      </c>
      <c r="E1063" s="26">
        <f>SMA1MSFT[[#This Row],[Adj Close]]-SMA1MSFT[[#This Row],[Naive Trend ]]</f>
        <v>3.1322999999999936</v>
      </c>
      <c r="F1063" s="4">
        <f t="shared" si="80"/>
        <v>9.8113032899999606</v>
      </c>
      <c r="G1063" s="4">
        <f>ABS(SMA1MSFT[[#This Row],[Erorr 1]])</f>
        <v>3.1322999999999936</v>
      </c>
      <c r="H1063" s="27">
        <f>SMA1MSFT[[#This Row],[Abs Erorr 1]]/SMA1MSFT[[#This Row],[Adj Close]]</f>
        <v>4.7354480556588537E-2</v>
      </c>
      <c r="I1063" s="25">
        <f t="shared" si="83"/>
        <v>62.42926666666667</v>
      </c>
      <c r="J1063" s="28">
        <f>(SMA1MSFT[[#This Row],[Adj Close]]-SMA1MSFT[[#This Row],[3-MA]])</f>
        <v>3.7165333333333237</v>
      </c>
      <c r="K1063" s="29">
        <f t="shared" si="82"/>
        <v>13.812620017777705</v>
      </c>
      <c r="L1063" s="29">
        <f>ABS(SMA1MSFT[[#This Row],[Erorr 2]])</f>
        <v>3.7165333333333237</v>
      </c>
      <c r="M1063" s="27">
        <f>SMA1MSFT[[#This Row],[Abs Erorr 2]]/SMA1MSFT[[#This Row],[Adj Close]]</f>
        <v>5.6186988944624212E-2</v>
      </c>
      <c r="N1063" s="25">
        <f t="shared" si="84"/>
        <v>62.060183333333349</v>
      </c>
      <c r="O1063" s="30">
        <f>SMA1MSFT[[#This Row],[Adj Close]]-SMA1MSFT[[#This Row],[6-MA]]</f>
        <v>4.0856166666666454</v>
      </c>
      <c r="P1063" s="29">
        <f>(SMA1MSFT[[#This Row],[Adj Close]]-N1063)^2</f>
        <v>16.692263546944272</v>
      </c>
      <c r="Q1063" s="29">
        <f>ABS(SMA1MSFT[[#This Row],[Erorr 3]])</f>
        <v>4.0856166666666454</v>
      </c>
      <c r="R1063" s="31">
        <f>SMA1MSFT[[#This Row],[Abs Erorr 3]]/SMA1MSFT[[#This Row],[Adj Close]]</f>
        <v>6.1766834276199632E-2</v>
      </c>
    </row>
    <row r="1064" spans="2:18">
      <c r="B1064" s="20">
        <v>45327.291666666664</v>
      </c>
      <c r="C1064" s="4">
        <v>69.317099999999996</v>
      </c>
      <c r="D1064" s="25">
        <f t="shared" si="81"/>
        <v>66.145799999999994</v>
      </c>
      <c r="E1064" s="26">
        <f>SMA1MSFT[[#This Row],[Adj Close]]-SMA1MSFT[[#This Row],[Naive Trend ]]</f>
        <v>3.1713000000000022</v>
      </c>
      <c r="F1064" s="4">
        <f t="shared" si="80"/>
        <v>10.057143690000014</v>
      </c>
      <c r="G1064" s="4">
        <f>ABS(SMA1MSFT[[#This Row],[Erorr 1]])</f>
        <v>3.1713000000000022</v>
      </c>
      <c r="H1064" s="27">
        <f>SMA1MSFT[[#This Row],[Abs Erorr 1]]/SMA1MSFT[[#This Row],[Adj Close]]</f>
        <v>4.5750615648952456E-2</v>
      </c>
      <c r="I1064" s="25">
        <f t="shared" si="83"/>
        <v>63.55769999999999</v>
      </c>
      <c r="J1064" s="28">
        <f>(SMA1MSFT[[#This Row],[Adj Close]]-SMA1MSFT[[#This Row],[3-MA]])</f>
        <v>5.7594000000000065</v>
      </c>
      <c r="K1064" s="29">
        <f t="shared" si="82"/>
        <v>33.170688360000078</v>
      </c>
      <c r="L1064" s="29">
        <f>ABS(SMA1MSFT[[#This Row],[Erorr 2]])</f>
        <v>5.7594000000000065</v>
      </c>
      <c r="M1064" s="27">
        <f>SMA1MSFT[[#This Row],[Abs Erorr 2]]/SMA1MSFT[[#This Row],[Adj Close]]</f>
        <v>8.3087722942823725E-2</v>
      </c>
      <c r="N1064" s="25">
        <f t="shared" si="84"/>
        <v>62.817183333333332</v>
      </c>
      <c r="O1064" s="30">
        <f>SMA1MSFT[[#This Row],[Adj Close]]-SMA1MSFT[[#This Row],[6-MA]]</f>
        <v>6.4999166666666639</v>
      </c>
      <c r="P1064" s="29">
        <f>(SMA1MSFT[[#This Row],[Adj Close]]-N1064)^2</f>
        <v>42.248916673611077</v>
      </c>
      <c r="Q1064" s="29">
        <f>ABS(SMA1MSFT[[#This Row],[Erorr 3]])</f>
        <v>6.4999166666666639</v>
      </c>
      <c r="R1064" s="31">
        <f>SMA1MSFT[[#This Row],[Abs Erorr 3]]/SMA1MSFT[[#This Row],[Adj Close]]</f>
        <v>9.3770753056124159E-2</v>
      </c>
    </row>
    <row r="1065" spans="2:18">
      <c r="B1065" s="20">
        <v>45328.291666666664</v>
      </c>
      <c r="C1065" s="4">
        <v>68.208399999999997</v>
      </c>
      <c r="D1065" s="25">
        <f t="shared" si="81"/>
        <v>69.317099999999996</v>
      </c>
      <c r="E1065" s="26">
        <f>SMA1MSFT[[#This Row],[Adj Close]]-SMA1MSFT[[#This Row],[Naive Trend ]]</f>
        <v>-1.1086999999999989</v>
      </c>
      <c r="F1065" s="4">
        <f t="shared" si="80"/>
        <v>1.2292156899999975</v>
      </c>
      <c r="G1065" s="4">
        <f>ABS(SMA1MSFT[[#This Row],[Erorr 1]])</f>
        <v>1.1086999999999989</v>
      </c>
      <c r="H1065" s="27">
        <f>SMA1MSFT[[#This Row],[Abs Erorr 1]]/SMA1MSFT[[#This Row],[Adj Close]]</f>
        <v>1.6254596208091658E-2</v>
      </c>
      <c r="I1065" s="25">
        <f t="shared" si="83"/>
        <v>66.158799999999999</v>
      </c>
      <c r="J1065" s="28">
        <f>(SMA1MSFT[[#This Row],[Adj Close]]-SMA1MSFT[[#This Row],[3-MA]])</f>
        <v>2.0495999999999981</v>
      </c>
      <c r="K1065" s="29">
        <f t="shared" si="82"/>
        <v>4.2008601599999924</v>
      </c>
      <c r="L1065" s="29">
        <f>ABS(SMA1MSFT[[#This Row],[Erorr 2]])</f>
        <v>2.0495999999999981</v>
      </c>
      <c r="M1065" s="27">
        <f>SMA1MSFT[[#This Row],[Abs Erorr 2]]/SMA1MSFT[[#This Row],[Adj Close]]</f>
        <v>3.0049084863447876E-2</v>
      </c>
      <c r="N1065" s="25">
        <f t="shared" si="84"/>
        <v>64.200383333333335</v>
      </c>
      <c r="O1065" s="30">
        <f>SMA1MSFT[[#This Row],[Adj Close]]-SMA1MSFT[[#This Row],[6-MA]]</f>
        <v>4.0080166666666628</v>
      </c>
      <c r="P1065" s="29">
        <f>(SMA1MSFT[[#This Row],[Adj Close]]-N1065)^2</f>
        <v>16.064197600277748</v>
      </c>
      <c r="Q1065" s="29">
        <f>ABS(SMA1MSFT[[#This Row],[Erorr 3]])</f>
        <v>4.0080166666666628</v>
      </c>
      <c r="R1065" s="31">
        <f>SMA1MSFT[[#This Row],[Abs Erorr 3]]/SMA1MSFT[[#This Row],[Adj Close]]</f>
        <v>5.8761335358499291E-2</v>
      </c>
    </row>
    <row r="1066" spans="2:18">
      <c r="B1066" s="20">
        <v>45329.291666666664</v>
      </c>
      <c r="C1066" s="4">
        <v>70.084000000000003</v>
      </c>
      <c r="D1066" s="25">
        <f t="shared" si="81"/>
        <v>68.208399999999997</v>
      </c>
      <c r="E1066" s="26">
        <f>SMA1MSFT[[#This Row],[Adj Close]]-SMA1MSFT[[#This Row],[Naive Trend ]]</f>
        <v>1.8756000000000057</v>
      </c>
      <c r="F1066" s="4">
        <f t="shared" si="80"/>
        <v>3.5178753600000214</v>
      </c>
      <c r="G1066" s="4">
        <f>ABS(SMA1MSFT[[#This Row],[Erorr 1]])</f>
        <v>1.8756000000000057</v>
      </c>
      <c r="H1066" s="27">
        <f>SMA1MSFT[[#This Row],[Abs Erorr 1]]/SMA1MSFT[[#This Row],[Adj Close]]</f>
        <v>2.6762171108955048E-2</v>
      </c>
      <c r="I1066" s="25">
        <f t="shared" si="83"/>
        <v>67.89043333333332</v>
      </c>
      <c r="J1066" s="28">
        <f>(SMA1MSFT[[#This Row],[Adj Close]]-SMA1MSFT[[#This Row],[3-MA]])</f>
        <v>2.1935666666666833</v>
      </c>
      <c r="K1066" s="29">
        <f t="shared" si="82"/>
        <v>4.8117347211111845</v>
      </c>
      <c r="L1066" s="29">
        <f>ABS(SMA1MSFT[[#This Row],[Erorr 2]])</f>
        <v>2.1935666666666833</v>
      </c>
      <c r="M1066" s="27">
        <f>SMA1MSFT[[#This Row],[Abs Erorr 2]]/SMA1MSFT[[#This Row],[Adj Close]]</f>
        <v>3.1299107737382044E-2</v>
      </c>
      <c r="N1066" s="25">
        <f t="shared" si="84"/>
        <v>65.159849999999992</v>
      </c>
      <c r="O1066" s="30">
        <f>SMA1MSFT[[#This Row],[Adj Close]]-SMA1MSFT[[#This Row],[6-MA]]</f>
        <v>4.9241500000000116</v>
      </c>
      <c r="P1066" s="29">
        <f>(SMA1MSFT[[#This Row],[Adj Close]]-N1066)^2</f>
        <v>24.247253222500113</v>
      </c>
      <c r="Q1066" s="29">
        <f>ABS(SMA1MSFT[[#This Row],[Erorr 3]])</f>
        <v>4.9241500000000116</v>
      </c>
      <c r="R1066" s="31">
        <f>SMA1MSFT[[#This Row],[Abs Erorr 3]]/SMA1MSFT[[#This Row],[Adj Close]]</f>
        <v>7.0260687175389691E-2</v>
      </c>
    </row>
    <row r="1067" spans="2:18">
      <c r="B1067" s="20">
        <v>45330.291666666664</v>
      </c>
      <c r="C1067" s="4">
        <v>69.626099999999994</v>
      </c>
      <c r="D1067" s="25">
        <f t="shared" si="81"/>
        <v>70.084000000000003</v>
      </c>
      <c r="E1067" s="26">
        <f>SMA1MSFT[[#This Row],[Adj Close]]-SMA1MSFT[[#This Row],[Naive Trend ]]</f>
        <v>-0.4579000000000093</v>
      </c>
      <c r="F1067" s="4">
        <f t="shared" si="80"/>
        <v>0.20967241000000852</v>
      </c>
      <c r="G1067" s="4">
        <f>ABS(SMA1MSFT[[#This Row],[Erorr 1]])</f>
        <v>0.4579000000000093</v>
      </c>
      <c r="H1067" s="27">
        <f>SMA1MSFT[[#This Row],[Abs Erorr 1]]/SMA1MSFT[[#This Row],[Adj Close]]</f>
        <v>6.576556779713489E-3</v>
      </c>
      <c r="I1067" s="25">
        <f t="shared" si="83"/>
        <v>69.203166666666661</v>
      </c>
      <c r="J1067" s="28">
        <f>(SMA1MSFT[[#This Row],[Adj Close]]-SMA1MSFT[[#This Row],[3-MA]])</f>
        <v>0.42293333333333294</v>
      </c>
      <c r="K1067" s="29">
        <f t="shared" si="82"/>
        <v>0.17887260444444411</v>
      </c>
      <c r="L1067" s="29">
        <f>ABS(SMA1MSFT[[#This Row],[Erorr 2]])</f>
        <v>0.42293333333333294</v>
      </c>
      <c r="M1067" s="27">
        <f>SMA1MSFT[[#This Row],[Abs Erorr 2]]/SMA1MSFT[[#This Row],[Adj Close]]</f>
        <v>6.074350471063767E-3</v>
      </c>
      <c r="N1067" s="25">
        <f t="shared" si="84"/>
        <v>66.380433333333329</v>
      </c>
      <c r="O1067" s="30">
        <f>SMA1MSFT[[#This Row],[Adj Close]]-SMA1MSFT[[#This Row],[6-MA]]</f>
        <v>3.2456666666666649</v>
      </c>
      <c r="P1067" s="29">
        <f>(SMA1MSFT[[#This Row],[Adj Close]]-N1067)^2</f>
        <v>10.534352111111099</v>
      </c>
      <c r="Q1067" s="29">
        <f>ABS(SMA1MSFT[[#This Row],[Erorr 3]])</f>
        <v>3.2456666666666649</v>
      </c>
      <c r="R1067" s="31">
        <f>SMA1MSFT[[#This Row],[Abs Erorr 3]]/SMA1MSFT[[#This Row],[Adj Close]]</f>
        <v>4.6615660889618479E-2</v>
      </c>
    </row>
    <row r="1068" spans="2:18">
      <c r="B1068" s="20">
        <v>45331.291666666664</v>
      </c>
      <c r="C1068" s="4">
        <v>72.117500000000007</v>
      </c>
      <c r="D1068" s="25">
        <f t="shared" si="81"/>
        <v>69.626099999999994</v>
      </c>
      <c r="E1068" s="26">
        <f>SMA1MSFT[[#This Row],[Adj Close]]-SMA1MSFT[[#This Row],[Naive Trend ]]</f>
        <v>2.4914000000000129</v>
      </c>
      <c r="F1068" s="4">
        <f t="shared" si="80"/>
        <v>6.2070739600000646</v>
      </c>
      <c r="G1068" s="4">
        <f>ABS(SMA1MSFT[[#This Row],[Erorr 1]])</f>
        <v>2.4914000000000129</v>
      </c>
      <c r="H1068" s="27">
        <f>SMA1MSFT[[#This Row],[Abs Erorr 1]]/SMA1MSFT[[#This Row],[Adj Close]]</f>
        <v>3.4546399972267654E-2</v>
      </c>
      <c r="I1068" s="25">
        <f t="shared" si="83"/>
        <v>69.30616666666667</v>
      </c>
      <c r="J1068" s="28">
        <f>(SMA1MSFT[[#This Row],[Adj Close]]-SMA1MSFT[[#This Row],[3-MA]])</f>
        <v>2.8113333333333372</v>
      </c>
      <c r="K1068" s="29">
        <f t="shared" si="82"/>
        <v>7.9035951111111329</v>
      </c>
      <c r="L1068" s="29">
        <f>ABS(SMA1MSFT[[#This Row],[Erorr 2]])</f>
        <v>2.8113333333333372</v>
      </c>
      <c r="M1068" s="27">
        <f>SMA1MSFT[[#This Row],[Abs Erorr 2]]/SMA1MSFT[[#This Row],[Adj Close]]</f>
        <v>3.8982678730312852E-2</v>
      </c>
      <c r="N1068" s="25">
        <f t="shared" si="84"/>
        <v>67.732483333333334</v>
      </c>
      <c r="O1068" s="30">
        <f>SMA1MSFT[[#This Row],[Adj Close]]-SMA1MSFT[[#This Row],[6-MA]]</f>
        <v>4.3850166666666723</v>
      </c>
      <c r="P1068" s="29">
        <f>(SMA1MSFT[[#This Row],[Adj Close]]-N1068)^2</f>
        <v>19.228371166944495</v>
      </c>
      <c r="Q1068" s="29">
        <f>ABS(SMA1MSFT[[#This Row],[Erorr 3]])</f>
        <v>4.3850166666666723</v>
      </c>
      <c r="R1068" s="31">
        <f>SMA1MSFT[[#This Row],[Abs Erorr 3]]/SMA1MSFT[[#This Row],[Adj Close]]</f>
        <v>6.0803780866872423E-2</v>
      </c>
    </row>
    <row r="1069" spans="2:18">
      <c r="B1069" s="20">
        <v>45334.291666666664</v>
      </c>
      <c r="C1069" s="4">
        <v>72.232500000000002</v>
      </c>
      <c r="D1069" s="25">
        <f t="shared" si="81"/>
        <v>72.117500000000007</v>
      </c>
      <c r="E1069" s="26">
        <f>SMA1MSFT[[#This Row],[Adj Close]]-SMA1MSFT[[#This Row],[Naive Trend ]]</f>
        <v>0.11499999999999488</v>
      </c>
      <c r="F1069" s="4">
        <f t="shared" si="80"/>
        <v>1.3224999999998823E-2</v>
      </c>
      <c r="G1069" s="4">
        <f>ABS(SMA1MSFT[[#This Row],[Erorr 1]])</f>
        <v>0.11499999999999488</v>
      </c>
      <c r="H1069" s="27">
        <f>SMA1MSFT[[#This Row],[Abs Erorr 1]]/SMA1MSFT[[#This Row],[Adj Close]]</f>
        <v>1.5920811269164834E-3</v>
      </c>
      <c r="I1069" s="25">
        <f t="shared" si="83"/>
        <v>70.609200000000001</v>
      </c>
      <c r="J1069" s="28">
        <f>(SMA1MSFT[[#This Row],[Adj Close]]-SMA1MSFT[[#This Row],[3-MA]])</f>
        <v>1.6233000000000004</v>
      </c>
      <c r="K1069" s="29">
        <f t="shared" si="82"/>
        <v>2.6351028900000015</v>
      </c>
      <c r="L1069" s="29">
        <f>ABS(SMA1MSFT[[#This Row],[Erorr 2]])</f>
        <v>1.6233000000000004</v>
      </c>
      <c r="M1069" s="27">
        <f>SMA1MSFT[[#This Row],[Abs Erorr 2]]/SMA1MSFT[[#This Row],[Adj Close]]</f>
        <v>2.2473263420205593E-2</v>
      </c>
      <c r="N1069" s="25">
        <f t="shared" si="84"/>
        <v>69.249816666666661</v>
      </c>
      <c r="O1069" s="30">
        <f>SMA1MSFT[[#This Row],[Adj Close]]-SMA1MSFT[[#This Row],[6-MA]]</f>
        <v>2.9826833333333411</v>
      </c>
      <c r="P1069" s="29">
        <f>(SMA1MSFT[[#This Row],[Adj Close]]-N1069)^2</f>
        <v>8.8963998669444901</v>
      </c>
      <c r="Q1069" s="29">
        <f>ABS(SMA1MSFT[[#This Row],[Erorr 3]])</f>
        <v>2.9826833333333411</v>
      </c>
      <c r="R1069" s="31">
        <f>SMA1MSFT[[#This Row],[Abs Erorr 3]]/SMA1MSFT[[#This Row],[Adj Close]]</f>
        <v>4.1292816022335387E-2</v>
      </c>
    </row>
    <row r="1070" spans="2:18">
      <c r="B1070" s="20">
        <v>45335.291666666664</v>
      </c>
      <c r="C1070" s="4">
        <v>72.112499999999997</v>
      </c>
      <c r="D1070" s="25">
        <f t="shared" si="81"/>
        <v>72.232500000000002</v>
      </c>
      <c r="E1070" s="26">
        <f>SMA1MSFT[[#This Row],[Adj Close]]-SMA1MSFT[[#This Row],[Naive Trend ]]</f>
        <v>-0.12000000000000455</v>
      </c>
      <c r="F1070" s="4">
        <f t="shared" si="80"/>
        <v>1.4400000000001091E-2</v>
      </c>
      <c r="G1070" s="4">
        <f>ABS(SMA1MSFT[[#This Row],[Erorr 1]])</f>
        <v>0.12000000000000455</v>
      </c>
      <c r="H1070" s="27">
        <f>SMA1MSFT[[#This Row],[Abs Erorr 1]]/SMA1MSFT[[#This Row],[Adj Close]]</f>
        <v>1.6640665626625696E-3</v>
      </c>
      <c r="I1070" s="25">
        <f t="shared" si="83"/>
        <v>71.325366666666682</v>
      </c>
      <c r="J1070" s="28">
        <f>(SMA1MSFT[[#This Row],[Adj Close]]-SMA1MSFT[[#This Row],[3-MA]])</f>
        <v>0.78713333333331548</v>
      </c>
      <c r="K1070" s="29">
        <f t="shared" si="82"/>
        <v>0.61957888444441633</v>
      </c>
      <c r="L1070" s="29">
        <f>ABS(SMA1MSFT[[#This Row],[Erorr 2]])</f>
        <v>0.78713333333331548</v>
      </c>
      <c r="M1070" s="27">
        <f>SMA1MSFT[[#This Row],[Abs Erorr 2]]/SMA1MSFT[[#This Row],[Adj Close]]</f>
        <v>1.0915352169642093E-2</v>
      </c>
      <c r="N1070" s="25">
        <f t="shared" si="84"/>
        <v>70.264266666666671</v>
      </c>
      <c r="O1070" s="30">
        <f>SMA1MSFT[[#This Row],[Adj Close]]-SMA1MSFT[[#This Row],[6-MA]]</f>
        <v>1.8482333333333258</v>
      </c>
      <c r="P1070" s="29">
        <f>(SMA1MSFT[[#This Row],[Adj Close]]-N1070)^2</f>
        <v>3.4159664544444168</v>
      </c>
      <c r="Q1070" s="29">
        <f>ABS(SMA1MSFT[[#This Row],[Erorr 3]])</f>
        <v>1.8482333333333258</v>
      </c>
      <c r="R1070" s="31">
        <f>SMA1MSFT[[#This Row],[Abs Erorr 3]]/SMA1MSFT[[#This Row],[Adj Close]]</f>
        <v>2.5629860749985453E-2</v>
      </c>
    </row>
    <row r="1071" spans="2:18">
      <c r="B1071" s="20">
        <v>45336.291666666664</v>
      </c>
      <c r="C1071" s="4">
        <v>73.884100000000004</v>
      </c>
      <c r="D1071" s="25">
        <f t="shared" si="81"/>
        <v>72.112499999999997</v>
      </c>
      <c r="E1071" s="26">
        <f>SMA1MSFT[[#This Row],[Adj Close]]-SMA1MSFT[[#This Row],[Naive Trend ]]</f>
        <v>1.7716000000000065</v>
      </c>
      <c r="F1071" s="4">
        <f t="shared" si="80"/>
        <v>3.1385665600000232</v>
      </c>
      <c r="G1071" s="4">
        <f>ABS(SMA1MSFT[[#This Row],[Erorr 1]])</f>
        <v>1.7716000000000065</v>
      </c>
      <c r="H1071" s="27">
        <f>SMA1MSFT[[#This Row],[Abs Erorr 1]]/SMA1MSFT[[#This Row],[Adj Close]]</f>
        <v>2.3978095422425211E-2</v>
      </c>
      <c r="I1071" s="25">
        <f t="shared" si="83"/>
        <v>72.154166666666683</v>
      </c>
      <c r="J1071" s="28">
        <f>(SMA1MSFT[[#This Row],[Adj Close]]-SMA1MSFT[[#This Row],[3-MA]])</f>
        <v>1.7299333333333209</v>
      </c>
      <c r="K1071" s="29">
        <f t="shared" si="82"/>
        <v>2.9926693377777349</v>
      </c>
      <c r="L1071" s="29">
        <f>ABS(SMA1MSFT[[#This Row],[Erorr 2]])</f>
        <v>1.7299333333333209</v>
      </c>
      <c r="M1071" s="27">
        <f>SMA1MSFT[[#This Row],[Abs Erorr 2]]/SMA1MSFT[[#This Row],[Adj Close]]</f>
        <v>2.3414149097482691E-2</v>
      </c>
      <c r="N1071" s="25">
        <f t="shared" si="84"/>
        <v>70.730166666666676</v>
      </c>
      <c r="O1071" s="30">
        <f>SMA1MSFT[[#This Row],[Adj Close]]-SMA1MSFT[[#This Row],[6-MA]]</f>
        <v>3.1539333333333275</v>
      </c>
      <c r="P1071" s="29">
        <f>(SMA1MSFT[[#This Row],[Adj Close]]-N1071)^2</f>
        <v>9.9472954711110741</v>
      </c>
      <c r="Q1071" s="29">
        <f>ABS(SMA1MSFT[[#This Row],[Erorr 3]])</f>
        <v>3.1539333333333275</v>
      </c>
      <c r="R1071" s="31">
        <f>SMA1MSFT[[#This Row],[Abs Erorr 3]]/SMA1MSFT[[#This Row],[Adj Close]]</f>
        <v>4.2687578698709566E-2</v>
      </c>
    </row>
    <row r="1072" spans="2:18">
      <c r="B1072" s="20">
        <v>45337.291666666664</v>
      </c>
      <c r="C1072" s="4">
        <v>72.642399999999995</v>
      </c>
      <c r="D1072" s="25">
        <f t="shared" si="81"/>
        <v>73.884100000000004</v>
      </c>
      <c r="E1072" s="26">
        <f>SMA1MSFT[[#This Row],[Adj Close]]-SMA1MSFT[[#This Row],[Naive Trend ]]</f>
        <v>-1.2417000000000087</v>
      </c>
      <c r="F1072" s="4">
        <f t="shared" si="80"/>
        <v>1.5418188900000216</v>
      </c>
      <c r="G1072" s="4">
        <f>ABS(SMA1MSFT[[#This Row],[Erorr 1]])</f>
        <v>1.2417000000000087</v>
      </c>
      <c r="H1072" s="27">
        <f>SMA1MSFT[[#This Row],[Abs Erorr 1]]/SMA1MSFT[[#This Row],[Adj Close]]</f>
        <v>1.7093322907833563E-2</v>
      </c>
      <c r="I1072" s="25">
        <f t="shared" si="83"/>
        <v>72.743033333333344</v>
      </c>
      <c r="J1072" s="28">
        <f>(SMA1MSFT[[#This Row],[Adj Close]]-SMA1MSFT[[#This Row],[3-MA]])</f>
        <v>-0.10063333333334867</v>
      </c>
      <c r="K1072" s="29">
        <f t="shared" si="82"/>
        <v>1.0127067777780866E-2</v>
      </c>
      <c r="L1072" s="29">
        <f>ABS(SMA1MSFT[[#This Row],[Erorr 2]])</f>
        <v>0.10063333333334867</v>
      </c>
      <c r="M1072" s="27">
        <f>SMA1MSFT[[#This Row],[Abs Erorr 2]]/SMA1MSFT[[#This Row],[Adj Close]]</f>
        <v>1.385325007617434E-3</v>
      </c>
      <c r="N1072" s="25">
        <f t="shared" si="84"/>
        <v>71.676116666666672</v>
      </c>
      <c r="O1072" s="30">
        <f>SMA1MSFT[[#This Row],[Adj Close]]-SMA1MSFT[[#This Row],[6-MA]]</f>
        <v>0.9662833333333225</v>
      </c>
      <c r="P1072" s="29">
        <f>(SMA1MSFT[[#This Row],[Adj Close]]-N1072)^2</f>
        <v>0.93370348027775685</v>
      </c>
      <c r="Q1072" s="29">
        <f>ABS(SMA1MSFT[[#This Row],[Erorr 3]])</f>
        <v>0.9662833333333225</v>
      </c>
      <c r="R1072" s="31">
        <f>SMA1MSFT[[#This Row],[Abs Erorr 3]]/SMA1MSFT[[#This Row],[Adj Close]]</f>
        <v>1.3301919173008086E-2</v>
      </c>
    </row>
    <row r="1073" spans="2:18">
      <c r="B1073" s="20">
        <v>45338.291666666664</v>
      </c>
      <c r="C1073" s="4">
        <v>72.597399999999993</v>
      </c>
      <c r="D1073" s="25">
        <f t="shared" si="81"/>
        <v>72.642399999999995</v>
      </c>
      <c r="E1073" s="26">
        <f>SMA1MSFT[[#This Row],[Adj Close]]-SMA1MSFT[[#This Row],[Naive Trend ]]</f>
        <v>-4.5000000000001705E-2</v>
      </c>
      <c r="F1073" s="4">
        <f t="shared" si="80"/>
        <v>2.0250000000001534E-3</v>
      </c>
      <c r="G1073" s="4">
        <f>ABS(SMA1MSFT[[#This Row],[Erorr 1]])</f>
        <v>4.5000000000001705E-2</v>
      </c>
      <c r="H1073" s="27">
        <f>SMA1MSFT[[#This Row],[Abs Erorr 1]]/SMA1MSFT[[#This Row],[Adj Close]]</f>
        <v>6.1985690947612051E-4</v>
      </c>
      <c r="I1073" s="25">
        <f t="shared" si="83"/>
        <v>72.879666666666665</v>
      </c>
      <c r="J1073" s="28">
        <f>(SMA1MSFT[[#This Row],[Adj Close]]-SMA1MSFT[[#This Row],[3-MA]])</f>
        <v>-0.28226666666667199</v>
      </c>
      <c r="K1073" s="29">
        <f t="shared" si="82"/>
        <v>7.9674471111114115E-2</v>
      </c>
      <c r="L1073" s="29">
        <f>ABS(SMA1MSFT[[#This Row],[Erorr 2]])</f>
        <v>0.28226666666667199</v>
      </c>
      <c r="M1073" s="27">
        <f>SMA1MSFT[[#This Row],[Abs Erorr 2]]/SMA1MSFT[[#This Row],[Adj Close]]</f>
        <v>3.8881098588471768E-3</v>
      </c>
      <c r="N1073" s="25">
        <f t="shared" si="84"/>
        <v>72.102516666666673</v>
      </c>
      <c r="O1073" s="30">
        <f>SMA1MSFT[[#This Row],[Adj Close]]-SMA1MSFT[[#This Row],[6-MA]]</f>
        <v>0.4948833333333198</v>
      </c>
      <c r="P1073" s="29">
        <f>(SMA1MSFT[[#This Row],[Adj Close]]-N1073)^2</f>
        <v>0.24490951361109772</v>
      </c>
      <c r="Q1073" s="29">
        <f>ABS(SMA1MSFT[[#This Row],[Erorr 3]])</f>
        <v>0.4948833333333198</v>
      </c>
      <c r="R1073" s="31">
        <f>SMA1MSFT[[#This Row],[Abs Erorr 3]]/SMA1MSFT[[#This Row],[Adj Close]]</f>
        <v>6.8168189678049053E-3</v>
      </c>
    </row>
    <row r="1074" spans="2:18">
      <c r="B1074" s="20">
        <v>45342.291666666664</v>
      </c>
      <c r="C1074" s="4">
        <v>69.437100000000001</v>
      </c>
      <c r="D1074" s="25">
        <f t="shared" si="81"/>
        <v>72.597399999999993</v>
      </c>
      <c r="E1074" s="26">
        <f>SMA1MSFT[[#This Row],[Adj Close]]-SMA1MSFT[[#This Row],[Naive Trend ]]</f>
        <v>-3.1602999999999923</v>
      </c>
      <c r="F1074" s="4">
        <f t="shared" si="80"/>
        <v>9.9874960899999508</v>
      </c>
      <c r="G1074" s="4">
        <f>ABS(SMA1MSFT[[#This Row],[Erorr 1]])</f>
        <v>3.1602999999999923</v>
      </c>
      <c r="H1074" s="27">
        <f>SMA1MSFT[[#This Row],[Abs Erorr 1]]/SMA1MSFT[[#This Row],[Adj Close]]</f>
        <v>4.5513133468995569E-2</v>
      </c>
      <c r="I1074" s="25">
        <f t="shared" si="83"/>
        <v>73.041299999999993</v>
      </c>
      <c r="J1074" s="28">
        <f>(SMA1MSFT[[#This Row],[Adj Close]]-SMA1MSFT[[#This Row],[3-MA]])</f>
        <v>-3.6041999999999916</v>
      </c>
      <c r="K1074" s="29">
        <f t="shared" si="82"/>
        <v>12.990257639999939</v>
      </c>
      <c r="L1074" s="29">
        <f>ABS(SMA1MSFT[[#This Row],[Erorr 2]])</f>
        <v>3.6041999999999916</v>
      </c>
      <c r="M1074" s="27">
        <f>SMA1MSFT[[#This Row],[Abs Erorr 2]]/SMA1MSFT[[#This Row],[Adj Close]]</f>
        <v>5.1905969575342166E-2</v>
      </c>
      <c r="N1074" s="25">
        <f t="shared" si="84"/>
        <v>72.597733333333338</v>
      </c>
      <c r="O1074" s="30">
        <f>SMA1MSFT[[#This Row],[Adj Close]]-SMA1MSFT[[#This Row],[6-MA]]</f>
        <v>-3.1606333333333367</v>
      </c>
      <c r="P1074" s="29">
        <f>(SMA1MSFT[[#This Row],[Adj Close]]-N1074)^2</f>
        <v>9.9896030677778</v>
      </c>
      <c r="Q1074" s="29">
        <f>ABS(SMA1MSFT[[#This Row],[Erorr 3]])</f>
        <v>3.1606333333333367</v>
      </c>
      <c r="R1074" s="31">
        <f>SMA1MSFT[[#This Row],[Abs Erorr 3]]/SMA1MSFT[[#This Row],[Adj Close]]</f>
        <v>4.5517933976697421E-2</v>
      </c>
    </row>
    <row r="1075" spans="2:18">
      <c r="B1075" s="20">
        <v>45343.291666666664</v>
      </c>
      <c r="C1075" s="4">
        <v>67.457499999999996</v>
      </c>
      <c r="D1075" s="25">
        <f t="shared" si="81"/>
        <v>69.437100000000001</v>
      </c>
      <c r="E1075" s="26">
        <f>SMA1MSFT[[#This Row],[Adj Close]]-SMA1MSFT[[#This Row],[Naive Trend ]]</f>
        <v>-1.9796000000000049</v>
      </c>
      <c r="F1075" s="4">
        <f t="shared" si="80"/>
        <v>3.9188161600000195</v>
      </c>
      <c r="G1075" s="4">
        <f>ABS(SMA1MSFT[[#This Row],[Erorr 1]])</f>
        <v>1.9796000000000049</v>
      </c>
      <c r="H1075" s="27">
        <f>SMA1MSFT[[#This Row],[Abs Erorr 1]]/SMA1MSFT[[#This Row],[Adj Close]]</f>
        <v>2.9345884445762221E-2</v>
      </c>
      <c r="I1075" s="25">
        <f t="shared" si="83"/>
        <v>71.558966666666663</v>
      </c>
      <c r="J1075" s="28">
        <f>(SMA1MSFT[[#This Row],[Adj Close]]-SMA1MSFT[[#This Row],[3-MA]])</f>
        <v>-4.101466666666667</v>
      </c>
      <c r="K1075" s="29">
        <f t="shared" si="82"/>
        <v>16.822028817777781</v>
      </c>
      <c r="L1075" s="29">
        <f>ABS(SMA1MSFT[[#This Row],[Erorr 2]])</f>
        <v>4.101466666666667</v>
      </c>
      <c r="M1075" s="27">
        <f>SMA1MSFT[[#This Row],[Abs Erorr 2]]/SMA1MSFT[[#This Row],[Adj Close]]</f>
        <v>6.0800751090192597E-2</v>
      </c>
      <c r="N1075" s="25">
        <f t="shared" si="84"/>
        <v>72.150999999999996</v>
      </c>
      <c r="O1075" s="30">
        <f>SMA1MSFT[[#This Row],[Adj Close]]-SMA1MSFT[[#This Row],[6-MA]]</f>
        <v>-4.6935000000000002</v>
      </c>
      <c r="P1075" s="29">
        <f>(SMA1MSFT[[#This Row],[Adj Close]]-N1075)^2</f>
        <v>22.028942250000004</v>
      </c>
      <c r="Q1075" s="29">
        <f>ABS(SMA1MSFT[[#This Row],[Erorr 3]])</f>
        <v>4.6935000000000002</v>
      </c>
      <c r="R1075" s="31">
        <f>SMA1MSFT[[#This Row],[Abs Erorr 3]]/SMA1MSFT[[#This Row],[Adj Close]]</f>
        <v>6.9577141162954464E-2</v>
      </c>
    </row>
    <row r="1076" spans="2:18">
      <c r="B1076" s="20">
        <v>45344.291666666664</v>
      </c>
      <c r="C1076" s="4">
        <v>78.521100000000004</v>
      </c>
      <c r="D1076" s="25">
        <f t="shared" si="81"/>
        <v>67.457499999999996</v>
      </c>
      <c r="E1076" s="26">
        <f>SMA1MSFT[[#This Row],[Adj Close]]-SMA1MSFT[[#This Row],[Naive Trend ]]</f>
        <v>11.063600000000008</v>
      </c>
      <c r="F1076" s="4">
        <f t="shared" si="80"/>
        <v>122.40324496000018</v>
      </c>
      <c r="G1076" s="4">
        <f>ABS(SMA1MSFT[[#This Row],[Erorr 1]])</f>
        <v>11.063600000000008</v>
      </c>
      <c r="H1076" s="27">
        <f>SMA1MSFT[[#This Row],[Abs Erorr 1]]/SMA1MSFT[[#This Row],[Adj Close]]</f>
        <v>0.14089970721245637</v>
      </c>
      <c r="I1076" s="25">
        <f t="shared" si="83"/>
        <v>69.830666666666659</v>
      </c>
      <c r="J1076" s="28">
        <f>(SMA1MSFT[[#This Row],[Adj Close]]-SMA1MSFT[[#This Row],[3-MA]])</f>
        <v>8.6904333333333454</v>
      </c>
      <c r="K1076" s="29">
        <f t="shared" si="82"/>
        <v>75.523631521111326</v>
      </c>
      <c r="L1076" s="29">
        <f>ABS(SMA1MSFT[[#This Row],[Erorr 2]])</f>
        <v>8.6904333333333454</v>
      </c>
      <c r="M1076" s="27">
        <f>SMA1MSFT[[#This Row],[Abs Erorr 2]]/SMA1MSFT[[#This Row],[Adj Close]]</f>
        <v>0.11067640842185533</v>
      </c>
      <c r="N1076" s="25">
        <f t="shared" si="84"/>
        <v>71.355166666666662</v>
      </c>
      <c r="O1076" s="30">
        <f>SMA1MSFT[[#This Row],[Adj Close]]-SMA1MSFT[[#This Row],[6-MA]]</f>
        <v>7.1659333333333421</v>
      </c>
      <c r="P1076" s="29">
        <f>(SMA1MSFT[[#This Row],[Adj Close]]-N1076)^2</f>
        <v>51.350600537777908</v>
      </c>
      <c r="Q1076" s="29">
        <f>ABS(SMA1MSFT[[#This Row],[Erorr 3]])</f>
        <v>7.1659333333333421</v>
      </c>
      <c r="R1076" s="31">
        <f>SMA1MSFT[[#This Row],[Abs Erorr 3]]/SMA1MSFT[[#This Row],[Adj Close]]</f>
        <v>9.1261244854355605E-2</v>
      </c>
    </row>
    <row r="1077" spans="2:18">
      <c r="B1077" s="20">
        <v>45345.291666666664</v>
      </c>
      <c r="C1077" s="4">
        <v>78.8001</v>
      </c>
      <c r="D1077" s="25">
        <f t="shared" si="81"/>
        <v>78.521100000000004</v>
      </c>
      <c r="E1077" s="26">
        <f>SMA1MSFT[[#This Row],[Adj Close]]-SMA1MSFT[[#This Row],[Naive Trend ]]</f>
        <v>0.27899999999999636</v>
      </c>
      <c r="F1077" s="4">
        <f t="shared" si="80"/>
        <v>7.7840999999997967E-2</v>
      </c>
      <c r="G1077" s="4">
        <f>ABS(SMA1MSFT[[#This Row],[Erorr 1]])</f>
        <v>0.27899999999999636</v>
      </c>
      <c r="H1077" s="27">
        <f>SMA1MSFT[[#This Row],[Abs Erorr 1]]/SMA1MSFT[[#This Row],[Adj Close]]</f>
        <v>3.54060464390269E-3</v>
      </c>
      <c r="I1077" s="25">
        <f t="shared" si="83"/>
        <v>71.805233333333334</v>
      </c>
      <c r="J1077" s="28">
        <f>(SMA1MSFT[[#This Row],[Adj Close]]-SMA1MSFT[[#This Row],[3-MA]])</f>
        <v>6.9948666666666668</v>
      </c>
      <c r="K1077" s="29">
        <f t="shared" si="82"/>
        <v>48.928159684444445</v>
      </c>
      <c r="L1077" s="29">
        <f>ABS(SMA1MSFT[[#This Row],[Erorr 2]])</f>
        <v>6.9948666666666668</v>
      </c>
      <c r="M1077" s="27">
        <f>SMA1MSFT[[#This Row],[Abs Erorr 2]]/SMA1MSFT[[#This Row],[Adj Close]]</f>
        <v>8.8767230836847497E-2</v>
      </c>
      <c r="N1077" s="25">
        <f t="shared" si="84"/>
        <v>72.423266666666663</v>
      </c>
      <c r="O1077" s="30">
        <f>SMA1MSFT[[#This Row],[Adj Close]]-SMA1MSFT[[#This Row],[6-MA]]</f>
        <v>6.3768333333333374</v>
      </c>
      <c r="P1077" s="29">
        <f>(SMA1MSFT[[#This Row],[Adj Close]]-N1077)^2</f>
        <v>40.664003361111163</v>
      </c>
      <c r="Q1077" s="29">
        <f>ABS(SMA1MSFT[[#This Row],[Erorr 3]])</f>
        <v>6.3768333333333374</v>
      </c>
      <c r="R1077" s="31">
        <f>SMA1MSFT[[#This Row],[Abs Erorr 3]]/SMA1MSFT[[#This Row],[Adj Close]]</f>
        <v>8.0924178184207093E-2</v>
      </c>
    </row>
    <row r="1078" spans="2:18">
      <c r="B1078" s="20">
        <v>45348.291666666664</v>
      </c>
      <c r="C1078" s="4">
        <v>79.075000000000003</v>
      </c>
      <c r="D1078" s="25">
        <f t="shared" si="81"/>
        <v>78.8001</v>
      </c>
      <c r="E1078" s="26">
        <f>SMA1MSFT[[#This Row],[Adj Close]]-SMA1MSFT[[#This Row],[Naive Trend ]]</f>
        <v>0.27490000000000236</v>
      </c>
      <c r="F1078" s="4">
        <f t="shared" si="80"/>
        <v>7.5570010000001298E-2</v>
      </c>
      <c r="G1078" s="4">
        <f>ABS(SMA1MSFT[[#This Row],[Erorr 1]])</f>
        <v>0.27490000000000236</v>
      </c>
      <c r="H1078" s="27">
        <f>SMA1MSFT[[#This Row],[Abs Erorr 1]]/SMA1MSFT[[#This Row],[Adj Close]]</f>
        <v>3.4764464116345539E-3</v>
      </c>
      <c r="I1078" s="25">
        <f t="shared" si="83"/>
        <v>74.926233333333343</v>
      </c>
      <c r="J1078" s="28">
        <f>(SMA1MSFT[[#This Row],[Adj Close]]-SMA1MSFT[[#This Row],[3-MA]])</f>
        <v>4.1487666666666598</v>
      </c>
      <c r="K1078" s="29">
        <f t="shared" si="82"/>
        <v>17.212264854444388</v>
      </c>
      <c r="L1078" s="29">
        <f>ABS(SMA1MSFT[[#This Row],[Erorr 2]])</f>
        <v>4.1487666666666598</v>
      </c>
      <c r="M1078" s="27">
        <f>SMA1MSFT[[#This Row],[Abs Erorr 2]]/SMA1MSFT[[#This Row],[Adj Close]]</f>
        <v>5.2466224048898634E-2</v>
      </c>
      <c r="N1078" s="25">
        <f t="shared" si="84"/>
        <v>73.242599999999996</v>
      </c>
      <c r="O1078" s="30">
        <f>SMA1MSFT[[#This Row],[Adj Close]]-SMA1MSFT[[#This Row],[6-MA]]</f>
        <v>5.8324000000000069</v>
      </c>
      <c r="P1078" s="29">
        <f>(SMA1MSFT[[#This Row],[Adj Close]]-N1078)^2</f>
        <v>34.016889760000083</v>
      </c>
      <c r="Q1078" s="29">
        <f>ABS(SMA1MSFT[[#This Row],[Erorr 3]])</f>
        <v>5.8324000000000069</v>
      </c>
      <c r="R1078" s="31">
        <f>SMA1MSFT[[#This Row],[Abs Erorr 3]]/SMA1MSFT[[#This Row],[Adj Close]]</f>
        <v>7.3757824849826195E-2</v>
      </c>
    </row>
    <row r="1079" spans="2:18">
      <c r="B1079" s="20">
        <v>45349.291666666664</v>
      </c>
      <c r="C1079" s="4">
        <v>78.684100000000001</v>
      </c>
      <c r="D1079" s="25">
        <f t="shared" si="81"/>
        <v>79.075000000000003</v>
      </c>
      <c r="E1079" s="26">
        <f>SMA1MSFT[[#This Row],[Adj Close]]-SMA1MSFT[[#This Row],[Naive Trend ]]</f>
        <v>-0.39090000000000202</v>
      </c>
      <c r="F1079" s="4">
        <f t="shared" si="80"/>
        <v>0.15280281000000159</v>
      </c>
      <c r="G1079" s="4">
        <f>ABS(SMA1MSFT[[#This Row],[Erorr 1]])</f>
        <v>0.39090000000000202</v>
      </c>
      <c r="H1079" s="27">
        <f>SMA1MSFT[[#This Row],[Abs Erorr 1]]/SMA1MSFT[[#This Row],[Adj Close]]</f>
        <v>4.9679668446357276E-3</v>
      </c>
      <c r="I1079" s="25">
        <f t="shared" si="83"/>
        <v>78.798733333333345</v>
      </c>
      <c r="J1079" s="28">
        <f>(SMA1MSFT[[#This Row],[Adj Close]]-SMA1MSFT[[#This Row],[3-MA]])</f>
        <v>-0.11463333333334447</v>
      </c>
      <c r="K1079" s="29">
        <f t="shared" si="82"/>
        <v>1.3140801111113664E-2</v>
      </c>
      <c r="L1079" s="29">
        <f>ABS(SMA1MSFT[[#This Row],[Erorr 2]])</f>
        <v>0.11463333333334447</v>
      </c>
      <c r="M1079" s="27">
        <f>SMA1MSFT[[#This Row],[Abs Erorr 2]]/SMA1MSFT[[#This Row],[Adj Close]]</f>
        <v>1.4568805302894036E-3</v>
      </c>
      <c r="N1079" s="25">
        <f t="shared" si="84"/>
        <v>74.314699999999988</v>
      </c>
      <c r="O1079" s="30">
        <f>SMA1MSFT[[#This Row],[Adj Close]]-SMA1MSFT[[#This Row],[6-MA]]</f>
        <v>4.3694000000000131</v>
      </c>
      <c r="P1079" s="29">
        <f>(SMA1MSFT[[#This Row],[Adj Close]]-N1079)^2</f>
        <v>19.091656360000115</v>
      </c>
      <c r="Q1079" s="29">
        <f>ABS(SMA1MSFT[[#This Row],[Erorr 3]])</f>
        <v>4.3694000000000131</v>
      </c>
      <c r="R1079" s="31">
        <f>SMA1MSFT[[#This Row],[Abs Erorr 3]]/SMA1MSFT[[#This Row],[Adj Close]]</f>
        <v>5.5530914123692245E-2</v>
      </c>
    </row>
    <row r="1080" spans="2:18">
      <c r="B1080" s="20">
        <v>45350.291666666664</v>
      </c>
      <c r="C1080" s="4">
        <v>77.646299999999997</v>
      </c>
      <c r="D1080" s="25">
        <f t="shared" si="81"/>
        <v>78.684100000000001</v>
      </c>
      <c r="E1080" s="26">
        <f>SMA1MSFT[[#This Row],[Adj Close]]-SMA1MSFT[[#This Row],[Naive Trend ]]</f>
        <v>-1.0378000000000043</v>
      </c>
      <c r="F1080" s="4">
        <f t="shared" si="80"/>
        <v>1.077028840000009</v>
      </c>
      <c r="G1080" s="4">
        <f>ABS(SMA1MSFT[[#This Row],[Erorr 1]])</f>
        <v>1.0378000000000043</v>
      </c>
      <c r="H1080" s="27">
        <f>SMA1MSFT[[#This Row],[Abs Erorr 1]]/SMA1MSFT[[#This Row],[Adj Close]]</f>
        <v>1.3365736680305492E-2</v>
      </c>
      <c r="I1080" s="25">
        <f t="shared" si="83"/>
        <v>78.853066666666663</v>
      </c>
      <c r="J1080" s="28">
        <f>(SMA1MSFT[[#This Row],[Adj Close]]-SMA1MSFT[[#This Row],[3-MA]])</f>
        <v>-1.2067666666666668</v>
      </c>
      <c r="K1080" s="29">
        <f t="shared" si="82"/>
        <v>1.456285787777778</v>
      </c>
      <c r="L1080" s="29">
        <f>ABS(SMA1MSFT[[#This Row],[Erorr 2]])</f>
        <v>1.2067666666666668</v>
      </c>
      <c r="M1080" s="27">
        <f>SMA1MSFT[[#This Row],[Abs Erorr 2]]/SMA1MSFT[[#This Row],[Adj Close]]</f>
        <v>1.5541843805392747E-2</v>
      </c>
      <c r="N1080" s="25">
        <f t="shared" si="84"/>
        <v>75.329149999999998</v>
      </c>
      <c r="O1080" s="30">
        <f>SMA1MSFT[[#This Row],[Adj Close]]-SMA1MSFT[[#This Row],[6-MA]]</f>
        <v>2.317149999999998</v>
      </c>
      <c r="P1080" s="29">
        <f>(SMA1MSFT[[#This Row],[Adj Close]]-N1080)^2</f>
        <v>5.3691841224999912</v>
      </c>
      <c r="Q1080" s="29">
        <f>ABS(SMA1MSFT[[#This Row],[Erorr 3]])</f>
        <v>2.317149999999998</v>
      </c>
      <c r="R1080" s="31">
        <f>SMA1MSFT[[#This Row],[Abs Erorr 3]]/SMA1MSFT[[#This Row],[Adj Close]]</f>
        <v>2.9842374974725108E-2</v>
      </c>
    </row>
    <row r="1081" spans="2:18">
      <c r="B1081" s="20">
        <v>45351.291666666664</v>
      </c>
      <c r="C1081" s="4">
        <v>79.094999999999999</v>
      </c>
      <c r="D1081" s="25">
        <f t="shared" si="81"/>
        <v>77.646299999999997</v>
      </c>
      <c r="E1081" s="26">
        <f>SMA1MSFT[[#This Row],[Adj Close]]-SMA1MSFT[[#This Row],[Naive Trend ]]</f>
        <v>1.4487000000000023</v>
      </c>
      <c r="F1081" s="4">
        <f t="shared" si="80"/>
        <v>2.0987316900000068</v>
      </c>
      <c r="G1081" s="4">
        <f>ABS(SMA1MSFT[[#This Row],[Erorr 1]])</f>
        <v>1.4487000000000023</v>
      </c>
      <c r="H1081" s="27">
        <f>SMA1MSFT[[#This Row],[Abs Erorr 1]]/SMA1MSFT[[#This Row],[Adj Close]]</f>
        <v>1.8315949175042701E-2</v>
      </c>
      <c r="I1081" s="25">
        <f t="shared" si="83"/>
        <v>78.468466666666657</v>
      </c>
      <c r="J1081" s="28">
        <f>(SMA1MSFT[[#This Row],[Adj Close]]-SMA1MSFT[[#This Row],[3-MA]])</f>
        <v>0.6265333333333416</v>
      </c>
      <c r="K1081" s="29">
        <f t="shared" si="82"/>
        <v>0.39254401777778813</v>
      </c>
      <c r="L1081" s="29">
        <f>ABS(SMA1MSFT[[#This Row],[Erorr 2]])</f>
        <v>0.6265333333333416</v>
      </c>
      <c r="M1081" s="27">
        <f>SMA1MSFT[[#This Row],[Abs Erorr 2]]/SMA1MSFT[[#This Row],[Adj Close]]</f>
        <v>7.9212761025771738E-3</v>
      </c>
      <c r="N1081" s="25">
        <f t="shared" si="84"/>
        <v>76.69735</v>
      </c>
      <c r="O1081" s="30">
        <f>SMA1MSFT[[#This Row],[Adj Close]]-SMA1MSFT[[#This Row],[6-MA]]</f>
        <v>2.3976499999999987</v>
      </c>
      <c r="P1081" s="29">
        <f>(SMA1MSFT[[#This Row],[Adj Close]]-N1081)^2</f>
        <v>5.7487255224999938</v>
      </c>
      <c r="Q1081" s="29">
        <f>ABS(SMA1MSFT[[#This Row],[Erorr 3]])</f>
        <v>2.3976499999999987</v>
      </c>
      <c r="R1081" s="31">
        <f>SMA1MSFT[[#This Row],[Abs Erorr 3]]/SMA1MSFT[[#This Row],[Adj Close]]</f>
        <v>3.031354700044249E-2</v>
      </c>
    </row>
    <row r="1082" spans="2:18">
      <c r="B1082" s="20">
        <v>45352.291666666664</v>
      </c>
      <c r="C1082" s="4">
        <v>82.261300000000006</v>
      </c>
      <c r="D1082" s="25">
        <f t="shared" si="81"/>
        <v>79.094999999999999</v>
      </c>
      <c r="E1082" s="26">
        <f>SMA1MSFT[[#This Row],[Adj Close]]-SMA1MSFT[[#This Row],[Naive Trend ]]</f>
        <v>3.1663000000000068</v>
      </c>
      <c r="F1082" s="4">
        <f t="shared" si="80"/>
        <v>10.025455690000044</v>
      </c>
      <c r="G1082" s="4">
        <f>ABS(SMA1MSFT[[#This Row],[Erorr 1]])</f>
        <v>3.1663000000000068</v>
      </c>
      <c r="H1082" s="27">
        <f>SMA1MSFT[[#This Row],[Abs Erorr 1]]/SMA1MSFT[[#This Row],[Adj Close]]</f>
        <v>3.8490760539889431E-2</v>
      </c>
      <c r="I1082" s="25">
        <f t="shared" si="83"/>
        <v>78.475133333333332</v>
      </c>
      <c r="J1082" s="28">
        <f>(SMA1MSFT[[#This Row],[Adj Close]]-SMA1MSFT[[#This Row],[3-MA]])</f>
        <v>3.7861666666666736</v>
      </c>
      <c r="K1082" s="29">
        <f t="shared" si="82"/>
        <v>14.33505802777783</v>
      </c>
      <c r="L1082" s="29">
        <f>ABS(SMA1MSFT[[#This Row],[Erorr 2]])</f>
        <v>3.7861666666666736</v>
      </c>
      <c r="M1082" s="27">
        <f>SMA1MSFT[[#This Row],[Abs Erorr 2]]/SMA1MSFT[[#This Row],[Adj Close]]</f>
        <v>4.6026098136872057E-2</v>
      </c>
      <c r="N1082" s="25">
        <f t="shared" si="84"/>
        <v>78.636933333333332</v>
      </c>
      <c r="O1082" s="30">
        <f>SMA1MSFT[[#This Row],[Adj Close]]-SMA1MSFT[[#This Row],[6-MA]]</f>
        <v>3.6243666666666741</v>
      </c>
      <c r="P1082" s="29">
        <f>(SMA1MSFT[[#This Row],[Adj Close]]-N1082)^2</f>
        <v>13.136033734444498</v>
      </c>
      <c r="Q1082" s="29">
        <f>ABS(SMA1MSFT[[#This Row],[Erorr 3]])</f>
        <v>3.6243666666666741</v>
      </c>
      <c r="R1082" s="31">
        <f>SMA1MSFT[[#This Row],[Abs Erorr 3]]/SMA1MSFT[[#This Row],[Adj Close]]</f>
        <v>4.4059195109567607E-2</v>
      </c>
    </row>
    <row r="1083" spans="2:18">
      <c r="B1083" s="20">
        <v>45355.291666666664</v>
      </c>
      <c r="C1083" s="4">
        <v>85.218699999999998</v>
      </c>
      <c r="D1083" s="25">
        <f t="shared" si="81"/>
        <v>82.261300000000006</v>
      </c>
      <c r="E1083" s="26">
        <f>SMA1MSFT[[#This Row],[Adj Close]]-SMA1MSFT[[#This Row],[Naive Trend ]]</f>
        <v>2.9573999999999927</v>
      </c>
      <c r="F1083" s="4">
        <f t="shared" si="80"/>
        <v>8.7462147599999565</v>
      </c>
      <c r="G1083" s="4">
        <f>ABS(SMA1MSFT[[#This Row],[Erorr 1]])</f>
        <v>2.9573999999999927</v>
      </c>
      <c r="H1083" s="27">
        <f>SMA1MSFT[[#This Row],[Abs Erorr 1]]/SMA1MSFT[[#This Row],[Adj Close]]</f>
        <v>3.4703650724547459E-2</v>
      </c>
      <c r="I1083" s="25">
        <f t="shared" si="83"/>
        <v>79.667533333333338</v>
      </c>
      <c r="J1083" s="28">
        <f>(SMA1MSFT[[#This Row],[Adj Close]]-SMA1MSFT[[#This Row],[3-MA]])</f>
        <v>5.5511666666666599</v>
      </c>
      <c r="K1083" s="29">
        <f t="shared" si="82"/>
        <v>30.815451361111037</v>
      </c>
      <c r="L1083" s="29">
        <f>ABS(SMA1MSFT[[#This Row],[Erorr 2]])</f>
        <v>5.5511666666666599</v>
      </c>
      <c r="M1083" s="27">
        <f>SMA1MSFT[[#This Row],[Abs Erorr 2]]/SMA1MSFT[[#This Row],[Adj Close]]</f>
        <v>6.5140241128609805E-2</v>
      </c>
      <c r="N1083" s="25">
        <f t="shared" si="84"/>
        <v>79.260300000000015</v>
      </c>
      <c r="O1083" s="30">
        <f>SMA1MSFT[[#This Row],[Adj Close]]-SMA1MSFT[[#This Row],[6-MA]]</f>
        <v>5.9583999999999833</v>
      </c>
      <c r="P1083" s="29">
        <f>(SMA1MSFT[[#This Row],[Adj Close]]-N1083)^2</f>
        <v>35.502530559999798</v>
      </c>
      <c r="Q1083" s="29">
        <f>ABS(SMA1MSFT[[#This Row],[Erorr 3]])</f>
        <v>5.9583999999999833</v>
      </c>
      <c r="R1083" s="31">
        <f>SMA1MSFT[[#This Row],[Abs Erorr 3]]/SMA1MSFT[[#This Row],[Adj Close]]</f>
        <v>6.9918926245061047E-2</v>
      </c>
    </row>
    <row r="1084" spans="2:18">
      <c r="B1084" s="20">
        <v>45356.291666666664</v>
      </c>
      <c r="C1084" s="4">
        <v>85.949600000000004</v>
      </c>
      <c r="D1084" s="25">
        <f t="shared" si="81"/>
        <v>85.218699999999998</v>
      </c>
      <c r="E1084" s="26">
        <f>SMA1MSFT[[#This Row],[Adj Close]]-SMA1MSFT[[#This Row],[Naive Trend ]]</f>
        <v>0.73090000000000543</v>
      </c>
      <c r="F1084" s="4">
        <f t="shared" si="80"/>
        <v>0.53421481000000792</v>
      </c>
      <c r="G1084" s="4">
        <f>ABS(SMA1MSFT[[#This Row],[Erorr 1]])</f>
        <v>0.73090000000000543</v>
      </c>
      <c r="H1084" s="27">
        <f>SMA1MSFT[[#This Row],[Abs Erorr 1]]/SMA1MSFT[[#This Row],[Adj Close]]</f>
        <v>8.5038208438434314E-3</v>
      </c>
      <c r="I1084" s="25">
        <f t="shared" si="83"/>
        <v>82.191666666666663</v>
      </c>
      <c r="J1084" s="28">
        <f>(SMA1MSFT[[#This Row],[Adj Close]]-SMA1MSFT[[#This Row],[3-MA]])</f>
        <v>3.7579333333333409</v>
      </c>
      <c r="K1084" s="29">
        <f t="shared" si="82"/>
        <v>14.122062937777836</v>
      </c>
      <c r="L1084" s="29">
        <f>ABS(SMA1MSFT[[#This Row],[Erorr 2]])</f>
        <v>3.7579333333333409</v>
      </c>
      <c r="M1084" s="27">
        <f>SMA1MSFT[[#This Row],[Abs Erorr 2]]/SMA1MSFT[[#This Row],[Adj Close]]</f>
        <v>4.3722522656688814E-2</v>
      </c>
      <c r="N1084" s="25">
        <f t="shared" si="84"/>
        <v>80.330066666666667</v>
      </c>
      <c r="O1084" s="30">
        <f>SMA1MSFT[[#This Row],[Adj Close]]-SMA1MSFT[[#This Row],[6-MA]]</f>
        <v>5.6195333333333366</v>
      </c>
      <c r="P1084" s="29">
        <f>(SMA1MSFT[[#This Row],[Adj Close]]-N1084)^2</f>
        <v>31.579154884444481</v>
      </c>
      <c r="Q1084" s="29">
        <f>ABS(SMA1MSFT[[#This Row],[Erorr 3]])</f>
        <v>5.6195333333333366</v>
      </c>
      <c r="R1084" s="31">
        <f>SMA1MSFT[[#This Row],[Abs Erorr 3]]/SMA1MSFT[[#This Row],[Adj Close]]</f>
        <v>6.5381727586089247E-2</v>
      </c>
    </row>
    <row r="1085" spans="2:18">
      <c r="B1085" s="20">
        <v>45357.291666666664</v>
      </c>
      <c r="C1085" s="4">
        <v>88.685100000000006</v>
      </c>
      <c r="D1085" s="25">
        <f t="shared" si="81"/>
        <v>85.949600000000004</v>
      </c>
      <c r="E1085" s="26">
        <f>SMA1MSFT[[#This Row],[Adj Close]]-SMA1MSFT[[#This Row],[Naive Trend ]]</f>
        <v>2.7355000000000018</v>
      </c>
      <c r="F1085" s="4">
        <f t="shared" si="80"/>
        <v>7.4829602500000103</v>
      </c>
      <c r="G1085" s="4">
        <f>ABS(SMA1MSFT[[#This Row],[Erorr 1]])</f>
        <v>2.7355000000000018</v>
      </c>
      <c r="H1085" s="27">
        <f>SMA1MSFT[[#This Row],[Abs Erorr 1]]/SMA1MSFT[[#This Row],[Adj Close]]</f>
        <v>3.084509122727495E-2</v>
      </c>
      <c r="I1085" s="25">
        <f t="shared" si="83"/>
        <v>84.476533333333336</v>
      </c>
      <c r="J1085" s="28">
        <f>(SMA1MSFT[[#This Row],[Adj Close]]-SMA1MSFT[[#This Row],[3-MA]])</f>
        <v>4.2085666666666697</v>
      </c>
      <c r="K1085" s="29">
        <f t="shared" si="82"/>
        <v>17.712033387777804</v>
      </c>
      <c r="L1085" s="29">
        <f>ABS(SMA1MSFT[[#This Row],[Erorr 2]])</f>
        <v>4.2085666666666697</v>
      </c>
      <c r="M1085" s="27">
        <f>SMA1MSFT[[#This Row],[Abs Erorr 2]]/SMA1MSFT[[#This Row],[Adj Close]]</f>
        <v>4.7455171913508239E-2</v>
      </c>
      <c r="N1085" s="25">
        <f t="shared" si="84"/>
        <v>81.475833333333341</v>
      </c>
      <c r="O1085" s="30">
        <f>SMA1MSFT[[#This Row],[Adj Close]]-SMA1MSFT[[#This Row],[6-MA]]</f>
        <v>7.2092666666666645</v>
      </c>
      <c r="P1085" s="29">
        <f>(SMA1MSFT[[#This Row],[Adj Close]]-N1085)^2</f>
        <v>51.973525871111079</v>
      </c>
      <c r="Q1085" s="29">
        <f>ABS(SMA1MSFT[[#This Row],[Erorr 3]])</f>
        <v>7.2092666666666645</v>
      </c>
      <c r="R1085" s="31">
        <f>SMA1MSFT[[#This Row],[Abs Erorr 3]]/SMA1MSFT[[#This Row],[Adj Close]]</f>
        <v>8.1290618905167436E-2</v>
      </c>
    </row>
    <row r="1086" spans="2:18">
      <c r="B1086" s="20">
        <v>45358.291666666664</v>
      </c>
      <c r="C1086" s="4">
        <v>92.653499999999994</v>
      </c>
      <c r="D1086" s="25">
        <f t="shared" si="81"/>
        <v>88.685100000000006</v>
      </c>
      <c r="E1086" s="26">
        <f>SMA1MSFT[[#This Row],[Adj Close]]-SMA1MSFT[[#This Row],[Naive Trend ]]</f>
        <v>3.9683999999999884</v>
      </c>
      <c r="F1086" s="4">
        <f t="shared" si="80"/>
        <v>15.748198559999908</v>
      </c>
      <c r="G1086" s="4">
        <f>ABS(SMA1MSFT[[#This Row],[Erorr 1]])</f>
        <v>3.9683999999999884</v>
      </c>
      <c r="H1086" s="27">
        <f>SMA1MSFT[[#This Row],[Abs Erorr 1]]/SMA1MSFT[[#This Row],[Adj Close]]</f>
        <v>4.2830546066797141E-2</v>
      </c>
      <c r="I1086" s="25">
        <f t="shared" si="83"/>
        <v>86.617799999999988</v>
      </c>
      <c r="J1086" s="28">
        <f>(SMA1MSFT[[#This Row],[Adj Close]]-SMA1MSFT[[#This Row],[3-MA]])</f>
        <v>6.0357000000000056</v>
      </c>
      <c r="K1086" s="29">
        <f t="shared" si="82"/>
        <v>36.429674490000068</v>
      </c>
      <c r="L1086" s="29">
        <f>ABS(SMA1MSFT[[#This Row],[Erorr 2]])</f>
        <v>6.0357000000000056</v>
      </c>
      <c r="M1086" s="27">
        <f>SMA1MSFT[[#This Row],[Abs Erorr 2]]/SMA1MSFT[[#This Row],[Adj Close]]</f>
        <v>6.5142709125937018E-2</v>
      </c>
      <c r="N1086" s="25">
        <f t="shared" si="84"/>
        <v>83.14266666666667</v>
      </c>
      <c r="O1086" s="30">
        <f>SMA1MSFT[[#This Row],[Adj Close]]-SMA1MSFT[[#This Row],[6-MA]]</f>
        <v>9.5108333333333235</v>
      </c>
      <c r="P1086" s="29">
        <f>(SMA1MSFT[[#This Row],[Adj Close]]-N1086)^2</f>
        <v>90.455950694444255</v>
      </c>
      <c r="Q1086" s="29">
        <f>ABS(SMA1MSFT[[#This Row],[Erorr 3]])</f>
        <v>9.5108333333333235</v>
      </c>
      <c r="R1086" s="31">
        <f>SMA1MSFT[[#This Row],[Abs Erorr 3]]/SMA1MSFT[[#This Row],[Adj Close]]</f>
        <v>0.1026494771739149</v>
      </c>
    </row>
    <row r="1087" spans="2:18">
      <c r="B1087" s="20">
        <v>45359.291666666664</v>
      </c>
      <c r="C1087" s="4">
        <v>87.513300000000001</v>
      </c>
      <c r="D1087" s="25">
        <f t="shared" si="81"/>
        <v>92.653499999999994</v>
      </c>
      <c r="E1087" s="26">
        <f>SMA1MSFT[[#This Row],[Adj Close]]-SMA1MSFT[[#This Row],[Naive Trend ]]</f>
        <v>-5.140199999999993</v>
      </c>
      <c r="F1087" s="4">
        <f t="shared" si="80"/>
        <v>26.421656039999927</v>
      </c>
      <c r="G1087" s="4">
        <f>ABS(SMA1MSFT[[#This Row],[Erorr 1]])</f>
        <v>5.140199999999993</v>
      </c>
      <c r="H1087" s="27">
        <f>SMA1MSFT[[#This Row],[Abs Erorr 1]]/SMA1MSFT[[#This Row],[Adj Close]]</f>
        <v>5.8736214952470001E-2</v>
      </c>
      <c r="I1087" s="25">
        <f t="shared" si="83"/>
        <v>89.096066666666673</v>
      </c>
      <c r="J1087" s="28">
        <f>(SMA1MSFT[[#This Row],[Adj Close]]-SMA1MSFT[[#This Row],[3-MA]])</f>
        <v>-1.5827666666666715</v>
      </c>
      <c r="K1087" s="29">
        <f t="shared" si="82"/>
        <v>2.5051503211111266</v>
      </c>
      <c r="L1087" s="29">
        <f>ABS(SMA1MSFT[[#This Row],[Erorr 2]])</f>
        <v>1.5827666666666715</v>
      </c>
      <c r="M1087" s="27">
        <f>SMA1MSFT[[#This Row],[Abs Erorr 2]]/SMA1MSFT[[#This Row],[Adj Close]]</f>
        <v>1.8086012830811678E-2</v>
      </c>
      <c r="N1087" s="25">
        <f t="shared" si="84"/>
        <v>85.643866666666668</v>
      </c>
      <c r="O1087" s="30">
        <f>SMA1MSFT[[#This Row],[Adj Close]]-SMA1MSFT[[#This Row],[6-MA]]</f>
        <v>1.8694333333333333</v>
      </c>
      <c r="P1087" s="29">
        <f>(SMA1MSFT[[#This Row],[Adj Close]]-N1087)^2</f>
        <v>3.4947809877777778</v>
      </c>
      <c r="Q1087" s="29">
        <f>ABS(SMA1MSFT[[#This Row],[Erorr 3]])</f>
        <v>1.8694333333333333</v>
      </c>
      <c r="R1087" s="31">
        <f>SMA1MSFT[[#This Row],[Abs Erorr 3]]/SMA1MSFT[[#This Row],[Adj Close]]</f>
        <v>2.1361705401731317E-2</v>
      </c>
    </row>
    <row r="1088" spans="2:18">
      <c r="B1088" s="20">
        <v>45362.291666666664</v>
      </c>
      <c r="C1088" s="4">
        <v>85.759600000000006</v>
      </c>
      <c r="D1088" s="25">
        <f t="shared" si="81"/>
        <v>87.513300000000001</v>
      </c>
      <c r="E1088" s="26">
        <f>SMA1MSFT[[#This Row],[Adj Close]]-SMA1MSFT[[#This Row],[Naive Trend ]]</f>
        <v>-1.7536999999999949</v>
      </c>
      <c r="F1088" s="4">
        <f t="shared" si="80"/>
        <v>3.0754636899999821</v>
      </c>
      <c r="G1088" s="4">
        <f>ABS(SMA1MSFT[[#This Row],[Erorr 1]])</f>
        <v>1.7536999999999949</v>
      </c>
      <c r="H1088" s="27">
        <f>SMA1MSFT[[#This Row],[Abs Erorr 1]]/SMA1MSFT[[#This Row],[Adj Close]]</f>
        <v>2.0449022616709906E-2</v>
      </c>
      <c r="I1088" s="25">
        <f t="shared" si="83"/>
        <v>89.6173</v>
      </c>
      <c r="J1088" s="28">
        <f>(SMA1MSFT[[#This Row],[Adj Close]]-SMA1MSFT[[#This Row],[3-MA]])</f>
        <v>-3.8576999999999941</v>
      </c>
      <c r="K1088" s="29">
        <f t="shared" si="82"/>
        <v>14.881849289999955</v>
      </c>
      <c r="L1088" s="29">
        <f>ABS(SMA1MSFT[[#This Row],[Erorr 2]])</f>
        <v>3.8576999999999941</v>
      </c>
      <c r="M1088" s="27">
        <f>SMA1MSFT[[#This Row],[Abs Erorr 2]]/SMA1MSFT[[#This Row],[Adj Close]]</f>
        <v>4.4982719135816793E-2</v>
      </c>
      <c r="N1088" s="25">
        <f t="shared" si="84"/>
        <v>87.046916666666675</v>
      </c>
      <c r="O1088" s="30">
        <f>SMA1MSFT[[#This Row],[Adj Close]]-SMA1MSFT[[#This Row],[6-MA]]</f>
        <v>-1.2873166666666691</v>
      </c>
      <c r="P1088" s="29">
        <f>(SMA1MSFT[[#This Row],[Adj Close]]-N1088)^2</f>
        <v>1.6571842002777841</v>
      </c>
      <c r="Q1088" s="29">
        <f>ABS(SMA1MSFT[[#This Row],[Erorr 3]])</f>
        <v>1.2873166666666691</v>
      </c>
      <c r="R1088" s="31">
        <f>SMA1MSFT[[#This Row],[Abs Erorr 3]]/SMA1MSFT[[#This Row],[Adj Close]]</f>
        <v>1.5010758756648456E-2</v>
      </c>
    </row>
    <row r="1089" spans="2:18">
      <c r="B1089" s="20">
        <v>45363.291666666664</v>
      </c>
      <c r="C1089" s="4">
        <v>91.897599999999997</v>
      </c>
      <c r="D1089" s="25">
        <f t="shared" si="81"/>
        <v>85.759600000000006</v>
      </c>
      <c r="E1089" s="26">
        <f>SMA1MSFT[[#This Row],[Adj Close]]-SMA1MSFT[[#This Row],[Naive Trend ]]</f>
        <v>6.137999999999991</v>
      </c>
      <c r="F1089" s="4">
        <f t="shared" si="80"/>
        <v>37.675043999999893</v>
      </c>
      <c r="G1089" s="4">
        <f>ABS(SMA1MSFT[[#This Row],[Erorr 1]])</f>
        <v>6.137999999999991</v>
      </c>
      <c r="H1089" s="27">
        <f>SMA1MSFT[[#This Row],[Abs Erorr 1]]/SMA1MSFT[[#This Row],[Adj Close]]</f>
        <v>6.679173340761882E-2</v>
      </c>
      <c r="I1089" s="25">
        <f t="shared" si="83"/>
        <v>88.642133333333334</v>
      </c>
      <c r="J1089" s="28">
        <f>(SMA1MSFT[[#This Row],[Adj Close]]-SMA1MSFT[[#This Row],[3-MA]])</f>
        <v>3.2554666666666634</v>
      </c>
      <c r="K1089" s="29">
        <f t="shared" si="82"/>
        <v>10.598063217777757</v>
      </c>
      <c r="L1089" s="29">
        <f>ABS(SMA1MSFT[[#This Row],[Erorr 2]])</f>
        <v>3.2554666666666634</v>
      </c>
      <c r="M1089" s="27">
        <f>SMA1MSFT[[#This Row],[Abs Erorr 2]]/SMA1MSFT[[#This Row],[Adj Close]]</f>
        <v>3.5424936741184354E-2</v>
      </c>
      <c r="N1089" s="25">
        <f t="shared" si="84"/>
        <v>87.629966666666675</v>
      </c>
      <c r="O1089" s="30">
        <f>SMA1MSFT[[#This Row],[Adj Close]]-SMA1MSFT[[#This Row],[6-MA]]</f>
        <v>4.2676333333333218</v>
      </c>
      <c r="P1089" s="29">
        <f>(SMA1MSFT[[#This Row],[Adj Close]]-N1089)^2</f>
        <v>18.212694267777678</v>
      </c>
      <c r="Q1089" s="29">
        <f>ABS(SMA1MSFT[[#This Row],[Erorr 3]])</f>
        <v>4.2676333333333218</v>
      </c>
      <c r="R1089" s="31">
        <f>SMA1MSFT[[#This Row],[Abs Erorr 3]]/SMA1MSFT[[#This Row],[Adj Close]]</f>
        <v>4.6439007474986527E-2</v>
      </c>
    </row>
    <row r="1090" spans="2:18">
      <c r="B1090" s="20">
        <v>45364.291666666664</v>
      </c>
      <c r="C1090" s="4">
        <v>90.872799999999998</v>
      </c>
      <c r="D1090" s="25">
        <f t="shared" si="81"/>
        <v>91.897599999999997</v>
      </c>
      <c r="E1090" s="26">
        <f>SMA1MSFT[[#This Row],[Adj Close]]-SMA1MSFT[[#This Row],[Naive Trend ]]</f>
        <v>-1.024799999999999</v>
      </c>
      <c r="F1090" s="4">
        <f t="shared" si="80"/>
        <v>1.0502150399999981</v>
      </c>
      <c r="G1090" s="4">
        <f>ABS(SMA1MSFT[[#This Row],[Erorr 1]])</f>
        <v>1.024799999999999</v>
      </c>
      <c r="H1090" s="27">
        <f>SMA1MSFT[[#This Row],[Abs Erorr 1]]/SMA1MSFT[[#This Row],[Adj Close]]</f>
        <v>1.1277301898918037E-2</v>
      </c>
      <c r="I1090" s="25">
        <f t="shared" si="83"/>
        <v>88.390166666666673</v>
      </c>
      <c r="J1090" s="28">
        <f>(SMA1MSFT[[#This Row],[Adj Close]]-SMA1MSFT[[#This Row],[3-MA]])</f>
        <v>2.4826333333333253</v>
      </c>
      <c r="K1090" s="29">
        <f t="shared" si="82"/>
        <v>6.1634682677777377</v>
      </c>
      <c r="L1090" s="29">
        <f>ABS(SMA1MSFT[[#This Row],[Erorr 2]])</f>
        <v>2.4826333333333253</v>
      </c>
      <c r="M1090" s="27">
        <f>SMA1MSFT[[#This Row],[Abs Erorr 2]]/SMA1MSFT[[#This Row],[Adj Close]]</f>
        <v>2.731987275987232E-2</v>
      </c>
      <c r="N1090" s="25">
        <f t="shared" si="84"/>
        <v>88.743116666666666</v>
      </c>
      <c r="O1090" s="30">
        <f>SMA1MSFT[[#This Row],[Adj Close]]-SMA1MSFT[[#This Row],[6-MA]]</f>
        <v>2.1296833333333325</v>
      </c>
      <c r="P1090" s="29">
        <f>(SMA1MSFT[[#This Row],[Adj Close]]-N1090)^2</f>
        <v>4.5355511002777744</v>
      </c>
      <c r="Q1090" s="29">
        <f>ABS(SMA1MSFT[[#This Row],[Erorr 3]])</f>
        <v>2.1296833333333325</v>
      </c>
      <c r="R1090" s="31">
        <f>SMA1MSFT[[#This Row],[Abs Erorr 3]]/SMA1MSFT[[#This Row],[Adj Close]]</f>
        <v>2.3435872266875594E-2</v>
      </c>
    </row>
    <row r="1091" spans="2:18">
      <c r="B1091" s="20">
        <v>45365.291666666664</v>
      </c>
      <c r="C1091" s="4">
        <v>87.929299999999998</v>
      </c>
      <c r="D1091" s="25">
        <f t="shared" si="81"/>
        <v>90.872799999999998</v>
      </c>
      <c r="E1091" s="26">
        <f>SMA1MSFT[[#This Row],[Adj Close]]-SMA1MSFT[[#This Row],[Naive Trend ]]</f>
        <v>-2.9435000000000002</v>
      </c>
      <c r="F1091" s="4">
        <f t="shared" si="80"/>
        <v>8.664192250000001</v>
      </c>
      <c r="G1091" s="4">
        <f>ABS(SMA1MSFT[[#This Row],[Erorr 1]])</f>
        <v>2.9435000000000002</v>
      </c>
      <c r="H1091" s="27">
        <f>SMA1MSFT[[#This Row],[Abs Erorr 1]]/SMA1MSFT[[#This Row],[Adj Close]]</f>
        <v>3.3475758364959127E-2</v>
      </c>
      <c r="I1091" s="25">
        <f t="shared" si="83"/>
        <v>89.509999999999991</v>
      </c>
      <c r="J1091" s="28">
        <f>(SMA1MSFT[[#This Row],[Adj Close]]-SMA1MSFT[[#This Row],[3-MA]])</f>
        <v>-1.5806999999999931</v>
      </c>
      <c r="K1091" s="29">
        <f t="shared" si="82"/>
        <v>2.4986124899999784</v>
      </c>
      <c r="L1091" s="29">
        <f>ABS(SMA1MSFT[[#This Row],[Erorr 2]])</f>
        <v>1.5806999999999931</v>
      </c>
      <c r="M1091" s="27">
        <f>SMA1MSFT[[#This Row],[Abs Erorr 2]]/SMA1MSFT[[#This Row],[Adj Close]]</f>
        <v>1.7976942839303772E-2</v>
      </c>
      <c r="N1091" s="25">
        <f t="shared" si="84"/>
        <v>89.563649999999996</v>
      </c>
      <c r="O1091" s="30">
        <f>SMA1MSFT[[#This Row],[Adj Close]]-SMA1MSFT[[#This Row],[6-MA]]</f>
        <v>-1.6343499999999977</v>
      </c>
      <c r="P1091" s="29">
        <f>(SMA1MSFT[[#This Row],[Adj Close]]-N1091)^2</f>
        <v>2.6710999224999927</v>
      </c>
      <c r="Q1091" s="29">
        <f>ABS(SMA1MSFT[[#This Row],[Erorr 3]])</f>
        <v>1.6343499999999977</v>
      </c>
      <c r="R1091" s="31">
        <f>SMA1MSFT[[#This Row],[Abs Erorr 3]]/SMA1MSFT[[#This Row],[Adj Close]]</f>
        <v>1.8587092129699632E-2</v>
      </c>
    </row>
    <row r="1092" spans="2:18">
      <c r="B1092" s="20">
        <v>45366.291666666664</v>
      </c>
      <c r="C1092" s="4">
        <v>87.822299999999998</v>
      </c>
      <c r="D1092" s="25">
        <f t="shared" si="81"/>
        <v>87.929299999999998</v>
      </c>
      <c r="E1092" s="26">
        <f>SMA1MSFT[[#This Row],[Adj Close]]-SMA1MSFT[[#This Row],[Naive Trend ]]</f>
        <v>-0.10699999999999932</v>
      </c>
      <c r="F1092" s="4">
        <f t="shared" ref="F1092:F1155" si="85">(C1092-D1092)^2</f>
        <v>1.1448999999999853E-2</v>
      </c>
      <c r="G1092" s="4">
        <f>ABS(SMA1MSFT[[#This Row],[Erorr 1]])</f>
        <v>0.10699999999999932</v>
      </c>
      <c r="H1092" s="27">
        <f>SMA1MSFT[[#This Row],[Abs Erorr 1]]/SMA1MSFT[[#This Row],[Adj Close]]</f>
        <v>1.2183693663226688E-3</v>
      </c>
      <c r="I1092" s="25">
        <f t="shared" si="83"/>
        <v>90.233233333333331</v>
      </c>
      <c r="J1092" s="28">
        <f>(SMA1MSFT[[#This Row],[Adj Close]]-SMA1MSFT[[#This Row],[3-MA]])</f>
        <v>-2.4109333333333325</v>
      </c>
      <c r="K1092" s="29">
        <f t="shared" si="82"/>
        <v>5.8125995377777739</v>
      </c>
      <c r="L1092" s="29">
        <f>ABS(SMA1MSFT[[#This Row],[Erorr 2]])</f>
        <v>2.4109333333333325</v>
      </c>
      <c r="M1092" s="27">
        <f>SMA1MSFT[[#This Row],[Abs Erorr 2]]/SMA1MSFT[[#This Row],[Adj Close]]</f>
        <v>2.7452404837192062E-2</v>
      </c>
      <c r="N1092" s="25">
        <f t="shared" si="84"/>
        <v>89.437683333333325</v>
      </c>
      <c r="O1092" s="30">
        <f>SMA1MSFT[[#This Row],[Adj Close]]-SMA1MSFT[[#This Row],[6-MA]]</f>
        <v>-1.6153833333333267</v>
      </c>
      <c r="P1092" s="29">
        <f>(SMA1MSFT[[#This Row],[Adj Close]]-N1092)^2</f>
        <v>2.6094633136110899</v>
      </c>
      <c r="Q1092" s="29">
        <f>ABS(SMA1MSFT[[#This Row],[Erorr 3]])</f>
        <v>1.6153833333333267</v>
      </c>
      <c r="R1092" s="31">
        <f>SMA1MSFT[[#This Row],[Abs Erorr 3]]/SMA1MSFT[[#This Row],[Adj Close]]</f>
        <v>1.839377166543494E-2</v>
      </c>
    </row>
    <row r="1093" spans="2:18">
      <c r="B1093" s="20">
        <v>45369.291666666664</v>
      </c>
      <c r="C1093" s="4">
        <v>88.440200000000004</v>
      </c>
      <c r="D1093" s="25">
        <f t="shared" ref="D1093:D1156" si="86">C1092</f>
        <v>87.822299999999998</v>
      </c>
      <c r="E1093" s="26">
        <f>SMA1MSFT[[#This Row],[Adj Close]]-SMA1MSFT[[#This Row],[Naive Trend ]]</f>
        <v>0.61790000000000589</v>
      </c>
      <c r="F1093" s="4">
        <f t="shared" si="85"/>
        <v>0.38180041000000725</v>
      </c>
      <c r="G1093" s="4">
        <f>ABS(SMA1MSFT[[#This Row],[Erorr 1]])</f>
        <v>0.61790000000000589</v>
      </c>
      <c r="H1093" s="27">
        <f>SMA1MSFT[[#This Row],[Abs Erorr 1]]/SMA1MSFT[[#This Row],[Adj Close]]</f>
        <v>6.9866418212532972E-3</v>
      </c>
      <c r="I1093" s="25">
        <f t="shared" si="83"/>
        <v>88.874799999999993</v>
      </c>
      <c r="J1093" s="28">
        <f>(SMA1MSFT[[#This Row],[Adj Close]]-SMA1MSFT[[#This Row],[3-MA]])</f>
        <v>-0.434599999999989</v>
      </c>
      <c r="K1093" s="29">
        <f t="shared" si="82"/>
        <v>0.18887715999999044</v>
      </c>
      <c r="L1093" s="29">
        <f>ABS(SMA1MSFT[[#This Row],[Erorr 2]])</f>
        <v>0.434599999999989</v>
      </c>
      <c r="M1093" s="27">
        <f>SMA1MSFT[[#This Row],[Abs Erorr 2]]/SMA1MSFT[[#This Row],[Adj Close]]</f>
        <v>4.9140549207259705E-3</v>
      </c>
      <c r="N1093" s="25">
        <f t="shared" si="84"/>
        <v>88.632483333333326</v>
      </c>
      <c r="O1093" s="30">
        <f>SMA1MSFT[[#This Row],[Adj Close]]-SMA1MSFT[[#This Row],[6-MA]]</f>
        <v>-0.19228333333332159</v>
      </c>
      <c r="P1093" s="29">
        <f>(SMA1MSFT[[#This Row],[Adj Close]]-N1093)^2</f>
        <v>3.6972880277773262E-2</v>
      </c>
      <c r="Q1093" s="29">
        <f>ABS(SMA1MSFT[[#This Row],[Erorr 3]])</f>
        <v>0.19228333333332159</v>
      </c>
      <c r="R1093" s="31">
        <f>SMA1MSFT[[#This Row],[Abs Erorr 3]]/SMA1MSFT[[#This Row],[Adj Close]]</f>
        <v>2.1741621268758053E-3</v>
      </c>
    </row>
    <row r="1094" spans="2:18">
      <c r="B1094" s="20">
        <v>45370.291666666664</v>
      </c>
      <c r="C1094" s="4">
        <v>89.382999999999996</v>
      </c>
      <c r="D1094" s="25">
        <f t="shared" si="86"/>
        <v>88.440200000000004</v>
      </c>
      <c r="E1094" s="26">
        <f>SMA1MSFT[[#This Row],[Adj Close]]-SMA1MSFT[[#This Row],[Naive Trend ]]</f>
        <v>0.9427999999999912</v>
      </c>
      <c r="F1094" s="4">
        <f t="shared" si="85"/>
        <v>0.88887183999998343</v>
      </c>
      <c r="G1094" s="4">
        <f>ABS(SMA1MSFT[[#This Row],[Erorr 1]])</f>
        <v>0.9427999999999912</v>
      </c>
      <c r="H1094" s="27">
        <f>SMA1MSFT[[#This Row],[Abs Erorr 1]]/SMA1MSFT[[#This Row],[Adj Close]]</f>
        <v>1.0547867044068685E-2</v>
      </c>
      <c r="I1094" s="25">
        <f t="shared" si="83"/>
        <v>88.063933333333338</v>
      </c>
      <c r="J1094" s="28">
        <f>(SMA1MSFT[[#This Row],[Adj Close]]-SMA1MSFT[[#This Row],[3-MA]])</f>
        <v>1.3190666666666573</v>
      </c>
      <c r="K1094" s="29">
        <f t="shared" ref="K1094:K1157" si="87">(C1094-I1094)^2</f>
        <v>1.7399368711110863</v>
      </c>
      <c r="L1094" s="29">
        <f>ABS(SMA1MSFT[[#This Row],[Erorr 2]])</f>
        <v>1.3190666666666573</v>
      </c>
      <c r="M1094" s="27">
        <f>SMA1MSFT[[#This Row],[Abs Erorr 2]]/SMA1MSFT[[#This Row],[Adj Close]]</f>
        <v>1.4757466930698872E-2</v>
      </c>
      <c r="N1094" s="25">
        <f t="shared" si="84"/>
        <v>88.786966666666672</v>
      </c>
      <c r="O1094" s="30">
        <f>SMA1MSFT[[#This Row],[Adj Close]]-SMA1MSFT[[#This Row],[6-MA]]</f>
        <v>0.59603333333332387</v>
      </c>
      <c r="P1094" s="29">
        <f>(SMA1MSFT[[#This Row],[Adj Close]]-N1094)^2</f>
        <v>0.35525573444443315</v>
      </c>
      <c r="Q1094" s="29">
        <f>ABS(SMA1MSFT[[#This Row],[Erorr 3]])</f>
        <v>0.59603333333332387</v>
      </c>
      <c r="R1094" s="31">
        <f>SMA1MSFT[[#This Row],[Abs Erorr 3]]/SMA1MSFT[[#This Row],[Adj Close]]</f>
        <v>6.668307545431725E-3</v>
      </c>
    </row>
    <row r="1095" spans="2:18">
      <c r="B1095" s="20">
        <v>45371.291666666664</v>
      </c>
      <c r="C1095" s="4">
        <v>90.356800000000007</v>
      </c>
      <c r="D1095" s="25">
        <f t="shared" si="86"/>
        <v>89.382999999999996</v>
      </c>
      <c r="E1095" s="26">
        <f>SMA1MSFT[[#This Row],[Adj Close]]-SMA1MSFT[[#This Row],[Naive Trend ]]</f>
        <v>0.97380000000001132</v>
      </c>
      <c r="F1095" s="4">
        <f t="shared" si="85"/>
        <v>0.94828644000002205</v>
      </c>
      <c r="G1095" s="4">
        <f>ABS(SMA1MSFT[[#This Row],[Erorr 1]])</f>
        <v>0.97380000000001132</v>
      </c>
      <c r="H1095" s="27">
        <f>SMA1MSFT[[#This Row],[Abs Erorr 1]]/SMA1MSFT[[#This Row],[Adj Close]]</f>
        <v>1.0777274095585626E-2</v>
      </c>
      <c r="I1095" s="25">
        <f t="shared" ref="I1095:I1158" si="88">AVERAGE(C1092:C1094)</f>
        <v>88.54849999999999</v>
      </c>
      <c r="J1095" s="28">
        <f>(SMA1MSFT[[#This Row],[Adj Close]]-SMA1MSFT[[#This Row],[3-MA]])</f>
        <v>1.8083000000000169</v>
      </c>
      <c r="K1095" s="29">
        <f t="shared" si="87"/>
        <v>3.2699488900000611</v>
      </c>
      <c r="L1095" s="29">
        <f>ABS(SMA1MSFT[[#This Row],[Erorr 2]])</f>
        <v>1.8083000000000169</v>
      </c>
      <c r="M1095" s="27">
        <f>SMA1MSFT[[#This Row],[Abs Erorr 2]]/SMA1MSFT[[#This Row],[Adj Close]]</f>
        <v>2.0012882262320231E-2</v>
      </c>
      <c r="N1095" s="25">
        <f t="shared" si="84"/>
        <v>89.390866666666668</v>
      </c>
      <c r="O1095" s="30">
        <f>SMA1MSFT[[#This Row],[Adj Close]]-SMA1MSFT[[#This Row],[6-MA]]</f>
        <v>0.96593333333333931</v>
      </c>
      <c r="P1095" s="29">
        <f>(SMA1MSFT[[#This Row],[Adj Close]]-N1095)^2</f>
        <v>0.93302720444445597</v>
      </c>
      <c r="Q1095" s="29">
        <f>ABS(SMA1MSFT[[#This Row],[Erorr 3]])</f>
        <v>0.96593333333333931</v>
      </c>
      <c r="R1095" s="31">
        <f>SMA1MSFT[[#This Row],[Abs Erorr 3]]/SMA1MSFT[[#This Row],[Adj Close]]</f>
        <v>1.0690211841647106E-2</v>
      </c>
    </row>
    <row r="1096" spans="2:18">
      <c r="B1096" s="20">
        <v>45372.291666666664</v>
      </c>
      <c r="C1096" s="4">
        <v>91.419700000000006</v>
      </c>
      <c r="D1096" s="25">
        <f t="shared" si="86"/>
        <v>90.356800000000007</v>
      </c>
      <c r="E1096" s="26">
        <f>SMA1MSFT[[#This Row],[Adj Close]]-SMA1MSFT[[#This Row],[Naive Trend ]]</f>
        <v>1.0628999999999991</v>
      </c>
      <c r="F1096" s="4">
        <f t="shared" si="85"/>
        <v>1.1297564099999979</v>
      </c>
      <c r="G1096" s="4">
        <f>ABS(SMA1MSFT[[#This Row],[Erorr 1]])</f>
        <v>1.0628999999999991</v>
      </c>
      <c r="H1096" s="27">
        <f>SMA1MSFT[[#This Row],[Abs Erorr 1]]/SMA1MSFT[[#This Row],[Adj Close]]</f>
        <v>1.1626596893229785E-2</v>
      </c>
      <c r="I1096" s="25">
        <f t="shared" si="88"/>
        <v>89.393333333333331</v>
      </c>
      <c r="J1096" s="28">
        <f>(SMA1MSFT[[#This Row],[Adj Close]]-SMA1MSFT[[#This Row],[3-MA]])</f>
        <v>2.0263666666666751</v>
      </c>
      <c r="K1096" s="29">
        <f t="shared" si="87"/>
        <v>4.1061618677778116</v>
      </c>
      <c r="L1096" s="29">
        <f>ABS(SMA1MSFT[[#This Row],[Erorr 2]])</f>
        <v>2.0263666666666751</v>
      </c>
      <c r="M1096" s="27">
        <f>SMA1MSFT[[#This Row],[Abs Erorr 2]]/SMA1MSFT[[#This Row],[Adj Close]]</f>
        <v>2.2165536166347897E-2</v>
      </c>
      <c r="N1096" s="25">
        <f t="shared" si="84"/>
        <v>89.134066666666669</v>
      </c>
      <c r="O1096" s="30">
        <f>SMA1MSFT[[#This Row],[Adj Close]]-SMA1MSFT[[#This Row],[6-MA]]</f>
        <v>2.2856333333333367</v>
      </c>
      <c r="P1096" s="29">
        <f>(SMA1MSFT[[#This Row],[Adj Close]]-N1096)^2</f>
        <v>5.2241197344444599</v>
      </c>
      <c r="Q1096" s="29">
        <f>ABS(SMA1MSFT[[#This Row],[Erorr 3]])</f>
        <v>2.2856333333333367</v>
      </c>
      <c r="R1096" s="31">
        <f>SMA1MSFT[[#This Row],[Abs Erorr 3]]/SMA1MSFT[[#This Row],[Adj Close]]</f>
        <v>2.5001540514061373E-2</v>
      </c>
    </row>
    <row r="1097" spans="2:18">
      <c r="B1097" s="20">
        <v>45373.291666666664</v>
      </c>
      <c r="C1097" s="4">
        <v>94.273200000000003</v>
      </c>
      <c r="D1097" s="25">
        <f t="shared" si="86"/>
        <v>91.419700000000006</v>
      </c>
      <c r="E1097" s="26">
        <f>SMA1MSFT[[#This Row],[Adj Close]]-SMA1MSFT[[#This Row],[Naive Trend ]]</f>
        <v>2.8534999999999968</v>
      </c>
      <c r="F1097" s="4">
        <f t="shared" si="85"/>
        <v>8.1424622499999817</v>
      </c>
      <c r="G1097" s="4">
        <f>ABS(SMA1MSFT[[#This Row],[Erorr 1]])</f>
        <v>2.8534999999999968</v>
      </c>
      <c r="H1097" s="27">
        <f>SMA1MSFT[[#This Row],[Abs Erorr 1]]/SMA1MSFT[[#This Row],[Adj Close]]</f>
        <v>3.0268411383086568E-2</v>
      </c>
      <c r="I1097" s="25">
        <f t="shared" si="88"/>
        <v>90.386499999999998</v>
      </c>
      <c r="J1097" s="28">
        <f>(SMA1MSFT[[#This Row],[Adj Close]]-SMA1MSFT[[#This Row],[3-MA]])</f>
        <v>3.8867000000000047</v>
      </c>
      <c r="K1097" s="29">
        <f t="shared" si="87"/>
        <v>15.106436890000037</v>
      </c>
      <c r="L1097" s="29">
        <f>ABS(SMA1MSFT[[#This Row],[Erorr 2]])</f>
        <v>3.8867000000000047</v>
      </c>
      <c r="M1097" s="27">
        <f>SMA1MSFT[[#This Row],[Abs Erorr 2]]/SMA1MSFT[[#This Row],[Adj Close]]</f>
        <v>4.1228047843926002E-2</v>
      </c>
      <c r="N1097" s="25">
        <f t="shared" si="84"/>
        <v>89.225216666666668</v>
      </c>
      <c r="O1097" s="30">
        <f>SMA1MSFT[[#This Row],[Adj Close]]-SMA1MSFT[[#This Row],[6-MA]]</f>
        <v>5.0479833333333346</v>
      </c>
      <c r="P1097" s="29">
        <f>(SMA1MSFT[[#This Row],[Adj Close]]-N1097)^2</f>
        <v>25.482135733611123</v>
      </c>
      <c r="Q1097" s="29">
        <f>ABS(SMA1MSFT[[#This Row],[Erorr 3]])</f>
        <v>5.0479833333333346</v>
      </c>
      <c r="R1097" s="31">
        <f>SMA1MSFT[[#This Row],[Abs Erorr 3]]/SMA1MSFT[[#This Row],[Adj Close]]</f>
        <v>5.3546324229296706E-2</v>
      </c>
    </row>
    <row r="1098" spans="2:18">
      <c r="B1098" s="20">
        <v>45376.291666666664</v>
      </c>
      <c r="C1098" s="4">
        <v>94.986099999999993</v>
      </c>
      <c r="D1098" s="25">
        <f t="shared" si="86"/>
        <v>94.273200000000003</v>
      </c>
      <c r="E1098" s="26">
        <f>SMA1MSFT[[#This Row],[Adj Close]]-SMA1MSFT[[#This Row],[Naive Trend ]]</f>
        <v>0.71289999999999054</v>
      </c>
      <c r="F1098" s="4">
        <f t="shared" si="85"/>
        <v>0.50822640999998647</v>
      </c>
      <c r="G1098" s="4">
        <f>ABS(SMA1MSFT[[#This Row],[Erorr 1]])</f>
        <v>0.71289999999999054</v>
      </c>
      <c r="H1098" s="27">
        <f>SMA1MSFT[[#This Row],[Abs Erorr 1]]/SMA1MSFT[[#This Row],[Adj Close]]</f>
        <v>7.5053086714792017E-3</v>
      </c>
      <c r="I1098" s="25">
        <f t="shared" si="88"/>
        <v>92.016566666666677</v>
      </c>
      <c r="J1098" s="28">
        <f>(SMA1MSFT[[#This Row],[Adj Close]]-SMA1MSFT[[#This Row],[3-MA]])</f>
        <v>2.9695333333333167</v>
      </c>
      <c r="K1098" s="29">
        <f t="shared" si="87"/>
        <v>8.8181282177776783</v>
      </c>
      <c r="L1098" s="29">
        <f>ABS(SMA1MSFT[[#This Row],[Erorr 2]])</f>
        <v>2.9695333333333167</v>
      </c>
      <c r="M1098" s="27">
        <f>SMA1MSFT[[#This Row],[Abs Erorr 2]]/SMA1MSFT[[#This Row],[Adj Close]]</f>
        <v>3.1262819858203644E-2</v>
      </c>
      <c r="N1098" s="25">
        <f t="shared" ref="N1098:N1161" si="89">AVERAGE(C1092:C1097)</f>
        <v>90.282533333333333</v>
      </c>
      <c r="O1098" s="30">
        <f>SMA1MSFT[[#This Row],[Adj Close]]-SMA1MSFT[[#This Row],[6-MA]]</f>
        <v>4.70356666666666</v>
      </c>
      <c r="P1098" s="29">
        <f>(SMA1MSFT[[#This Row],[Adj Close]]-N1098)^2</f>
        <v>22.123539387777715</v>
      </c>
      <c r="Q1098" s="29">
        <f>ABS(SMA1MSFT[[#This Row],[Erorr 3]])</f>
        <v>4.70356666666666</v>
      </c>
      <c r="R1098" s="31">
        <f>SMA1MSFT[[#This Row],[Abs Erorr 3]]/SMA1MSFT[[#This Row],[Adj Close]]</f>
        <v>4.951847340470511E-2</v>
      </c>
    </row>
    <row r="1099" spans="2:18">
      <c r="B1099" s="20">
        <v>45377.291666666664</v>
      </c>
      <c r="C1099" s="4">
        <v>92.545500000000004</v>
      </c>
      <c r="D1099" s="25">
        <f t="shared" si="86"/>
        <v>94.986099999999993</v>
      </c>
      <c r="E1099" s="26">
        <f>SMA1MSFT[[#This Row],[Adj Close]]-SMA1MSFT[[#This Row],[Naive Trend ]]</f>
        <v>-2.4405999999999892</v>
      </c>
      <c r="F1099" s="4">
        <f t="shared" si="85"/>
        <v>5.9565283599999477</v>
      </c>
      <c r="G1099" s="4">
        <f>ABS(SMA1MSFT[[#This Row],[Erorr 1]])</f>
        <v>2.4405999999999892</v>
      </c>
      <c r="H1099" s="27">
        <f>SMA1MSFT[[#This Row],[Abs Erorr 1]]/SMA1MSFT[[#This Row],[Adj Close]]</f>
        <v>2.6371892744649812E-2</v>
      </c>
      <c r="I1099" s="25">
        <f t="shared" si="88"/>
        <v>93.559666666666658</v>
      </c>
      <c r="J1099" s="28">
        <f>(SMA1MSFT[[#This Row],[Adj Close]]-SMA1MSFT[[#This Row],[3-MA]])</f>
        <v>-1.0141666666666538</v>
      </c>
      <c r="K1099" s="29">
        <f t="shared" si="87"/>
        <v>1.0285340277777517</v>
      </c>
      <c r="L1099" s="29">
        <f>ABS(SMA1MSFT[[#This Row],[Erorr 2]])</f>
        <v>1.0141666666666538</v>
      </c>
      <c r="M1099" s="27">
        <f>SMA1MSFT[[#This Row],[Abs Erorr 2]]/SMA1MSFT[[#This Row],[Adj Close]]</f>
        <v>1.0958573530497472E-2</v>
      </c>
      <c r="N1099" s="25">
        <f t="shared" si="89"/>
        <v>91.476499999999987</v>
      </c>
      <c r="O1099" s="30">
        <f>SMA1MSFT[[#This Row],[Adj Close]]-SMA1MSFT[[#This Row],[6-MA]]</f>
        <v>1.0690000000000168</v>
      </c>
      <c r="P1099" s="29">
        <f>(SMA1MSFT[[#This Row],[Adj Close]]-N1099)^2</f>
        <v>1.1427610000000359</v>
      </c>
      <c r="Q1099" s="29">
        <f>ABS(SMA1MSFT[[#This Row],[Erorr 3]])</f>
        <v>1.0690000000000168</v>
      </c>
      <c r="R1099" s="31">
        <f>SMA1MSFT[[#This Row],[Abs Erorr 3]]/SMA1MSFT[[#This Row],[Adj Close]]</f>
        <v>1.1551074876682462E-2</v>
      </c>
    </row>
    <row r="1100" spans="2:18">
      <c r="B1100" s="20">
        <v>45378.291666666664</v>
      </c>
      <c r="C1100" s="4">
        <v>90.234899999999996</v>
      </c>
      <c r="D1100" s="25">
        <f t="shared" si="86"/>
        <v>92.545500000000004</v>
      </c>
      <c r="E1100" s="26">
        <f>SMA1MSFT[[#This Row],[Adj Close]]-SMA1MSFT[[#This Row],[Naive Trend ]]</f>
        <v>-2.310600000000008</v>
      </c>
      <c r="F1100" s="4">
        <f t="shared" si="85"/>
        <v>5.3388723600000372</v>
      </c>
      <c r="G1100" s="4">
        <f>ABS(SMA1MSFT[[#This Row],[Erorr 1]])</f>
        <v>2.310600000000008</v>
      </c>
      <c r="H1100" s="27">
        <f>SMA1MSFT[[#This Row],[Abs Erorr 1]]/SMA1MSFT[[#This Row],[Adj Close]]</f>
        <v>2.5606500367374576E-2</v>
      </c>
      <c r="I1100" s="25">
        <f t="shared" si="88"/>
        <v>93.934933333333333</v>
      </c>
      <c r="J1100" s="28">
        <f>(SMA1MSFT[[#This Row],[Adj Close]]-SMA1MSFT[[#This Row],[3-MA]])</f>
        <v>-3.7000333333333373</v>
      </c>
      <c r="K1100" s="29">
        <f t="shared" si="87"/>
        <v>13.690246667777807</v>
      </c>
      <c r="L1100" s="29">
        <f>ABS(SMA1MSFT[[#This Row],[Erorr 2]])</f>
        <v>3.7000333333333373</v>
      </c>
      <c r="M1100" s="27">
        <f>SMA1MSFT[[#This Row],[Abs Erorr 2]]/SMA1MSFT[[#This Row],[Adj Close]]</f>
        <v>4.1004459841295748E-2</v>
      </c>
      <c r="N1100" s="25">
        <f t="shared" si="89"/>
        <v>92.160716666666644</v>
      </c>
      <c r="O1100" s="30">
        <f>SMA1MSFT[[#This Row],[Adj Close]]-SMA1MSFT[[#This Row],[6-MA]]</f>
        <v>-1.9258166666666483</v>
      </c>
      <c r="P1100" s="29">
        <f>(SMA1MSFT[[#This Row],[Adj Close]]-N1100)^2</f>
        <v>3.7087698336110404</v>
      </c>
      <c r="Q1100" s="29">
        <f>ABS(SMA1MSFT[[#This Row],[Erorr 3]])</f>
        <v>1.9258166666666483</v>
      </c>
      <c r="R1100" s="31">
        <f>SMA1MSFT[[#This Row],[Abs Erorr 3]]/SMA1MSFT[[#This Row],[Adj Close]]</f>
        <v>2.1342259665236493E-2</v>
      </c>
    </row>
    <row r="1101" spans="2:18">
      <c r="B1101" s="20">
        <v>45379.291666666664</v>
      </c>
      <c r="C1101" s="4">
        <v>90.340900000000005</v>
      </c>
      <c r="D1101" s="25">
        <f t="shared" si="86"/>
        <v>90.234899999999996</v>
      </c>
      <c r="E1101" s="26">
        <f>SMA1MSFT[[#This Row],[Adj Close]]-SMA1MSFT[[#This Row],[Naive Trend ]]</f>
        <v>0.10600000000000875</v>
      </c>
      <c r="F1101" s="4">
        <f t="shared" si="85"/>
        <v>1.1236000000001856E-2</v>
      </c>
      <c r="G1101" s="4">
        <f>ABS(SMA1MSFT[[#This Row],[Erorr 1]])</f>
        <v>0.10600000000000875</v>
      </c>
      <c r="H1101" s="27">
        <f>SMA1MSFT[[#This Row],[Abs Erorr 1]]/SMA1MSFT[[#This Row],[Adj Close]]</f>
        <v>1.1733334514047208E-3</v>
      </c>
      <c r="I1101" s="25">
        <f t="shared" si="88"/>
        <v>92.588833333333341</v>
      </c>
      <c r="J1101" s="28">
        <f>(SMA1MSFT[[#This Row],[Adj Close]]-SMA1MSFT[[#This Row],[3-MA]])</f>
        <v>-2.2479333333333358</v>
      </c>
      <c r="K1101" s="29">
        <f t="shared" si="87"/>
        <v>5.053204271111122</v>
      </c>
      <c r="L1101" s="29">
        <f>ABS(SMA1MSFT[[#This Row],[Erorr 2]])</f>
        <v>2.2479333333333358</v>
      </c>
      <c r="M1101" s="27">
        <f>SMA1MSFT[[#This Row],[Abs Erorr 2]]/SMA1MSFT[[#This Row],[Adj Close]]</f>
        <v>2.4882786571014188E-2</v>
      </c>
      <c r="N1101" s="25">
        <f t="shared" si="89"/>
        <v>92.302700000000002</v>
      </c>
      <c r="O1101" s="30">
        <f>SMA1MSFT[[#This Row],[Adj Close]]-SMA1MSFT[[#This Row],[6-MA]]</f>
        <v>-1.9617999999999967</v>
      </c>
      <c r="P1101" s="29">
        <f>(SMA1MSFT[[#This Row],[Adj Close]]-N1101)^2</f>
        <v>3.848659239999987</v>
      </c>
      <c r="Q1101" s="29">
        <f>ABS(SMA1MSFT[[#This Row],[Erorr 3]])</f>
        <v>1.9617999999999967</v>
      </c>
      <c r="R1101" s="31">
        <f>SMA1MSFT[[#This Row],[Abs Erorr 3]]/SMA1MSFT[[#This Row],[Adj Close]]</f>
        <v>2.171552419778856E-2</v>
      </c>
    </row>
    <row r="1102" spans="2:18">
      <c r="B1102" s="20">
        <v>45383.291666666664</v>
      </c>
      <c r="C1102" s="4">
        <v>90.347800000000007</v>
      </c>
      <c r="D1102" s="25">
        <f t="shared" si="86"/>
        <v>90.340900000000005</v>
      </c>
      <c r="E1102" s="26">
        <f>SMA1MSFT[[#This Row],[Adj Close]]-SMA1MSFT[[#This Row],[Naive Trend ]]</f>
        <v>6.9000000000016826E-3</v>
      </c>
      <c r="F1102" s="4">
        <f t="shared" si="85"/>
        <v>4.7610000000023222E-5</v>
      </c>
      <c r="G1102" s="4">
        <f>ABS(SMA1MSFT[[#This Row],[Erorr 1]])</f>
        <v>6.9000000000016826E-3</v>
      </c>
      <c r="H1102" s="27">
        <f>SMA1MSFT[[#This Row],[Abs Erorr 1]]/SMA1MSFT[[#This Row],[Adj Close]]</f>
        <v>7.6371533119806809E-5</v>
      </c>
      <c r="I1102" s="25">
        <f t="shared" si="88"/>
        <v>91.04043333333334</v>
      </c>
      <c r="J1102" s="28">
        <f>(SMA1MSFT[[#This Row],[Adj Close]]-SMA1MSFT[[#This Row],[3-MA]])</f>
        <v>-0.69263333333333321</v>
      </c>
      <c r="K1102" s="29">
        <f t="shared" si="87"/>
        <v>0.47974093444444427</v>
      </c>
      <c r="L1102" s="29">
        <f>ABS(SMA1MSFT[[#This Row],[Erorr 2]])</f>
        <v>0.69263333333333321</v>
      </c>
      <c r="M1102" s="27">
        <f>SMA1MSFT[[#This Row],[Abs Erorr 2]]/SMA1MSFT[[#This Row],[Adj Close]]</f>
        <v>7.6662999357298483E-3</v>
      </c>
      <c r="N1102" s="25">
        <f t="shared" si="89"/>
        <v>92.300049999999999</v>
      </c>
      <c r="O1102" s="30">
        <f>SMA1MSFT[[#This Row],[Adj Close]]-SMA1MSFT[[#This Row],[6-MA]]</f>
        <v>-1.9522499999999923</v>
      </c>
      <c r="P1102" s="29">
        <f>(SMA1MSFT[[#This Row],[Adj Close]]-N1102)^2</f>
        <v>3.8112800624999696</v>
      </c>
      <c r="Q1102" s="29">
        <f>ABS(SMA1MSFT[[#This Row],[Erorr 3]])</f>
        <v>1.9522499999999923</v>
      </c>
      <c r="R1102" s="31">
        <f>SMA1MSFT[[#This Row],[Abs Erorr 3]]/SMA1MSFT[[#This Row],[Adj Close]]</f>
        <v>2.1608163120739987E-2</v>
      </c>
    </row>
    <row r="1103" spans="2:18">
      <c r="B1103" s="20">
        <v>45384.291666666664</v>
      </c>
      <c r="C1103" s="4">
        <v>89.436999999999998</v>
      </c>
      <c r="D1103" s="25">
        <f t="shared" si="86"/>
        <v>90.347800000000007</v>
      </c>
      <c r="E1103" s="26">
        <f>SMA1MSFT[[#This Row],[Adj Close]]-SMA1MSFT[[#This Row],[Naive Trend ]]</f>
        <v>-0.91080000000000894</v>
      </c>
      <c r="F1103" s="4">
        <f t="shared" si="85"/>
        <v>0.82955664000001628</v>
      </c>
      <c r="G1103" s="4">
        <f>ABS(SMA1MSFT[[#This Row],[Erorr 1]])</f>
        <v>0.91080000000000894</v>
      </c>
      <c r="H1103" s="27">
        <f>SMA1MSFT[[#This Row],[Abs Erorr 1]]/SMA1MSFT[[#This Row],[Adj Close]]</f>
        <v>1.0183704730704395E-2</v>
      </c>
      <c r="I1103" s="25">
        <f t="shared" si="88"/>
        <v>90.307866666666669</v>
      </c>
      <c r="J1103" s="28">
        <f>(SMA1MSFT[[#This Row],[Adj Close]]-SMA1MSFT[[#This Row],[3-MA]])</f>
        <v>-0.87086666666667156</v>
      </c>
      <c r="K1103" s="29">
        <f t="shared" si="87"/>
        <v>0.75840875111111961</v>
      </c>
      <c r="L1103" s="29">
        <f>ABS(SMA1MSFT[[#This Row],[Erorr 2]])</f>
        <v>0.87086666666667156</v>
      </c>
      <c r="M1103" s="27">
        <f>SMA1MSFT[[#This Row],[Abs Erorr 2]]/SMA1MSFT[[#This Row],[Adj Close]]</f>
        <v>9.7372079415305925E-3</v>
      </c>
      <c r="N1103" s="25">
        <f t="shared" si="89"/>
        <v>92.121399999999994</v>
      </c>
      <c r="O1103" s="30">
        <f>SMA1MSFT[[#This Row],[Adj Close]]-SMA1MSFT[[#This Row],[6-MA]]</f>
        <v>-2.6843999999999966</v>
      </c>
      <c r="P1103" s="29">
        <f>(SMA1MSFT[[#This Row],[Adj Close]]-N1103)^2</f>
        <v>7.2060033599999818</v>
      </c>
      <c r="Q1103" s="29">
        <f>ABS(SMA1MSFT[[#This Row],[Erorr 3]])</f>
        <v>2.6843999999999966</v>
      </c>
      <c r="R1103" s="31">
        <f>SMA1MSFT[[#This Row],[Abs Erorr 3]]/SMA1MSFT[[#This Row],[Adj Close]]</f>
        <v>3.0014423560718682E-2</v>
      </c>
    </row>
    <row r="1104" spans="2:18">
      <c r="B1104" s="20">
        <v>45385.291666666664</v>
      </c>
      <c r="C1104" s="4">
        <v>88.949100000000001</v>
      </c>
      <c r="D1104" s="25">
        <f t="shared" si="86"/>
        <v>89.436999999999998</v>
      </c>
      <c r="E1104" s="26">
        <f>SMA1MSFT[[#This Row],[Adj Close]]-SMA1MSFT[[#This Row],[Naive Trend ]]</f>
        <v>-0.48789999999999623</v>
      </c>
      <c r="F1104" s="4">
        <f t="shared" si="85"/>
        <v>0.23804640999999632</v>
      </c>
      <c r="G1104" s="4">
        <f>ABS(SMA1MSFT[[#This Row],[Erorr 1]])</f>
        <v>0.48789999999999623</v>
      </c>
      <c r="H1104" s="27">
        <f>SMA1MSFT[[#This Row],[Abs Erorr 1]]/SMA1MSFT[[#This Row],[Adj Close]]</f>
        <v>5.4851594900903579E-3</v>
      </c>
      <c r="I1104" s="25">
        <f t="shared" si="88"/>
        <v>90.041899999999998</v>
      </c>
      <c r="J1104" s="28">
        <f>(SMA1MSFT[[#This Row],[Adj Close]]-SMA1MSFT[[#This Row],[3-MA]])</f>
        <v>-1.0927999999999969</v>
      </c>
      <c r="K1104" s="29">
        <f t="shared" si="87"/>
        <v>1.1942118399999933</v>
      </c>
      <c r="L1104" s="29">
        <f>ABS(SMA1MSFT[[#This Row],[Erorr 2]])</f>
        <v>1.0927999999999969</v>
      </c>
      <c r="M1104" s="27">
        <f>SMA1MSFT[[#This Row],[Abs Erorr 2]]/SMA1MSFT[[#This Row],[Adj Close]]</f>
        <v>1.2285677988872253E-2</v>
      </c>
      <c r="N1104" s="25">
        <f t="shared" si="89"/>
        <v>91.315366666666662</v>
      </c>
      <c r="O1104" s="30">
        <f>SMA1MSFT[[#This Row],[Adj Close]]-SMA1MSFT[[#This Row],[6-MA]]</f>
        <v>-2.366266666666661</v>
      </c>
      <c r="P1104" s="29">
        <f>(SMA1MSFT[[#This Row],[Adj Close]]-N1104)^2</f>
        <v>5.5992179377777509</v>
      </c>
      <c r="Q1104" s="29">
        <f>ABS(SMA1MSFT[[#This Row],[Erorr 3]])</f>
        <v>2.366266666666661</v>
      </c>
      <c r="R1104" s="31">
        <f>SMA1MSFT[[#This Row],[Abs Erorr 3]]/SMA1MSFT[[#This Row],[Adj Close]]</f>
        <v>2.6602480145011709E-2</v>
      </c>
    </row>
    <row r="1105" spans="2:18">
      <c r="B1105" s="20">
        <v>45386.291666666664</v>
      </c>
      <c r="C1105" s="4">
        <v>85.890600000000006</v>
      </c>
      <c r="D1105" s="25">
        <f t="shared" si="86"/>
        <v>88.949100000000001</v>
      </c>
      <c r="E1105" s="26">
        <f>SMA1MSFT[[#This Row],[Adj Close]]-SMA1MSFT[[#This Row],[Naive Trend ]]</f>
        <v>-3.0584999999999951</v>
      </c>
      <c r="F1105" s="4">
        <f t="shared" si="85"/>
        <v>9.3544222499999705</v>
      </c>
      <c r="G1105" s="4">
        <f>ABS(SMA1MSFT[[#This Row],[Erorr 1]])</f>
        <v>3.0584999999999951</v>
      </c>
      <c r="H1105" s="27">
        <f>SMA1MSFT[[#This Row],[Abs Erorr 1]]/SMA1MSFT[[#This Row],[Adj Close]]</f>
        <v>3.5609251769110881E-2</v>
      </c>
      <c r="I1105" s="25">
        <f t="shared" si="88"/>
        <v>89.577966666666669</v>
      </c>
      <c r="J1105" s="28">
        <f>(SMA1MSFT[[#This Row],[Adj Close]]-SMA1MSFT[[#This Row],[3-MA]])</f>
        <v>-3.6873666666666622</v>
      </c>
      <c r="K1105" s="29">
        <f t="shared" si="87"/>
        <v>13.596672934444411</v>
      </c>
      <c r="L1105" s="29">
        <f>ABS(SMA1MSFT[[#This Row],[Erorr 2]])</f>
        <v>3.6873666666666622</v>
      </c>
      <c r="M1105" s="27">
        <f>SMA1MSFT[[#This Row],[Abs Erorr 2]]/SMA1MSFT[[#This Row],[Adj Close]]</f>
        <v>4.293096877500753E-2</v>
      </c>
      <c r="N1105" s="25">
        <f t="shared" si="89"/>
        <v>90.309200000000018</v>
      </c>
      <c r="O1105" s="30">
        <f>SMA1MSFT[[#This Row],[Adj Close]]-SMA1MSFT[[#This Row],[6-MA]]</f>
        <v>-4.4186000000000121</v>
      </c>
      <c r="P1105" s="29">
        <f>(SMA1MSFT[[#This Row],[Adj Close]]-N1105)^2</f>
        <v>19.524025960000106</v>
      </c>
      <c r="Q1105" s="29">
        <f>ABS(SMA1MSFT[[#This Row],[Erorr 3]])</f>
        <v>4.4186000000000121</v>
      </c>
      <c r="R1105" s="31">
        <f>SMA1MSFT[[#This Row],[Abs Erorr 3]]/SMA1MSFT[[#This Row],[Adj Close]]</f>
        <v>5.144451197220664E-2</v>
      </c>
    </row>
    <row r="1106" spans="2:18">
      <c r="B1106" s="20">
        <v>45387.291666666664</v>
      </c>
      <c r="C1106" s="4">
        <v>87.993200000000002</v>
      </c>
      <c r="D1106" s="25">
        <f t="shared" si="86"/>
        <v>85.890600000000006</v>
      </c>
      <c r="E1106" s="26">
        <f>SMA1MSFT[[#This Row],[Adj Close]]-SMA1MSFT[[#This Row],[Naive Trend ]]</f>
        <v>2.1025999999999954</v>
      </c>
      <c r="F1106" s="4">
        <f t="shared" si="85"/>
        <v>4.4209267599999809</v>
      </c>
      <c r="G1106" s="4">
        <f>ABS(SMA1MSFT[[#This Row],[Erorr 1]])</f>
        <v>2.1025999999999954</v>
      </c>
      <c r="H1106" s="27">
        <f>SMA1MSFT[[#This Row],[Abs Erorr 1]]/SMA1MSFT[[#This Row],[Adj Close]]</f>
        <v>2.3895028252183072E-2</v>
      </c>
      <c r="I1106" s="25">
        <f t="shared" si="88"/>
        <v>88.09223333333334</v>
      </c>
      <c r="J1106" s="28">
        <f>(SMA1MSFT[[#This Row],[Adj Close]]-SMA1MSFT[[#This Row],[3-MA]])</f>
        <v>-9.9033333333338192E-2</v>
      </c>
      <c r="K1106" s="29">
        <f t="shared" si="87"/>
        <v>9.8076011111120735E-3</v>
      </c>
      <c r="L1106" s="29">
        <f>ABS(SMA1MSFT[[#This Row],[Erorr 2]])</f>
        <v>9.9033333333338192E-2</v>
      </c>
      <c r="M1106" s="27">
        <f>SMA1MSFT[[#This Row],[Abs Erorr 2]]/SMA1MSFT[[#This Row],[Adj Close]]</f>
        <v>1.1254657556872372E-3</v>
      </c>
      <c r="N1106" s="25">
        <f t="shared" si="89"/>
        <v>89.20004999999999</v>
      </c>
      <c r="O1106" s="30">
        <f>SMA1MSFT[[#This Row],[Adj Close]]-SMA1MSFT[[#This Row],[6-MA]]</f>
        <v>-1.2068499999999887</v>
      </c>
      <c r="P1106" s="29">
        <f>(SMA1MSFT[[#This Row],[Adj Close]]-N1106)^2</f>
        <v>1.4564869224999726</v>
      </c>
      <c r="Q1106" s="29">
        <f>ABS(SMA1MSFT[[#This Row],[Erorr 3]])</f>
        <v>1.2068499999999887</v>
      </c>
      <c r="R1106" s="31">
        <f>SMA1MSFT[[#This Row],[Abs Erorr 3]]/SMA1MSFT[[#This Row],[Adj Close]]</f>
        <v>1.3715264361336884E-2</v>
      </c>
    </row>
    <row r="1107" spans="2:18">
      <c r="B1107" s="20">
        <v>45390.291666666664</v>
      </c>
      <c r="C1107" s="4">
        <v>87.118399999999994</v>
      </c>
      <c r="D1107" s="25">
        <f t="shared" si="86"/>
        <v>87.993200000000002</v>
      </c>
      <c r="E1107" s="26">
        <f>SMA1MSFT[[#This Row],[Adj Close]]-SMA1MSFT[[#This Row],[Naive Trend ]]</f>
        <v>-0.87480000000000757</v>
      </c>
      <c r="F1107" s="4">
        <f t="shared" si="85"/>
        <v>0.76527504000001323</v>
      </c>
      <c r="G1107" s="4">
        <f>ABS(SMA1MSFT[[#This Row],[Erorr 1]])</f>
        <v>0.87480000000000757</v>
      </c>
      <c r="H1107" s="27">
        <f>SMA1MSFT[[#This Row],[Abs Erorr 1]]/SMA1MSFT[[#This Row],[Adj Close]]</f>
        <v>1.0041506731069528E-2</v>
      </c>
      <c r="I1107" s="25">
        <f t="shared" si="88"/>
        <v>87.61096666666667</v>
      </c>
      <c r="J1107" s="28">
        <f>(SMA1MSFT[[#This Row],[Adj Close]]-SMA1MSFT[[#This Row],[3-MA]])</f>
        <v>-0.4925666666666757</v>
      </c>
      <c r="K1107" s="29">
        <f t="shared" si="87"/>
        <v>0.24262192111112002</v>
      </c>
      <c r="L1107" s="29">
        <f>ABS(SMA1MSFT[[#This Row],[Erorr 2]])</f>
        <v>0.4925666666666757</v>
      </c>
      <c r="M1107" s="27">
        <f>SMA1MSFT[[#This Row],[Abs Erorr 2]]/SMA1MSFT[[#This Row],[Adj Close]]</f>
        <v>5.6539911966550782E-3</v>
      </c>
      <c r="N1107" s="25">
        <f t="shared" si="89"/>
        <v>88.826433333333327</v>
      </c>
      <c r="O1107" s="30">
        <f>SMA1MSFT[[#This Row],[Adj Close]]-SMA1MSFT[[#This Row],[6-MA]]</f>
        <v>-1.7080333333333328</v>
      </c>
      <c r="P1107" s="29">
        <f>(SMA1MSFT[[#This Row],[Adj Close]]-N1107)^2</f>
        <v>2.917377867777776</v>
      </c>
      <c r="Q1107" s="29">
        <f>ABS(SMA1MSFT[[#This Row],[Erorr 3]])</f>
        <v>1.7080333333333328</v>
      </c>
      <c r="R1107" s="31">
        <f>SMA1MSFT[[#This Row],[Abs Erorr 3]]/SMA1MSFT[[#This Row],[Adj Close]]</f>
        <v>1.9605885017784222E-2</v>
      </c>
    </row>
    <row r="1108" spans="2:18">
      <c r="B1108" s="20">
        <v>45391.291666666664</v>
      </c>
      <c r="C1108" s="4">
        <v>85.339699999999993</v>
      </c>
      <c r="D1108" s="25">
        <f t="shared" si="86"/>
        <v>87.118399999999994</v>
      </c>
      <c r="E1108" s="26">
        <f>SMA1MSFT[[#This Row],[Adj Close]]-SMA1MSFT[[#This Row],[Naive Trend ]]</f>
        <v>-1.7787000000000006</v>
      </c>
      <c r="F1108" s="4">
        <f t="shared" si="85"/>
        <v>3.163773690000002</v>
      </c>
      <c r="G1108" s="4">
        <f>ABS(SMA1MSFT[[#This Row],[Erorr 1]])</f>
        <v>1.7787000000000006</v>
      </c>
      <c r="H1108" s="27">
        <f>SMA1MSFT[[#This Row],[Abs Erorr 1]]/SMA1MSFT[[#This Row],[Adj Close]]</f>
        <v>2.0842585572717044E-2</v>
      </c>
      <c r="I1108" s="25">
        <f t="shared" si="88"/>
        <v>87.000733333333343</v>
      </c>
      <c r="J1108" s="28">
        <f>(SMA1MSFT[[#This Row],[Adj Close]]-SMA1MSFT[[#This Row],[3-MA]])</f>
        <v>-1.66103333333335</v>
      </c>
      <c r="K1108" s="29">
        <f t="shared" si="87"/>
        <v>2.7590317344444997</v>
      </c>
      <c r="L1108" s="29">
        <f>ABS(SMA1MSFT[[#This Row],[Erorr 2]])</f>
        <v>1.66103333333335</v>
      </c>
      <c r="M1108" s="27">
        <f>SMA1MSFT[[#This Row],[Abs Erorr 2]]/SMA1MSFT[[#This Row],[Adj Close]]</f>
        <v>1.9463782194375539E-2</v>
      </c>
      <c r="N1108" s="25">
        <f t="shared" si="89"/>
        <v>88.289349999999999</v>
      </c>
      <c r="O1108" s="30">
        <f>SMA1MSFT[[#This Row],[Adj Close]]-SMA1MSFT[[#This Row],[6-MA]]</f>
        <v>-2.9496500000000054</v>
      </c>
      <c r="P1108" s="29">
        <f>(SMA1MSFT[[#This Row],[Adj Close]]-N1108)^2</f>
        <v>8.700435122500032</v>
      </c>
      <c r="Q1108" s="29">
        <f>ABS(SMA1MSFT[[#This Row],[Erorr 3]])</f>
        <v>2.9496500000000054</v>
      </c>
      <c r="R1108" s="31">
        <f>SMA1MSFT[[#This Row],[Abs Erorr 3]]/SMA1MSFT[[#This Row],[Adj Close]]</f>
        <v>3.4563632166506396E-2</v>
      </c>
    </row>
    <row r="1109" spans="2:18">
      <c r="B1109" s="20">
        <v>45392.291666666664</v>
      </c>
      <c r="C1109" s="4">
        <v>87.0244</v>
      </c>
      <c r="D1109" s="25">
        <f t="shared" si="86"/>
        <v>85.339699999999993</v>
      </c>
      <c r="E1109" s="26">
        <f>SMA1MSFT[[#This Row],[Adj Close]]-SMA1MSFT[[#This Row],[Naive Trend ]]</f>
        <v>1.6847000000000065</v>
      </c>
      <c r="F1109" s="4">
        <f t="shared" si="85"/>
        <v>2.8382140900000219</v>
      </c>
      <c r="G1109" s="4">
        <f>ABS(SMA1MSFT[[#This Row],[Erorr 1]])</f>
        <v>1.6847000000000065</v>
      </c>
      <c r="H1109" s="27">
        <f>SMA1MSFT[[#This Row],[Abs Erorr 1]]/SMA1MSFT[[#This Row],[Adj Close]]</f>
        <v>1.935893841267514E-2</v>
      </c>
      <c r="I1109" s="25">
        <f t="shared" si="88"/>
        <v>86.817099999999996</v>
      </c>
      <c r="J1109" s="28">
        <f>(SMA1MSFT[[#This Row],[Adj Close]]-SMA1MSFT[[#This Row],[3-MA]])</f>
        <v>0.20730000000000359</v>
      </c>
      <c r="K1109" s="29">
        <f t="shared" si="87"/>
        <v>4.2973290000001489E-2</v>
      </c>
      <c r="L1109" s="29">
        <f>ABS(SMA1MSFT[[#This Row],[Erorr 2]])</f>
        <v>0.20730000000000359</v>
      </c>
      <c r="M1109" s="27">
        <f>SMA1MSFT[[#This Row],[Abs Erorr 2]]/SMA1MSFT[[#This Row],[Adj Close]]</f>
        <v>2.3820905401244204E-3</v>
      </c>
      <c r="N1109" s="25">
        <f t="shared" si="89"/>
        <v>87.454666666666682</v>
      </c>
      <c r="O1109" s="30">
        <f>SMA1MSFT[[#This Row],[Adj Close]]-SMA1MSFT[[#This Row],[6-MA]]</f>
        <v>-0.43026666666668234</v>
      </c>
      <c r="P1109" s="29">
        <f>(SMA1MSFT[[#This Row],[Adj Close]]-N1109)^2</f>
        <v>0.18512940444445794</v>
      </c>
      <c r="Q1109" s="29">
        <f>ABS(SMA1MSFT[[#This Row],[Erorr 3]])</f>
        <v>0.43026666666668234</v>
      </c>
      <c r="R1109" s="31">
        <f>SMA1MSFT[[#This Row],[Abs Erorr 3]]/SMA1MSFT[[#This Row],[Adj Close]]</f>
        <v>4.9442072185120764E-3</v>
      </c>
    </row>
    <row r="1110" spans="2:18">
      <c r="B1110" s="20">
        <v>45393.291666666664</v>
      </c>
      <c r="C1110" s="4">
        <v>90.600800000000007</v>
      </c>
      <c r="D1110" s="25">
        <f t="shared" si="86"/>
        <v>87.0244</v>
      </c>
      <c r="E1110" s="26">
        <f>SMA1MSFT[[#This Row],[Adj Close]]-SMA1MSFT[[#This Row],[Naive Trend ]]</f>
        <v>3.5764000000000067</v>
      </c>
      <c r="F1110" s="4">
        <f t="shared" si="85"/>
        <v>12.790636960000048</v>
      </c>
      <c r="G1110" s="4">
        <f>ABS(SMA1MSFT[[#This Row],[Erorr 1]])</f>
        <v>3.5764000000000067</v>
      </c>
      <c r="H1110" s="27">
        <f>SMA1MSFT[[#This Row],[Abs Erorr 1]]/SMA1MSFT[[#This Row],[Adj Close]]</f>
        <v>3.9474265127901809E-2</v>
      </c>
      <c r="I1110" s="25">
        <f t="shared" si="88"/>
        <v>86.494166666666672</v>
      </c>
      <c r="J1110" s="28">
        <f>(SMA1MSFT[[#This Row],[Adj Close]]-SMA1MSFT[[#This Row],[3-MA]])</f>
        <v>4.1066333333333347</v>
      </c>
      <c r="K1110" s="29">
        <f t="shared" si="87"/>
        <v>16.864437334444457</v>
      </c>
      <c r="L1110" s="29">
        <f>ABS(SMA1MSFT[[#This Row],[Erorr 2]])</f>
        <v>4.1066333333333347</v>
      </c>
      <c r="M1110" s="27">
        <f>SMA1MSFT[[#This Row],[Abs Erorr 2]]/SMA1MSFT[[#This Row],[Adj Close]]</f>
        <v>4.5326678498791781E-2</v>
      </c>
      <c r="N1110" s="25">
        <f t="shared" si="89"/>
        <v>87.052566666666664</v>
      </c>
      <c r="O1110" s="30">
        <f>SMA1MSFT[[#This Row],[Adj Close]]-SMA1MSFT[[#This Row],[6-MA]]</f>
        <v>3.5482333333333429</v>
      </c>
      <c r="P1110" s="29">
        <f>(SMA1MSFT[[#This Row],[Adj Close]]-N1110)^2</f>
        <v>12.589959787777845</v>
      </c>
      <c r="Q1110" s="29">
        <f>ABS(SMA1MSFT[[#This Row],[Erorr 3]])</f>
        <v>3.5482333333333429</v>
      </c>
      <c r="R1110" s="31">
        <f>SMA1MSFT[[#This Row],[Abs Erorr 3]]/SMA1MSFT[[#This Row],[Adj Close]]</f>
        <v>3.9163377512487114E-2</v>
      </c>
    </row>
    <row r="1111" spans="2:18">
      <c r="B1111" s="20">
        <v>45394.291666666664</v>
      </c>
      <c r="C1111" s="4">
        <v>88.171199999999999</v>
      </c>
      <c r="D1111" s="25">
        <f t="shared" si="86"/>
        <v>90.600800000000007</v>
      </c>
      <c r="E1111" s="26">
        <f>SMA1MSFT[[#This Row],[Adj Close]]-SMA1MSFT[[#This Row],[Naive Trend ]]</f>
        <v>-2.4296000000000078</v>
      </c>
      <c r="F1111" s="4">
        <f t="shared" si="85"/>
        <v>5.9029561600000378</v>
      </c>
      <c r="G1111" s="4">
        <f>ABS(SMA1MSFT[[#This Row],[Erorr 1]])</f>
        <v>2.4296000000000078</v>
      </c>
      <c r="H1111" s="27">
        <f>SMA1MSFT[[#This Row],[Abs Erorr 1]]/SMA1MSFT[[#This Row],[Adj Close]]</f>
        <v>2.7555482969495795E-2</v>
      </c>
      <c r="I1111" s="25">
        <f t="shared" si="88"/>
        <v>87.654966666666667</v>
      </c>
      <c r="J1111" s="28">
        <f>(SMA1MSFT[[#This Row],[Adj Close]]-SMA1MSFT[[#This Row],[3-MA]])</f>
        <v>0.51623333333333221</v>
      </c>
      <c r="K1111" s="29">
        <f t="shared" si="87"/>
        <v>0.26649685444444327</v>
      </c>
      <c r="L1111" s="29">
        <f>ABS(SMA1MSFT[[#This Row],[Erorr 2]])</f>
        <v>0.51623333333333221</v>
      </c>
      <c r="M1111" s="27">
        <f>SMA1MSFT[[#This Row],[Abs Erorr 2]]/SMA1MSFT[[#This Row],[Adj Close]]</f>
        <v>5.8548974419462612E-3</v>
      </c>
      <c r="N1111" s="25">
        <f t="shared" si="89"/>
        <v>87.327850000000012</v>
      </c>
      <c r="O1111" s="30">
        <f>SMA1MSFT[[#This Row],[Adj Close]]-SMA1MSFT[[#This Row],[6-MA]]</f>
        <v>0.84334999999998672</v>
      </c>
      <c r="P1111" s="29">
        <f>(SMA1MSFT[[#This Row],[Adj Close]]-N1111)^2</f>
        <v>0.71123922249997762</v>
      </c>
      <c r="Q1111" s="29">
        <f>ABS(SMA1MSFT[[#This Row],[Erorr 3]])</f>
        <v>0.84334999999998672</v>
      </c>
      <c r="R1111" s="31">
        <f>SMA1MSFT[[#This Row],[Abs Erorr 3]]/SMA1MSFT[[#This Row],[Adj Close]]</f>
        <v>9.5649146206469547E-3</v>
      </c>
    </row>
    <row r="1112" spans="2:18">
      <c r="B1112" s="20">
        <v>45397.291666666664</v>
      </c>
      <c r="C1112" s="4">
        <v>85.986599999999996</v>
      </c>
      <c r="D1112" s="25">
        <f t="shared" si="86"/>
        <v>88.171199999999999</v>
      </c>
      <c r="E1112" s="26">
        <f>SMA1MSFT[[#This Row],[Adj Close]]-SMA1MSFT[[#This Row],[Naive Trend ]]</f>
        <v>-2.1846000000000032</v>
      </c>
      <c r="F1112" s="4">
        <f t="shared" si="85"/>
        <v>4.7724771600000144</v>
      </c>
      <c r="G1112" s="4">
        <f>ABS(SMA1MSFT[[#This Row],[Erorr 1]])</f>
        <v>2.1846000000000032</v>
      </c>
      <c r="H1112" s="27">
        <f>SMA1MSFT[[#This Row],[Abs Erorr 1]]/SMA1MSFT[[#This Row],[Adj Close]]</f>
        <v>2.5406284234985491E-2</v>
      </c>
      <c r="I1112" s="25">
        <f t="shared" si="88"/>
        <v>88.598799999999997</v>
      </c>
      <c r="J1112" s="28">
        <f>(SMA1MSFT[[#This Row],[Adj Close]]-SMA1MSFT[[#This Row],[3-MA]])</f>
        <v>-2.6122000000000014</v>
      </c>
      <c r="K1112" s="29">
        <f t="shared" si="87"/>
        <v>6.8235888400000073</v>
      </c>
      <c r="L1112" s="29">
        <f>ABS(SMA1MSFT[[#This Row],[Erorr 2]])</f>
        <v>2.6122000000000014</v>
      </c>
      <c r="M1112" s="27">
        <f>SMA1MSFT[[#This Row],[Abs Erorr 2]]/SMA1MSFT[[#This Row],[Adj Close]]</f>
        <v>3.0379152100443577E-2</v>
      </c>
      <c r="N1112" s="25">
        <f t="shared" si="89"/>
        <v>87.707949999999997</v>
      </c>
      <c r="O1112" s="30">
        <f>SMA1MSFT[[#This Row],[Adj Close]]-SMA1MSFT[[#This Row],[6-MA]]</f>
        <v>-1.721350000000001</v>
      </c>
      <c r="P1112" s="29">
        <f>(SMA1MSFT[[#This Row],[Adj Close]]-N1112)^2</f>
        <v>2.9630458225000038</v>
      </c>
      <c r="Q1112" s="29">
        <f>ABS(SMA1MSFT[[#This Row],[Erorr 3]])</f>
        <v>1.721350000000001</v>
      </c>
      <c r="R1112" s="31">
        <f>SMA1MSFT[[#This Row],[Abs Erorr 3]]/SMA1MSFT[[#This Row],[Adj Close]]</f>
        <v>2.0018816885421696E-2</v>
      </c>
    </row>
    <row r="1113" spans="2:18">
      <c r="B1113" s="20">
        <v>45398.291666666664</v>
      </c>
      <c r="C1113" s="4">
        <v>87.400300000000001</v>
      </c>
      <c r="D1113" s="25">
        <f t="shared" si="86"/>
        <v>85.986599999999996</v>
      </c>
      <c r="E1113" s="26">
        <f>SMA1MSFT[[#This Row],[Adj Close]]-SMA1MSFT[[#This Row],[Naive Trend ]]</f>
        <v>1.4137000000000057</v>
      </c>
      <c r="F1113" s="4">
        <f t="shared" si="85"/>
        <v>1.9985476900000163</v>
      </c>
      <c r="G1113" s="4">
        <f>ABS(SMA1MSFT[[#This Row],[Erorr 1]])</f>
        <v>1.4137000000000057</v>
      </c>
      <c r="H1113" s="27">
        <f>SMA1MSFT[[#This Row],[Abs Erorr 1]]/SMA1MSFT[[#This Row],[Adj Close]]</f>
        <v>1.6175001687637292E-2</v>
      </c>
      <c r="I1113" s="25">
        <f t="shared" si="88"/>
        <v>88.252866666666662</v>
      </c>
      <c r="J1113" s="28">
        <f>(SMA1MSFT[[#This Row],[Adj Close]]-SMA1MSFT[[#This Row],[3-MA]])</f>
        <v>-0.85256666666666092</v>
      </c>
      <c r="K1113" s="29">
        <f t="shared" si="87"/>
        <v>0.72686992111110127</v>
      </c>
      <c r="L1113" s="29">
        <f>ABS(SMA1MSFT[[#This Row],[Erorr 2]])</f>
        <v>0.85256666666666092</v>
      </c>
      <c r="M1113" s="27">
        <f>SMA1MSFT[[#This Row],[Abs Erorr 2]]/SMA1MSFT[[#This Row],[Adj Close]]</f>
        <v>9.7547338700972527E-3</v>
      </c>
      <c r="N1113" s="25">
        <f t="shared" si="89"/>
        <v>87.37351666666666</v>
      </c>
      <c r="O1113" s="30">
        <f>SMA1MSFT[[#This Row],[Adj Close]]-SMA1MSFT[[#This Row],[6-MA]]</f>
        <v>2.6783333333341375E-2</v>
      </c>
      <c r="P1113" s="29">
        <f>(SMA1MSFT[[#This Row],[Adj Close]]-N1113)^2</f>
        <v>7.1734694444487517E-4</v>
      </c>
      <c r="Q1113" s="29">
        <f>ABS(SMA1MSFT[[#This Row],[Erorr 3]])</f>
        <v>2.6783333333341375E-2</v>
      </c>
      <c r="R1113" s="31">
        <f>SMA1MSFT[[#This Row],[Abs Erorr 3]]/SMA1MSFT[[#This Row],[Adj Close]]</f>
        <v>3.0644440961119556E-4</v>
      </c>
    </row>
    <row r="1114" spans="2:18">
      <c r="B1114" s="20">
        <v>45399.291666666664</v>
      </c>
      <c r="C1114" s="4">
        <v>84.020899999999997</v>
      </c>
      <c r="D1114" s="25">
        <f t="shared" si="86"/>
        <v>87.400300000000001</v>
      </c>
      <c r="E1114" s="26">
        <f>SMA1MSFT[[#This Row],[Adj Close]]-SMA1MSFT[[#This Row],[Naive Trend ]]</f>
        <v>-3.379400000000004</v>
      </c>
      <c r="F1114" s="4">
        <f t="shared" si="85"/>
        <v>11.420344360000026</v>
      </c>
      <c r="G1114" s="4">
        <f>ABS(SMA1MSFT[[#This Row],[Erorr 1]])</f>
        <v>3.379400000000004</v>
      </c>
      <c r="H1114" s="27">
        <f>SMA1MSFT[[#This Row],[Abs Erorr 1]]/SMA1MSFT[[#This Row],[Adj Close]]</f>
        <v>4.0220945026773147E-2</v>
      </c>
      <c r="I1114" s="25">
        <f t="shared" si="88"/>
        <v>87.186033333333341</v>
      </c>
      <c r="J1114" s="28">
        <f>(SMA1MSFT[[#This Row],[Adj Close]]-SMA1MSFT[[#This Row],[3-MA]])</f>
        <v>-3.165133333333344</v>
      </c>
      <c r="K1114" s="29">
        <f t="shared" si="87"/>
        <v>10.018069017777846</v>
      </c>
      <c r="L1114" s="29">
        <f>ABS(SMA1MSFT[[#This Row],[Erorr 2]])</f>
        <v>3.165133333333344</v>
      </c>
      <c r="M1114" s="27">
        <f>SMA1MSFT[[#This Row],[Abs Erorr 2]]/SMA1MSFT[[#This Row],[Adj Close]]</f>
        <v>3.7670785879862556E-2</v>
      </c>
      <c r="N1114" s="25">
        <f t="shared" si="89"/>
        <v>87.420500000000004</v>
      </c>
      <c r="O1114" s="30">
        <f>SMA1MSFT[[#This Row],[Adj Close]]-SMA1MSFT[[#This Row],[6-MA]]</f>
        <v>-3.3996000000000066</v>
      </c>
      <c r="P1114" s="29">
        <f>(SMA1MSFT[[#This Row],[Adj Close]]-N1114)^2</f>
        <v>11.557280160000046</v>
      </c>
      <c r="Q1114" s="29">
        <f>ABS(SMA1MSFT[[#This Row],[Erorr 3]])</f>
        <v>3.3996000000000066</v>
      </c>
      <c r="R1114" s="31">
        <f>SMA1MSFT[[#This Row],[Abs Erorr 3]]/SMA1MSFT[[#This Row],[Adj Close]]</f>
        <v>4.0461361399366187E-2</v>
      </c>
    </row>
    <row r="1115" spans="2:18">
      <c r="B1115" s="20">
        <v>45400.291666666664</v>
      </c>
      <c r="C1115" s="4">
        <v>84.656800000000004</v>
      </c>
      <c r="D1115" s="25">
        <f t="shared" si="86"/>
        <v>84.020899999999997</v>
      </c>
      <c r="E1115" s="26">
        <f>SMA1MSFT[[#This Row],[Adj Close]]-SMA1MSFT[[#This Row],[Naive Trend ]]</f>
        <v>0.63590000000000657</v>
      </c>
      <c r="F1115" s="4">
        <f t="shared" si="85"/>
        <v>0.40436881000000835</v>
      </c>
      <c r="G1115" s="4">
        <f>ABS(SMA1MSFT[[#This Row],[Erorr 1]])</f>
        <v>0.63590000000000657</v>
      </c>
      <c r="H1115" s="27">
        <f>SMA1MSFT[[#This Row],[Abs Erorr 1]]/SMA1MSFT[[#This Row],[Adj Close]]</f>
        <v>7.51150527778048E-3</v>
      </c>
      <c r="I1115" s="25">
        <f t="shared" si="88"/>
        <v>85.802599999999998</v>
      </c>
      <c r="J1115" s="28">
        <f>(SMA1MSFT[[#This Row],[Adj Close]]-SMA1MSFT[[#This Row],[3-MA]])</f>
        <v>-1.1457999999999942</v>
      </c>
      <c r="K1115" s="29">
        <f t="shared" si="87"/>
        <v>1.3128576399999865</v>
      </c>
      <c r="L1115" s="29">
        <f>ABS(SMA1MSFT[[#This Row],[Erorr 2]])</f>
        <v>1.1457999999999942</v>
      </c>
      <c r="M1115" s="27">
        <f>SMA1MSFT[[#This Row],[Abs Erorr 2]]/SMA1MSFT[[#This Row],[Adj Close]]</f>
        <v>1.3534648132223213E-2</v>
      </c>
      <c r="N1115" s="25">
        <f t="shared" si="89"/>
        <v>87.200699999999998</v>
      </c>
      <c r="O1115" s="30">
        <f>SMA1MSFT[[#This Row],[Adj Close]]-SMA1MSFT[[#This Row],[6-MA]]</f>
        <v>-2.5438999999999936</v>
      </c>
      <c r="P1115" s="29">
        <f>(SMA1MSFT[[#This Row],[Adj Close]]-N1115)^2</f>
        <v>6.4714272099999679</v>
      </c>
      <c r="Q1115" s="29">
        <f>ABS(SMA1MSFT[[#This Row],[Erorr 3]])</f>
        <v>2.5438999999999936</v>
      </c>
      <c r="R1115" s="31">
        <f>SMA1MSFT[[#This Row],[Abs Erorr 3]]/SMA1MSFT[[#This Row],[Adj Close]]</f>
        <v>3.00495648311771E-2</v>
      </c>
    </row>
    <row r="1116" spans="2:18">
      <c r="B1116" s="20">
        <v>45401.291666666664</v>
      </c>
      <c r="C1116" s="4">
        <v>76.187200000000004</v>
      </c>
      <c r="D1116" s="25">
        <f t="shared" si="86"/>
        <v>84.656800000000004</v>
      </c>
      <c r="E1116" s="26">
        <f>SMA1MSFT[[#This Row],[Adj Close]]-SMA1MSFT[[#This Row],[Naive Trend ]]</f>
        <v>-8.4695999999999998</v>
      </c>
      <c r="F1116" s="4">
        <f t="shared" si="85"/>
        <v>71.734124159999993</v>
      </c>
      <c r="G1116" s="4">
        <f>ABS(SMA1MSFT[[#This Row],[Erorr 1]])</f>
        <v>8.4695999999999998</v>
      </c>
      <c r="H1116" s="27">
        <f>SMA1MSFT[[#This Row],[Abs Erorr 1]]/SMA1MSFT[[#This Row],[Adj Close]]</f>
        <v>0.11116828023605015</v>
      </c>
      <c r="I1116" s="25">
        <f t="shared" si="88"/>
        <v>85.359333333333325</v>
      </c>
      <c r="J1116" s="28">
        <f>(SMA1MSFT[[#This Row],[Adj Close]]-SMA1MSFT[[#This Row],[3-MA]])</f>
        <v>-9.1721333333333206</v>
      </c>
      <c r="K1116" s="29">
        <f t="shared" si="87"/>
        <v>84.128029884444217</v>
      </c>
      <c r="L1116" s="29">
        <f>ABS(SMA1MSFT[[#This Row],[Erorr 2]])</f>
        <v>9.1721333333333206</v>
      </c>
      <c r="M1116" s="27">
        <f>SMA1MSFT[[#This Row],[Abs Erorr 2]]/SMA1MSFT[[#This Row],[Adj Close]]</f>
        <v>0.12038942674534987</v>
      </c>
      <c r="N1116" s="25">
        <f t="shared" si="89"/>
        <v>86.806100000000001</v>
      </c>
      <c r="O1116" s="30">
        <f>SMA1MSFT[[#This Row],[Adj Close]]-SMA1MSFT[[#This Row],[6-MA]]</f>
        <v>-10.618899999999996</v>
      </c>
      <c r="P1116" s="29">
        <f>(SMA1MSFT[[#This Row],[Adj Close]]-N1116)^2</f>
        <v>112.76103720999993</v>
      </c>
      <c r="Q1116" s="29">
        <f>ABS(SMA1MSFT[[#This Row],[Erorr 3]])</f>
        <v>10.618899999999996</v>
      </c>
      <c r="R1116" s="31">
        <f>SMA1MSFT[[#This Row],[Abs Erorr 3]]/SMA1MSFT[[#This Row],[Adj Close]]</f>
        <v>0.13937905579939933</v>
      </c>
    </row>
    <row r="1117" spans="2:18">
      <c r="B1117" s="20">
        <v>45404.291666666664</v>
      </c>
      <c r="C1117" s="4">
        <v>79.5047</v>
      </c>
      <c r="D1117" s="25">
        <f t="shared" si="86"/>
        <v>76.187200000000004</v>
      </c>
      <c r="E1117" s="26">
        <f>SMA1MSFT[[#This Row],[Adj Close]]-SMA1MSFT[[#This Row],[Naive Trend ]]</f>
        <v>3.3174999999999955</v>
      </c>
      <c r="F1117" s="4">
        <f t="shared" si="85"/>
        <v>11.005806249999971</v>
      </c>
      <c r="G1117" s="4">
        <f>ABS(SMA1MSFT[[#This Row],[Erorr 1]])</f>
        <v>3.3174999999999955</v>
      </c>
      <c r="H1117" s="27">
        <f>SMA1MSFT[[#This Row],[Abs Erorr 1]]/SMA1MSFT[[#This Row],[Adj Close]]</f>
        <v>4.1727092863692278E-2</v>
      </c>
      <c r="I1117" s="25">
        <f t="shared" si="88"/>
        <v>81.621633333333349</v>
      </c>
      <c r="J1117" s="28">
        <f>(SMA1MSFT[[#This Row],[Adj Close]]-SMA1MSFT[[#This Row],[3-MA]])</f>
        <v>-2.1169333333333498</v>
      </c>
      <c r="K1117" s="29">
        <f t="shared" si="87"/>
        <v>4.4814067377778475</v>
      </c>
      <c r="L1117" s="29">
        <f>ABS(SMA1MSFT[[#This Row],[Erorr 2]])</f>
        <v>2.1169333333333498</v>
      </c>
      <c r="M1117" s="27">
        <f>SMA1MSFT[[#This Row],[Abs Erorr 2]]/SMA1MSFT[[#This Row],[Adj Close]]</f>
        <v>2.6626518096833893E-2</v>
      </c>
      <c r="N1117" s="25">
        <f t="shared" si="89"/>
        <v>84.403833333333338</v>
      </c>
      <c r="O1117" s="30">
        <f>SMA1MSFT[[#This Row],[Adj Close]]-SMA1MSFT[[#This Row],[6-MA]]</f>
        <v>-4.8991333333333387</v>
      </c>
      <c r="P1117" s="29">
        <f>(SMA1MSFT[[#This Row],[Adj Close]]-N1117)^2</f>
        <v>24.00150741777783</v>
      </c>
      <c r="Q1117" s="29">
        <f>ABS(SMA1MSFT[[#This Row],[Erorr 3]])</f>
        <v>4.8991333333333387</v>
      </c>
      <c r="R1117" s="31">
        <f>SMA1MSFT[[#This Row],[Abs Erorr 3]]/SMA1MSFT[[#This Row],[Adj Close]]</f>
        <v>6.1620675674939202E-2</v>
      </c>
    </row>
    <row r="1118" spans="2:18">
      <c r="B1118" s="20">
        <v>45405.291666666664</v>
      </c>
      <c r="C1118" s="4">
        <v>82.409199999999998</v>
      </c>
      <c r="D1118" s="25">
        <f t="shared" si="86"/>
        <v>79.5047</v>
      </c>
      <c r="E1118" s="26">
        <f>SMA1MSFT[[#This Row],[Adj Close]]-SMA1MSFT[[#This Row],[Naive Trend ]]</f>
        <v>2.9044999999999987</v>
      </c>
      <c r="F1118" s="4">
        <f t="shared" si="85"/>
        <v>8.436120249999993</v>
      </c>
      <c r="G1118" s="4">
        <f>ABS(SMA1MSFT[[#This Row],[Erorr 1]])</f>
        <v>2.9044999999999987</v>
      </c>
      <c r="H1118" s="27">
        <f>SMA1MSFT[[#This Row],[Abs Erorr 1]]/SMA1MSFT[[#This Row],[Adj Close]]</f>
        <v>3.5244851303009847E-2</v>
      </c>
      <c r="I1118" s="25">
        <f t="shared" si="88"/>
        <v>80.116233333333341</v>
      </c>
      <c r="J1118" s="28">
        <f>(SMA1MSFT[[#This Row],[Adj Close]]-SMA1MSFT[[#This Row],[3-MA]])</f>
        <v>2.2929666666666577</v>
      </c>
      <c r="K1118" s="29">
        <f t="shared" si="87"/>
        <v>5.2576961344444033</v>
      </c>
      <c r="L1118" s="29">
        <f>ABS(SMA1MSFT[[#This Row],[Erorr 2]])</f>
        <v>2.2929666666666577</v>
      </c>
      <c r="M1118" s="27">
        <f>SMA1MSFT[[#This Row],[Abs Erorr 2]]/SMA1MSFT[[#This Row],[Adj Close]]</f>
        <v>2.7824158791332251E-2</v>
      </c>
      <c r="N1118" s="25">
        <f t="shared" si="89"/>
        <v>82.959416666666684</v>
      </c>
      <c r="O1118" s="30">
        <f>SMA1MSFT[[#This Row],[Adj Close]]-SMA1MSFT[[#This Row],[6-MA]]</f>
        <v>-0.55021666666668523</v>
      </c>
      <c r="P1118" s="29">
        <f>(SMA1MSFT[[#This Row],[Adj Close]]-N1118)^2</f>
        <v>0.3027383802777982</v>
      </c>
      <c r="Q1118" s="29">
        <f>ABS(SMA1MSFT[[#This Row],[Erorr 3]])</f>
        <v>0.55021666666668523</v>
      </c>
      <c r="R1118" s="31">
        <f>SMA1MSFT[[#This Row],[Abs Erorr 3]]/SMA1MSFT[[#This Row],[Adj Close]]</f>
        <v>6.6766412811516823E-3</v>
      </c>
    </row>
    <row r="1119" spans="2:18">
      <c r="B1119" s="20">
        <v>45406.291666666664</v>
      </c>
      <c r="C1119" s="4">
        <v>79.663600000000002</v>
      </c>
      <c r="D1119" s="25">
        <f t="shared" si="86"/>
        <v>82.409199999999998</v>
      </c>
      <c r="E1119" s="26">
        <f>SMA1MSFT[[#This Row],[Adj Close]]-SMA1MSFT[[#This Row],[Naive Trend ]]</f>
        <v>-2.745599999999996</v>
      </c>
      <c r="F1119" s="4">
        <f t="shared" si="85"/>
        <v>7.5383193599999787</v>
      </c>
      <c r="G1119" s="4">
        <f>ABS(SMA1MSFT[[#This Row],[Erorr 1]])</f>
        <v>2.745599999999996</v>
      </c>
      <c r="H1119" s="27">
        <f>SMA1MSFT[[#This Row],[Abs Erorr 1]]/SMA1MSFT[[#This Row],[Adj Close]]</f>
        <v>3.4464925009665595E-2</v>
      </c>
      <c r="I1119" s="25">
        <f t="shared" si="88"/>
        <v>79.367033333333339</v>
      </c>
      <c r="J1119" s="28">
        <f>(SMA1MSFT[[#This Row],[Adj Close]]-SMA1MSFT[[#This Row],[3-MA]])</f>
        <v>0.29656666666666354</v>
      </c>
      <c r="K1119" s="29">
        <f t="shared" si="87"/>
        <v>8.7951787777775917E-2</v>
      </c>
      <c r="L1119" s="29">
        <f>ABS(SMA1MSFT[[#This Row],[Erorr 2]])</f>
        <v>0.29656666666666354</v>
      </c>
      <c r="M1119" s="27">
        <f>SMA1MSFT[[#This Row],[Abs Erorr 2]]/SMA1MSFT[[#This Row],[Adj Close]]</f>
        <v>3.7227374442865189E-3</v>
      </c>
      <c r="N1119" s="25">
        <f t="shared" si="89"/>
        <v>82.363183333333339</v>
      </c>
      <c r="O1119" s="30">
        <f>SMA1MSFT[[#This Row],[Adj Close]]-SMA1MSFT[[#This Row],[6-MA]]</f>
        <v>-2.6995833333333366</v>
      </c>
      <c r="P1119" s="29">
        <f>(SMA1MSFT[[#This Row],[Adj Close]]-N1119)^2</f>
        <v>7.2877501736111281</v>
      </c>
      <c r="Q1119" s="29">
        <f>ABS(SMA1MSFT[[#This Row],[Erorr 3]])</f>
        <v>2.6995833333333366</v>
      </c>
      <c r="R1119" s="31">
        <f>SMA1MSFT[[#This Row],[Abs Erorr 3]]/SMA1MSFT[[#This Row],[Adj Close]]</f>
        <v>3.3887287711493533E-2</v>
      </c>
    </row>
    <row r="1120" spans="2:18">
      <c r="B1120" s="20">
        <v>45407.291666666664</v>
      </c>
      <c r="C1120" s="4">
        <v>82.618099999999998</v>
      </c>
      <c r="D1120" s="25">
        <f t="shared" si="86"/>
        <v>79.663600000000002</v>
      </c>
      <c r="E1120" s="26">
        <f>SMA1MSFT[[#This Row],[Adj Close]]-SMA1MSFT[[#This Row],[Naive Trend ]]</f>
        <v>2.9544999999999959</v>
      </c>
      <c r="F1120" s="4">
        <f t="shared" si="85"/>
        <v>8.7290702499999764</v>
      </c>
      <c r="G1120" s="4">
        <f>ABS(SMA1MSFT[[#This Row],[Erorr 1]])</f>
        <v>2.9544999999999959</v>
      </c>
      <c r="H1120" s="27">
        <f>SMA1MSFT[[#This Row],[Abs Erorr 1]]/SMA1MSFT[[#This Row],[Adj Close]]</f>
        <v>3.5760928900567743E-2</v>
      </c>
      <c r="I1120" s="25">
        <f t="shared" si="88"/>
        <v>80.525833333333338</v>
      </c>
      <c r="J1120" s="28">
        <f>(SMA1MSFT[[#This Row],[Adj Close]]-SMA1MSFT[[#This Row],[3-MA]])</f>
        <v>2.0922666666666601</v>
      </c>
      <c r="K1120" s="29">
        <f t="shared" si="87"/>
        <v>4.3775798044444167</v>
      </c>
      <c r="L1120" s="29">
        <f>ABS(SMA1MSFT[[#This Row],[Erorr 2]])</f>
        <v>2.0922666666666601</v>
      </c>
      <c r="M1120" s="27">
        <f>SMA1MSFT[[#This Row],[Abs Erorr 2]]/SMA1MSFT[[#This Row],[Adj Close]]</f>
        <v>2.5324555595767271E-2</v>
      </c>
      <c r="N1120" s="25">
        <f t="shared" si="89"/>
        <v>81.073733333333337</v>
      </c>
      <c r="O1120" s="30">
        <f>SMA1MSFT[[#This Row],[Adj Close]]-SMA1MSFT[[#This Row],[6-MA]]</f>
        <v>1.5443666666666616</v>
      </c>
      <c r="P1120" s="29">
        <f>(SMA1MSFT[[#This Row],[Adj Close]]-N1120)^2</f>
        <v>2.3850684011110954</v>
      </c>
      <c r="Q1120" s="29">
        <f>ABS(SMA1MSFT[[#This Row],[Erorr 3]])</f>
        <v>1.5443666666666616</v>
      </c>
      <c r="R1120" s="31">
        <f>SMA1MSFT[[#This Row],[Abs Erorr 3]]/SMA1MSFT[[#This Row],[Adj Close]]</f>
        <v>1.8692836880376838E-2</v>
      </c>
    </row>
    <row r="1121" spans="2:18">
      <c r="B1121" s="20">
        <v>45408.291666666664</v>
      </c>
      <c r="C1121" s="4">
        <v>87.720299999999995</v>
      </c>
      <c r="D1121" s="25">
        <f t="shared" si="86"/>
        <v>82.618099999999998</v>
      </c>
      <c r="E1121" s="26">
        <f>SMA1MSFT[[#This Row],[Adj Close]]-SMA1MSFT[[#This Row],[Naive Trend ]]</f>
        <v>5.1021999999999963</v>
      </c>
      <c r="F1121" s="4">
        <f t="shared" si="85"/>
        <v>26.032444839999961</v>
      </c>
      <c r="G1121" s="4">
        <f>ABS(SMA1MSFT[[#This Row],[Erorr 1]])</f>
        <v>5.1021999999999963</v>
      </c>
      <c r="H1121" s="27">
        <f>SMA1MSFT[[#This Row],[Abs Erorr 1]]/SMA1MSFT[[#This Row],[Adj Close]]</f>
        <v>5.8164415762371954E-2</v>
      </c>
      <c r="I1121" s="25">
        <f t="shared" si="88"/>
        <v>81.563633333333328</v>
      </c>
      <c r="J1121" s="28">
        <f>(SMA1MSFT[[#This Row],[Adj Close]]-SMA1MSFT[[#This Row],[3-MA]])</f>
        <v>6.1566666666666663</v>
      </c>
      <c r="K1121" s="29">
        <f t="shared" si="87"/>
        <v>37.90454444444444</v>
      </c>
      <c r="L1121" s="29">
        <f>ABS(SMA1MSFT[[#This Row],[Erorr 2]])</f>
        <v>6.1566666666666663</v>
      </c>
      <c r="M1121" s="27">
        <f>SMA1MSFT[[#This Row],[Abs Erorr 2]]/SMA1MSFT[[#This Row],[Adj Close]]</f>
        <v>7.0185198485033296E-2</v>
      </c>
      <c r="N1121" s="25">
        <f t="shared" si="89"/>
        <v>80.839933333333349</v>
      </c>
      <c r="O1121" s="30">
        <f>SMA1MSFT[[#This Row],[Adj Close]]-SMA1MSFT[[#This Row],[6-MA]]</f>
        <v>6.8803666666666459</v>
      </c>
      <c r="P1121" s="29">
        <f>(SMA1MSFT[[#This Row],[Adj Close]]-N1121)^2</f>
        <v>47.339445467777495</v>
      </c>
      <c r="Q1121" s="29">
        <f>ABS(SMA1MSFT[[#This Row],[Erorr 3]])</f>
        <v>6.8803666666666459</v>
      </c>
      <c r="R1121" s="31">
        <f>SMA1MSFT[[#This Row],[Abs Erorr 3]]/SMA1MSFT[[#This Row],[Adj Close]]</f>
        <v>7.8435284269053412E-2</v>
      </c>
    </row>
    <row r="1122" spans="2:18">
      <c r="B1122" s="20">
        <v>45411.291666666664</v>
      </c>
      <c r="C1122" s="4">
        <v>87.7423</v>
      </c>
      <c r="D1122" s="25">
        <f t="shared" si="86"/>
        <v>87.720299999999995</v>
      </c>
      <c r="E1122" s="26">
        <f>SMA1MSFT[[#This Row],[Adj Close]]-SMA1MSFT[[#This Row],[Naive Trend ]]</f>
        <v>2.2000000000005571E-2</v>
      </c>
      <c r="F1122" s="4">
        <f t="shared" si="85"/>
        <v>4.8400000000024508E-4</v>
      </c>
      <c r="G1122" s="4">
        <f>ABS(SMA1MSFT[[#This Row],[Erorr 1]])</f>
        <v>2.2000000000005571E-2</v>
      </c>
      <c r="H1122" s="27">
        <f>SMA1MSFT[[#This Row],[Abs Erorr 1]]/SMA1MSFT[[#This Row],[Adj Close]]</f>
        <v>2.5073425246438231E-4</v>
      </c>
      <c r="I1122" s="25">
        <f t="shared" si="88"/>
        <v>83.334000000000003</v>
      </c>
      <c r="J1122" s="28">
        <f>(SMA1MSFT[[#This Row],[Adj Close]]-SMA1MSFT[[#This Row],[3-MA]])</f>
        <v>4.408299999999997</v>
      </c>
      <c r="K1122" s="29">
        <f t="shared" si="87"/>
        <v>19.433108889999975</v>
      </c>
      <c r="L1122" s="29">
        <f>ABS(SMA1MSFT[[#This Row],[Erorr 2]])</f>
        <v>4.408299999999997</v>
      </c>
      <c r="M1122" s="27">
        <f>SMA1MSFT[[#This Row],[Abs Erorr 2]]/SMA1MSFT[[#This Row],[Adj Close]]</f>
        <v>5.0241445688111626E-2</v>
      </c>
      <c r="N1122" s="25">
        <f t="shared" si="89"/>
        <v>81.350516666666664</v>
      </c>
      <c r="O1122" s="30">
        <f>SMA1MSFT[[#This Row],[Adj Close]]-SMA1MSFT[[#This Row],[6-MA]]</f>
        <v>6.3917833333333363</v>
      </c>
      <c r="P1122" s="29">
        <f>(SMA1MSFT[[#This Row],[Adj Close]]-N1122)^2</f>
        <v>40.854894180277817</v>
      </c>
      <c r="Q1122" s="29">
        <f>ABS(SMA1MSFT[[#This Row],[Erorr 3]])</f>
        <v>6.3917833333333363</v>
      </c>
      <c r="R1122" s="31">
        <f>SMA1MSFT[[#This Row],[Abs Erorr 3]]/SMA1MSFT[[#This Row],[Adj Close]]</f>
        <v>7.2847227999873906E-2</v>
      </c>
    </row>
    <row r="1123" spans="2:18">
      <c r="B1123" s="20">
        <v>45412.291666666664</v>
      </c>
      <c r="C1123" s="4">
        <v>86.387500000000003</v>
      </c>
      <c r="D1123" s="25">
        <f t="shared" si="86"/>
        <v>87.7423</v>
      </c>
      <c r="E1123" s="26">
        <f>SMA1MSFT[[#This Row],[Adj Close]]-SMA1MSFT[[#This Row],[Naive Trend ]]</f>
        <v>-1.3547999999999973</v>
      </c>
      <c r="F1123" s="4">
        <f t="shared" si="85"/>
        <v>1.8354830399999928</v>
      </c>
      <c r="G1123" s="4">
        <f>ABS(SMA1MSFT[[#This Row],[Erorr 1]])</f>
        <v>1.3547999999999973</v>
      </c>
      <c r="H1123" s="27">
        <f>SMA1MSFT[[#This Row],[Abs Erorr 1]]/SMA1MSFT[[#This Row],[Adj Close]]</f>
        <v>1.5682824482708694E-2</v>
      </c>
      <c r="I1123" s="25">
        <f t="shared" si="88"/>
        <v>86.026899999999998</v>
      </c>
      <c r="J1123" s="28">
        <f>(SMA1MSFT[[#This Row],[Adj Close]]-SMA1MSFT[[#This Row],[3-MA]])</f>
        <v>0.36060000000000514</v>
      </c>
      <c r="K1123" s="29">
        <f t="shared" si="87"/>
        <v>0.1300323600000037</v>
      </c>
      <c r="L1123" s="29">
        <f>ABS(SMA1MSFT[[#This Row],[Erorr 2]])</f>
        <v>0.36060000000000514</v>
      </c>
      <c r="M1123" s="27">
        <f>SMA1MSFT[[#This Row],[Abs Erorr 2]]/SMA1MSFT[[#This Row],[Adj Close]]</f>
        <v>4.1742150195341358E-3</v>
      </c>
      <c r="N1123" s="25">
        <f t="shared" si="89"/>
        <v>83.276366666666675</v>
      </c>
      <c r="O1123" s="30">
        <f>SMA1MSFT[[#This Row],[Adj Close]]-SMA1MSFT[[#This Row],[6-MA]]</f>
        <v>3.1111333333333278</v>
      </c>
      <c r="P1123" s="29">
        <f>(SMA1MSFT[[#This Row],[Adj Close]]-N1123)^2</f>
        <v>9.6791506177777435</v>
      </c>
      <c r="Q1123" s="29">
        <f>ABS(SMA1MSFT[[#This Row],[Erorr 3]])</f>
        <v>3.1111333333333278</v>
      </c>
      <c r="R1123" s="31">
        <f>SMA1MSFT[[#This Row],[Abs Erorr 3]]/SMA1MSFT[[#This Row],[Adj Close]]</f>
        <v>3.6013697969420666E-2</v>
      </c>
    </row>
    <row r="1124" spans="2:18">
      <c r="B1124" s="20">
        <v>45413.291666666664</v>
      </c>
      <c r="C1124" s="4">
        <v>83.027100000000004</v>
      </c>
      <c r="D1124" s="25">
        <f t="shared" si="86"/>
        <v>86.387500000000003</v>
      </c>
      <c r="E1124" s="26">
        <f>SMA1MSFT[[#This Row],[Adj Close]]-SMA1MSFT[[#This Row],[Naive Trend ]]</f>
        <v>-3.3603999999999985</v>
      </c>
      <c r="F1124" s="4">
        <f t="shared" si="85"/>
        <v>11.292288159999989</v>
      </c>
      <c r="G1124" s="4">
        <f>ABS(SMA1MSFT[[#This Row],[Erorr 1]])</f>
        <v>3.3603999999999985</v>
      </c>
      <c r="H1124" s="27">
        <f>SMA1MSFT[[#This Row],[Abs Erorr 1]]/SMA1MSFT[[#This Row],[Adj Close]]</f>
        <v>4.0473532135892956E-2</v>
      </c>
      <c r="I1124" s="25">
        <f t="shared" si="88"/>
        <v>87.283366666666666</v>
      </c>
      <c r="J1124" s="28">
        <f>(SMA1MSFT[[#This Row],[Adj Close]]-SMA1MSFT[[#This Row],[3-MA]])</f>
        <v>-4.2562666666666615</v>
      </c>
      <c r="K1124" s="29">
        <f t="shared" si="87"/>
        <v>18.115805937777733</v>
      </c>
      <c r="L1124" s="29">
        <f>ABS(SMA1MSFT[[#This Row],[Erorr 2]])</f>
        <v>4.2562666666666615</v>
      </c>
      <c r="M1124" s="27">
        <f>SMA1MSFT[[#This Row],[Abs Erorr 2]]/SMA1MSFT[[#This Row],[Adj Close]]</f>
        <v>5.1263583416338299E-2</v>
      </c>
      <c r="N1124" s="25">
        <f t="shared" si="89"/>
        <v>84.423500000000004</v>
      </c>
      <c r="O1124" s="30">
        <f>SMA1MSFT[[#This Row],[Adj Close]]-SMA1MSFT[[#This Row],[6-MA]]</f>
        <v>-1.3963999999999999</v>
      </c>
      <c r="P1124" s="29">
        <f>(SMA1MSFT[[#This Row],[Adj Close]]-N1124)^2</f>
        <v>1.9499329599999997</v>
      </c>
      <c r="Q1124" s="29">
        <f>ABS(SMA1MSFT[[#This Row],[Erorr 3]])</f>
        <v>1.3963999999999999</v>
      </c>
      <c r="R1124" s="31">
        <f>SMA1MSFT[[#This Row],[Abs Erorr 3]]/SMA1MSFT[[#This Row],[Adj Close]]</f>
        <v>1.6818605009689604E-2</v>
      </c>
    </row>
    <row r="1125" spans="2:18">
      <c r="B1125" s="20">
        <v>45414.291666666664</v>
      </c>
      <c r="C1125" s="4">
        <v>85.802599999999998</v>
      </c>
      <c r="D1125" s="25">
        <f t="shared" si="86"/>
        <v>83.027100000000004</v>
      </c>
      <c r="E1125" s="26">
        <f>SMA1MSFT[[#This Row],[Adj Close]]-SMA1MSFT[[#This Row],[Naive Trend ]]</f>
        <v>2.7754999999999939</v>
      </c>
      <c r="F1125" s="4">
        <f t="shared" si="85"/>
        <v>7.7034002499999659</v>
      </c>
      <c r="G1125" s="4">
        <f>ABS(SMA1MSFT[[#This Row],[Erorr 1]])</f>
        <v>2.7754999999999939</v>
      </c>
      <c r="H1125" s="27">
        <f>SMA1MSFT[[#This Row],[Abs Erorr 1]]/SMA1MSFT[[#This Row],[Adj Close]]</f>
        <v>3.2347504621072019E-2</v>
      </c>
      <c r="I1125" s="25">
        <f t="shared" si="88"/>
        <v>85.718966666666674</v>
      </c>
      <c r="J1125" s="28">
        <f>(SMA1MSFT[[#This Row],[Adj Close]]-SMA1MSFT[[#This Row],[3-MA]])</f>
        <v>8.3633333333324344E-2</v>
      </c>
      <c r="K1125" s="29">
        <f t="shared" si="87"/>
        <v>6.994534444442941E-3</v>
      </c>
      <c r="L1125" s="29">
        <f>ABS(SMA1MSFT[[#This Row],[Erorr 2]])</f>
        <v>8.3633333333324344E-2</v>
      </c>
      <c r="M1125" s="27">
        <f>SMA1MSFT[[#This Row],[Abs Erorr 2]]/SMA1MSFT[[#This Row],[Adj Close]]</f>
        <v>9.7471793784016268E-4</v>
      </c>
      <c r="N1125" s="25">
        <f t="shared" si="89"/>
        <v>84.526483333333331</v>
      </c>
      <c r="O1125" s="30">
        <f>SMA1MSFT[[#This Row],[Adj Close]]-SMA1MSFT[[#This Row],[6-MA]]</f>
        <v>1.2761166666666668</v>
      </c>
      <c r="P1125" s="29">
        <f>(SMA1MSFT[[#This Row],[Adj Close]]-N1125)^2</f>
        <v>1.6284737469444448</v>
      </c>
      <c r="Q1125" s="29">
        <f>ABS(SMA1MSFT[[#This Row],[Erorr 3]])</f>
        <v>1.2761166666666668</v>
      </c>
      <c r="R1125" s="31">
        <f>SMA1MSFT[[#This Row],[Abs Erorr 3]]/SMA1MSFT[[#This Row],[Adj Close]]</f>
        <v>1.487270393515659E-2</v>
      </c>
    </row>
    <row r="1126" spans="2:18">
      <c r="B1126" s="20">
        <v>45415.291666666664</v>
      </c>
      <c r="C1126" s="4">
        <v>88.774100000000004</v>
      </c>
      <c r="D1126" s="25">
        <f t="shared" si="86"/>
        <v>85.802599999999998</v>
      </c>
      <c r="E1126" s="26">
        <f>SMA1MSFT[[#This Row],[Adj Close]]-SMA1MSFT[[#This Row],[Naive Trend ]]</f>
        <v>2.971500000000006</v>
      </c>
      <c r="F1126" s="4">
        <f t="shared" si="85"/>
        <v>8.8298122500000353</v>
      </c>
      <c r="G1126" s="4">
        <f>ABS(SMA1MSFT[[#This Row],[Erorr 1]])</f>
        <v>2.971500000000006</v>
      </c>
      <c r="H1126" s="27">
        <f>SMA1MSFT[[#This Row],[Abs Erorr 1]]/SMA1MSFT[[#This Row],[Adj Close]]</f>
        <v>3.347260067970282E-2</v>
      </c>
      <c r="I1126" s="25">
        <f t="shared" si="88"/>
        <v>85.072400000000002</v>
      </c>
      <c r="J1126" s="28">
        <f>(SMA1MSFT[[#This Row],[Adj Close]]-SMA1MSFT[[#This Row],[3-MA]])</f>
        <v>3.7017000000000024</v>
      </c>
      <c r="K1126" s="29">
        <f t="shared" si="87"/>
        <v>13.702582890000018</v>
      </c>
      <c r="L1126" s="29">
        <f>ABS(SMA1MSFT[[#This Row],[Erorr 2]])</f>
        <v>3.7017000000000024</v>
      </c>
      <c r="M1126" s="27">
        <f>SMA1MSFT[[#This Row],[Abs Erorr 2]]/SMA1MSFT[[#This Row],[Adj Close]]</f>
        <v>4.16979727195207E-2</v>
      </c>
      <c r="N1126" s="25">
        <f t="shared" si="89"/>
        <v>85.54965</v>
      </c>
      <c r="O1126" s="30">
        <f>SMA1MSFT[[#This Row],[Adj Close]]-SMA1MSFT[[#This Row],[6-MA]]</f>
        <v>3.2244500000000045</v>
      </c>
      <c r="P1126" s="29">
        <f>(SMA1MSFT[[#This Row],[Adj Close]]-N1126)^2</f>
        <v>10.397077802500029</v>
      </c>
      <c r="Q1126" s="29">
        <f>ABS(SMA1MSFT[[#This Row],[Erorr 3]])</f>
        <v>3.2244500000000045</v>
      </c>
      <c r="R1126" s="31">
        <f>SMA1MSFT[[#This Row],[Abs Erorr 3]]/SMA1MSFT[[#This Row],[Adj Close]]</f>
        <v>3.6321967781143424E-2</v>
      </c>
    </row>
    <row r="1127" spans="2:18">
      <c r="B1127" s="20">
        <v>45418.291666666664</v>
      </c>
      <c r="C1127" s="4">
        <v>92.124499999999998</v>
      </c>
      <c r="D1127" s="25">
        <f t="shared" si="86"/>
        <v>88.774100000000004</v>
      </c>
      <c r="E1127" s="26">
        <f>SMA1MSFT[[#This Row],[Adj Close]]-SMA1MSFT[[#This Row],[Naive Trend ]]</f>
        <v>3.3503999999999934</v>
      </c>
      <c r="F1127" s="4">
        <f t="shared" si="85"/>
        <v>11.225180159999956</v>
      </c>
      <c r="G1127" s="4">
        <f>ABS(SMA1MSFT[[#This Row],[Erorr 1]])</f>
        <v>3.3503999999999934</v>
      </c>
      <c r="H1127" s="27">
        <f>SMA1MSFT[[#This Row],[Abs Erorr 1]]/SMA1MSFT[[#This Row],[Adj Close]]</f>
        <v>3.6368175675308888E-2</v>
      </c>
      <c r="I1127" s="25">
        <f t="shared" si="88"/>
        <v>85.867933333333326</v>
      </c>
      <c r="J1127" s="28">
        <f>(SMA1MSFT[[#This Row],[Adj Close]]-SMA1MSFT[[#This Row],[3-MA]])</f>
        <v>6.2565666666666715</v>
      </c>
      <c r="K1127" s="29">
        <f t="shared" si="87"/>
        <v>39.144626454444506</v>
      </c>
      <c r="L1127" s="29">
        <f>ABS(SMA1MSFT[[#This Row],[Erorr 2]])</f>
        <v>6.2565666666666715</v>
      </c>
      <c r="M1127" s="27">
        <f>SMA1MSFT[[#This Row],[Abs Erorr 2]]/SMA1MSFT[[#This Row],[Adj Close]]</f>
        <v>6.7914253718247275E-2</v>
      </c>
      <c r="N1127" s="25">
        <f t="shared" si="89"/>
        <v>86.575649999999996</v>
      </c>
      <c r="O1127" s="30">
        <f>SMA1MSFT[[#This Row],[Adj Close]]-SMA1MSFT[[#This Row],[6-MA]]</f>
        <v>5.5488500000000016</v>
      </c>
      <c r="P1127" s="29">
        <f>(SMA1MSFT[[#This Row],[Adj Close]]-N1127)^2</f>
        <v>30.789736322500019</v>
      </c>
      <c r="Q1127" s="29">
        <f>ABS(SMA1MSFT[[#This Row],[Erorr 3]])</f>
        <v>5.5488500000000016</v>
      </c>
      <c r="R1127" s="31">
        <f>SMA1MSFT[[#This Row],[Abs Erorr 3]]/SMA1MSFT[[#This Row],[Adj Close]]</f>
        <v>6.0232077243295774E-2</v>
      </c>
    </row>
    <row r="1128" spans="2:18">
      <c r="B1128" s="20">
        <v>45419.291666666664</v>
      </c>
      <c r="C1128" s="4">
        <v>90.538799999999995</v>
      </c>
      <c r="D1128" s="25">
        <f t="shared" si="86"/>
        <v>92.124499999999998</v>
      </c>
      <c r="E1128" s="26">
        <f>SMA1MSFT[[#This Row],[Adj Close]]-SMA1MSFT[[#This Row],[Naive Trend ]]</f>
        <v>-1.5857000000000028</v>
      </c>
      <c r="F1128" s="4">
        <f t="shared" si="85"/>
        <v>2.5144444900000087</v>
      </c>
      <c r="G1128" s="4">
        <f>ABS(SMA1MSFT[[#This Row],[Erorr 1]])</f>
        <v>1.5857000000000028</v>
      </c>
      <c r="H1128" s="27">
        <f>SMA1MSFT[[#This Row],[Abs Erorr 1]]/SMA1MSFT[[#This Row],[Adj Close]]</f>
        <v>1.7514038180316095E-2</v>
      </c>
      <c r="I1128" s="25">
        <f t="shared" si="88"/>
        <v>88.900400000000005</v>
      </c>
      <c r="J1128" s="28">
        <f>(SMA1MSFT[[#This Row],[Adj Close]]-SMA1MSFT[[#This Row],[3-MA]])</f>
        <v>1.6383999999999901</v>
      </c>
      <c r="K1128" s="29">
        <f t="shared" si="87"/>
        <v>2.6843545599999676</v>
      </c>
      <c r="L1128" s="29">
        <f>ABS(SMA1MSFT[[#This Row],[Erorr 2]])</f>
        <v>1.6383999999999901</v>
      </c>
      <c r="M1128" s="27">
        <f>SMA1MSFT[[#This Row],[Abs Erorr 2]]/SMA1MSFT[[#This Row],[Adj Close]]</f>
        <v>1.8096109071469801E-2</v>
      </c>
      <c r="N1128" s="25">
        <f t="shared" si="89"/>
        <v>87.309683333333339</v>
      </c>
      <c r="O1128" s="30">
        <f>SMA1MSFT[[#This Row],[Adj Close]]-SMA1MSFT[[#This Row],[6-MA]]</f>
        <v>3.2291166666666555</v>
      </c>
      <c r="P1128" s="29">
        <f>(SMA1MSFT[[#This Row],[Adj Close]]-N1128)^2</f>
        <v>10.427194446944373</v>
      </c>
      <c r="Q1128" s="29">
        <f>ABS(SMA1MSFT[[#This Row],[Erorr 3]])</f>
        <v>3.2291166666666555</v>
      </c>
      <c r="R1128" s="31">
        <f>SMA1MSFT[[#This Row],[Abs Erorr 3]]/SMA1MSFT[[#This Row],[Adj Close]]</f>
        <v>3.5665556277161344E-2</v>
      </c>
    </row>
    <row r="1129" spans="2:18">
      <c r="B1129" s="20">
        <v>45420.291666666664</v>
      </c>
      <c r="C1129" s="4">
        <v>90.396799999999999</v>
      </c>
      <c r="D1129" s="25">
        <f t="shared" si="86"/>
        <v>90.538799999999995</v>
      </c>
      <c r="E1129" s="26">
        <f>SMA1MSFT[[#This Row],[Adj Close]]-SMA1MSFT[[#This Row],[Naive Trend ]]</f>
        <v>-0.14199999999999591</v>
      </c>
      <c r="F1129" s="4">
        <f t="shared" si="85"/>
        <v>2.0163999999998839E-2</v>
      </c>
      <c r="G1129" s="4">
        <f>ABS(SMA1MSFT[[#This Row],[Erorr 1]])</f>
        <v>0.14199999999999591</v>
      </c>
      <c r="H1129" s="27">
        <f>SMA1MSFT[[#This Row],[Abs Erorr 1]]/SMA1MSFT[[#This Row],[Adj Close]]</f>
        <v>1.5708520655597976E-3</v>
      </c>
      <c r="I1129" s="25">
        <f t="shared" si="88"/>
        <v>90.479133333333323</v>
      </c>
      <c r="J1129" s="28">
        <f>(SMA1MSFT[[#This Row],[Adj Close]]-SMA1MSFT[[#This Row],[3-MA]])</f>
        <v>-8.2333333333323822E-2</v>
      </c>
      <c r="K1129" s="29">
        <f t="shared" si="87"/>
        <v>6.7787777777762112E-3</v>
      </c>
      <c r="L1129" s="29">
        <f>ABS(SMA1MSFT[[#This Row],[Erorr 2]])</f>
        <v>8.2333333333323822E-2</v>
      </c>
      <c r="M1129" s="27">
        <f>SMA1MSFT[[#This Row],[Abs Erorr 2]]/SMA1MSFT[[#This Row],[Adj Close]]</f>
        <v>9.1079920233154074E-4</v>
      </c>
      <c r="N1129" s="25">
        <f t="shared" si="89"/>
        <v>87.775766666666684</v>
      </c>
      <c r="O1129" s="30">
        <f>SMA1MSFT[[#This Row],[Adj Close]]-SMA1MSFT[[#This Row],[6-MA]]</f>
        <v>2.6210333333333153</v>
      </c>
      <c r="P1129" s="29">
        <f>(SMA1MSFT[[#This Row],[Adj Close]]-N1129)^2</f>
        <v>6.8698157344443498</v>
      </c>
      <c r="Q1129" s="29">
        <f>ABS(SMA1MSFT[[#This Row],[Erorr 3]])</f>
        <v>2.6210333333333153</v>
      </c>
      <c r="R1129" s="31">
        <f>SMA1MSFT[[#This Row],[Abs Erorr 3]]/SMA1MSFT[[#This Row],[Adj Close]]</f>
        <v>2.8994757926534075E-2</v>
      </c>
    </row>
    <row r="1130" spans="2:18">
      <c r="B1130" s="20">
        <v>45421.291666666664</v>
      </c>
      <c r="C1130" s="4">
        <v>88.732100000000003</v>
      </c>
      <c r="D1130" s="25">
        <f t="shared" si="86"/>
        <v>90.396799999999999</v>
      </c>
      <c r="E1130" s="26">
        <f>SMA1MSFT[[#This Row],[Adj Close]]-SMA1MSFT[[#This Row],[Naive Trend ]]</f>
        <v>-1.6646999999999963</v>
      </c>
      <c r="F1130" s="4">
        <f t="shared" si="85"/>
        <v>2.7712260899999879</v>
      </c>
      <c r="G1130" s="4">
        <f>ABS(SMA1MSFT[[#This Row],[Erorr 1]])</f>
        <v>1.6646999999999963</v>
      </c>
      <c r="H1130" s="27">
        <f>SMA1MSFT[[#This Row],[Abs Erorr 1]]/SMA1MSFT[[#This Row],[Adj Close]]</f>
        <v>1.8760967000668261E-2</v>
      </c>
      <c r="I1130" s="25">
        <f t="shared" si="88"/>
        <v>91.02003333333333</v>
      </c>
      <c r="J1130" s="28">
        <f>(SMA1MSFT[[#This Row],[Adj Close]]-SMA1MSFT[[#This Row],[3-MA]])</f>
        <v>-2.2879333333333278</v>
      </c>
      <c r="K1130" s="29">
        <f t="shared" si="87"/>
        <v>5.2346389377777527</v>
      </c>
      <c r="L1130" s="29">
        <f>ABS(SMA1MSFT[[#This Row],[Erorr 2]])</f>
        <v>2.2879333333333278</v>
      </c>
      <c r="M1130" s="27">
        <f>SMA1MSFT[[#This Row],[Abs Erorr 2]]/SMA1MSFT[[#This Row],[Adj Close]]</f>
        <v>2.5784731042467469E-2</v>
      </c>
      <c r="N1130" s="25">
        <f t="shared" si="89"/>
        <v>88.443983333333335</v>
      </c>
      <c r="O1130" s="30">
        <f>SMA1MSFT[[#This Row],[Adj Close]]-SMA1MSFT[[#This Row],[6-MA]]</f>
        <v>0.28811666666666724</v>
      </c>
      <c r="P1130" s="29">
        <f>(SMA1MSFT[[#This Row],[Adj Close]]-N1130)^2</f>
        <v>8.301121361111144E-2</v>
      </c>
      <c r="Q1130" s="29">
        <f>ABS(SMA1MSFT[[#This Row],[Erorr 3]])</f>
        <v>0.28811666666666724</v>
      </c>
      <c r="R1130" s="31">
        <f>SMA1MSFT[[#This Row],[Abs Erorr 3]]/SMA1MSFT[[#This Row],[Adj Close]]</f>
        <v>3.2470398724550329E-3</v>
      </c>
    </row>
    <row r="1131" spans="2:18">
      <c r="B1131" s="20">
        <v>45422.291666666664</v>
      </c>
      <c r="C1131" s="4">
        <v>89.862899999999996</v>
      </c>
      <c r="D1131" s="25">
        <f t="shared" si="86"/>
        <v>88.732100000000003</v>
      </c>
      <c r="E1131" s="26">
        <f>SMA1MSFT[[#This Row],[Adj Close]]-SMA1MSFT[[#This Row],[Naive Trend ]]</f>
        <v>1.1307999999999936</v>
      </c>
      <c r="F1131" s="4">
        <f t="shared" si="85"/>
        <v>1.2787086399999854</v>
      </c>
      <c r="G1131" s="4">
        <f>ABS(SMA1MSFT[[#This Row],[Erorr 1]])</f>
        <v>1.1307999999999936</v>
      </c>
      <c r="H1131" s="27">
        <f>SMA1MSFT[[#This Row],[Abs Erorr 1]]/SMA1MSFT[[#This Row],[Adj Close]]</f>
        <v>1.2583613482315768E-2</v>
      </c>
      <c r="I1131" s="25">
        <f t="shared" si="88"/>
        <v>89.889233333333323</v>
      </c>
      <c r="J1131" s="28">
        <f>(SMA1MSFT[[#This Row],[Adj Close]]-SMA1MSFT[[#This Row],[3-MA]])</f>
        <v>-2.6333333333326436E-2</v>
      </c>
      <c r="K1131" s="29">
        <f t="shared" si="87"/>
        <v>6.9344444444408124E-4</v>
      </c>
      <c r="L1131" s="29">
        <f>ABS(SMA1MSFT[[#This Row],[Erorr 2]])</f>
        <v>2.6333333333326436E-2</v>
      </c>
      <c r="M1131" s="27">
        <f>SMA1MSFT[[#This Row],[Abs Erorr 2]]/SMA1MSFT[[#This Row],[Adj Close]]</f>
        <v>2.9303898865189567E-4</v>
      </c>
      <c r="N1131" s="25">
        <f t="shared" si="89"/>
        <v>89.394816666666657</v>
      </c>
      <c r="O1131" s="30">
        <f>SMA1MSFT[[#This Row],[Adj Close]]-SMA1MSFT[[#This Row],[6-MA]]</f>
        <v>0.46808333333333962</v>
      </c>
      <c r="P1131" s="29">
        <f>(SMA1MSFT[[#This Row],[Adj Close]]-N1131)^2</f>
        <v>0.21910200694445034</v>
      </c>
      <c r="Q1131" s="29">
        <f>ABS(SMA1MSFT[[#This Row],[Erorr 3]])</f>
        <v>0.46808333333333962</v>
      </c>
      <c r="R1131" s="31">
        <f>SMA1MSFT[[#This Row],[Abs Erorr 3]]/SMA1MSFT[[#This Row],[Adj Close]]</f>
        <v>5.2088607571460482E-3</v>
      </c>
    </row>
    <row r="1132" spans="2:18">
      <c r="B1132" s="20">
        <v>45425.291666666664</v>
      </c>
      <c r="C1132" s="4">
        <v>90.383899999999997</v>
      </c>
      <c r="D1132" s="25">
        <f t="shared" si="86"/>
        <v>89.862899999999996</v>
      </c>
      <c r="E1132" s="26">
        <f>SMA1MSFT[[#This Row],[Adj Close]]-SMA1MSFT[[#This Row],[Naive Trend ]]</f>
        <v>0.5210000000000008</v>
      </c>
      <c r="F1132" s="4">
        <f t="shared" si="85"/>
        <v>0.27144100000000082</v>
      </c>
      <c r="G1132" s="4">
        <f>ABS(SMA1MSFT[[#This Row],[Erorr 1]])</f>
        <v>0.5210000000000008</v>
      </c>
      <c r="H1132" s="27">
        <f>SMA1MSFT[[#This Row],[Abs Erorr 1]]/SMA1MSFT[[#This Row],[Adj Close]]</f>
        <v>5.7643009429776855E-3</v>
      </c>
      <c r="I1132" s="25">
        <f t="shared" si="88"/>
        <v>89.663933333333333</v>
      </c>
      <c r="J1132" s="28">
        <f>(SMA1MSFT[[#This Row],[Adj Close]]-SMA1MSFT[[#This Row],[3-MA]])</f>
        <v>0.71996666666666442</v>
      </c>
      <c r="K1132" s="29">
        <f t="shared" si="87"/>
        <v>0.51835200111110791</v>
      </c>
      <c r="L1132" s="29">
        <f>ABS(SMA1MSFT[[#This Row],[Erorr 2]])</f>
        <v>0.71996666666666442</v>
      </c>
      <c r="M1132" s="27">
        <f>SMA1MSFT[[#This Row],[Abs Erorr 2]]/SMA1MSFT[[#This Row],[Adj Close]]</f>
        <v>7.9656516997680393E-3</v>
      </c>
      <c r="N1132" s="25">
        <f t="shared" si="89"/>
        <v>90.071533333333321</v>
      </c>
      <c r="O1132" s="30">
        <f>SMA1MSFT[[#This Row],[Adj Close]]-SMA1MSFT[[#This Row],[6-MA]]</f>
        <v>0.31236666666667645</v>
      </c>
      <c r="P1132" s="29">
        <f>(SMA1MSFT[[#This Row],[Adj Close]]-N1132)^2</f>
        <v>9.757293444445056E-2</v>
      </c>
      <c r="Q1132" s="29">
        <f>ABS(SMA1MSFT[[#This Row],[Erorr 3]])</f>
        <v>0.31236666666667645</v>
      </c>
      <c r="R1132" s="31">
        <f>SMA1MSFT[[#This Row],[Abs Erorr 3]]/SMA1MSFT[[#This Row],[Adj Close]]</f>
        <v>3.4559989850700894E-3</v>
      </c>
    </row>
    <row r="1133" spans="2:18">
      <c r="B1133" s="20">
        <v>45426.291666666664</v>
      </c>
      <c r="C1133" s="4">
        <v>91.340699999999998</v>
      </c>
      <c r="D1133" s="25">
        <f t="shared" si="86"/>
        <v>90.383899999999997</v>
      </c>
      <c r="E1133" s="26">
        <f>SMA1MSFT[[#This Row],[Adj Close]]-SMA1MSFT[[#This Row],[Naive Trend ]]</f>
        <v>0.95680000000000121</v>
      </c>
      <c r="F1133" s="4">
        <f t="shared" si="85"/>
        <v>0.91546624000000232</v>
      </c>
      <c r="G1133" s="4">
        <f>ABS(SMA1MSFT[[#This Row],[Erorr 1]])</f>
        <v>0.95680000000000121</v>
      </c>
      <c r="H1133" s="27">
        <f>SMA1MSFT[[#This Row],[Abs Erorr 1]]/SMA1MSFT[[#This Row],[Adj Close]]</f>
        <v>1.0475067521926165E-2</v>
      </c>
      <c r="I1133" s="25">
        <f t="shared" si="88"/>
        <v>89.659633333333332</v>
      </c>
      <c r="J1133" s="28">
        <f>(SMA1MSFT[[#This Row],[Adj Close]]-SMA1MSFT[[#This Row],[3-MA]])</f>
        <v>1.6810666666666663</v>
      </c>
      <c r="K1133" s="29">
        <f t="shared" si="87"/>
        <v>2.8259851377777765</v>
      </c>
      <c r="L1133" s="29">
        <f>ABS(SMA1MSFT[[#This Row],[Erorr 2]])</f>
        <v>1.6810666666666663</v>
      </c>
      <c r="M1133" s="27">
        <f>SMA1MSFT[[#This Row],[Abs Erorr 2]]/SMA1MSFT[[#This Row],[Adj Close]]</f>
        <v>1.8404354977208038E-2</v>
      </c>
      <c r="N1133" s="25">
        <f t="shared" si="89"/>
        <v>90.339833333333331</v>
      </c>
      <c r="O1133" s="30">
        <f>SMA1MSFT[[#This Row],[Adj Close]]-SMA1MSFT[[#This Row],[6-MA]]</f>
        <v>1.000866666666667</v>
      </c>
      <c r="P1133" s="29">
        <f>(SMA1MSFT[[#This Row],[Adj Close]]-N1133)^2</f>
        <v>1.0017340844444451</v>
      </c>
      <c r="Q1133" s="29">
        <f>ABS(SMA1MSFT[[#This Row],[Erorr 3]])</f>
        <v>1.000866666666667</v>
      </c>
      <c r="R1133" s="31">
        <f>SMA1MSFT[[#This Row],[Abs Erorr 3]]/SMA1MSFT[[#This Row],[Adj Close]]</f>
        <v>1.0957510361390563E-2</v>
      </c>
    </row>
    <row r="1134" spans="2:18">
      <c r="B1134" s="20">
        <v>45427.291666666664</v>
      </c>
      <c r="C1134" s="4">
        <v>94.614099999999993</v>
      </c>
      <c r="D1134" s="25">
        <f t="shared" si="86"/>
        <v>91.340699999999998</v>
      </c>
      <c r="E1134" s="26">
        <f>SMA1MSFT[[#This Row],[Adj Close]]-SMA1MSFT[[#This Row],[Naive Trend ]]</f>
        <v>3.2733999999999952</v>
      </c>
      <c r="F1134" s="4">
        <f t="shared" si="85"/>
        <v>10.715147559999968</v>
      </c>
      <c r="G1134" s="4">
        <f>ABS(SMA1MSFT[[#This Row],[Erorr 1]])</f>
        <v>3.2733999999999952</v>
      </c>
      <c r="H1134" s="27">
        <f>SMA1MSFT[[#This Row],[Abs Erorr 1]]/SMA1MSFT[[#This Row],[Adj Close]]</f>
        <v>3.459738030589516E-2</v>
      </c>
      <c r="I1134" s="25">
        <f t="shared" si="88"/>
        <v>90.529166666666654</v>
      </c>
      <c r="J1134" s="28">
        <f>(SMA1MSFT[[#This Row],[Adj Close]]-SMA1MSFT[[#This Row],[3-MA]])</f>
        <v>4.0849333333333391</v>
      </c>
      <c r="K1134" s="29">
        <f t="shared" si="87"/>
        <v>16.686680337777826</v>
      </c>
      <c r="L1134" s="29">
        <f>ABS(SMA1MSFT[[#This Row],[Erorr 2]])</f>
        <v>4.0849333333333391</v>
      </c>
      <c r="M1134" s="27">
        <f>SMA1MSFT[[#This Row],[Abs Erorr 2]]/SMA1MSFT[[#This Row],[Adj Close]]</f>
        <v>4.3174678333708603E-2</v>
      </c>
      <c r="N1134" s="25">
        <f t="shared" si="89"/>
        <v>90.209199999999996</v>
      </c>
      <c r="O1134" s="30">
        <f>SMA1MSFT[[#This Row],[Adj Close]]-SMA1MSFT[[#This Row],[6-MA]]</f>
        <v>4.4048999999999978</v>
      </c>
      <c r="P1134" s="29">
        <f>(SMA1MSFT[[#This Row],[Adj Close]]-N1134)^2</f>
        <v>19.403144009999981</v>
      </c>
      <c r="Q1134" s="29">
        <f>ABS(SMA1MSFT[[#This Row],[Erorr 3]])</f>
        <v>4.4048999999999978</v>
      </c>
      <c r="R1134" s="31">
        <f>SMA1MSFT[[#This Row],[Abs Erorr 3]]/SMA1MSFT[[#This Row],[Adj Close]]</f>
        <v>4.6556485766920556E-2</v>
      </c>
    </row>
    <row r="1135" spans="2:18">
      <c r="B1135" s="20">
        <v>45428.291666666664</v>
      </c>
      <c r="C1135" s="4">
        <v>94.343199999999996</v>
      </c>
      <c r="D1135" s="25">
        <f t="shared" si="86"/>
        <v>94.614099999999993</v>
      </c>
      <c r="E1135" s="26">
        <f>SMA1MSFT[[#This Row],[Adj Close]]-SMA1MSFT[[#This Row],[Naive Trend ]]</f>
        <v>-0.27089999999999748</v>
      </c>
      <c r="F1135" s="4">
        <f t="shared" si="85"/>
        <v>7.3386809999998637E-2</v>
      </c>
      <c r="G1135" s="4">
        <f>ABS(SMA1MSFT[[#This Row],[Erorr 1]])</f>
        <v>0.27089999999999748</v>
      </c>
      <c r="H1135" s="27">
        <f>SMA1MSFT[[#This Row],[Abs Erorr 1]]/SMA1MSFT[[#This Row],[Adj Close]]</f>
        <v>2.8714311153320801E-3</v>
      </c>
      <c r="I1135" s="25">
        <f t="shared" si="88"/>
        <v>92.11290000000001</v>
      </c>
      <c r="J1135" s="28">
        <f>(SMA1MSFT[[#This Row],[Adj Close]]-SMA1MSFT[[#This Row],[3-MA]])</f>
        <v>2.2302999999999855</v>
      </c>
      <c r="K1135" s="29">
        <f t="shared" si="87"/>
        <v>4.9742380899999352</v>
      </c>
      <c r="L1135" s="29">
        <f>ABS(SMA1MSFT[[#This Row],[Erorr 2]])</f>
        <v>2.2302999999999855</v>
      </c>
      <c r="M1135" s="27">
        <f>SMA1MSFT[[#This Row],[Abs Erorr 2]]/SMA1MSFT[[#This Row],[Adj Close]]</f>
        <v>2.3640283560447235E-2</v>
      </c>
      <c r="N1135" s="25">
        <f t="shared" si="89"/>
        <v>90.888416666666672</v>
      </c>
      <c r="O1135" s="30">
        <f>SMA1MSFT[[#This Row],[Adj Close]]-SMA1MSFT[[#This Row],[6-MA]]</f>
        <v>3.4547833333333244</v>
      </c>
      <c r="P1135" s="29">
        <f>(SMA1MSFT[[#This Row],[Adj Close]]-N1135)^2</f>
        <v>11.935527880277716</v>
      </c>
      <c r="Q1135" s="29">
        <f>ABS(SMA1MSFT[[#This Row],[Erorr 3]])</f>
        <v>3.4547833333333244</v>
      </c>
      <c r="R1135" s="31">
        <f>SMA1MSFT[[#This Row],[Abs Erorr 3]]/SMA1MSFT[[#This Row],[Adj Close]]</f>
        <v>3.6619314728918717E-2</v>
      </c>
    </row>
    <row r="1136" spans="2:18">
      <c r="B1136" s="20">
        <v>45429.291666666664</v>
      </c>
      <c r="C1136" s="4">
        <v>92.463499999999996</v>
      </c>
      <c r="D1136" s="25">
        <f t="shared" si="86"/>
        <v>94.343199999999996</v>
      </c>
      <c r="E1136" s="26">
        <f>SMA1MSFT[[#This Row],[Adj Close]]-SMA1MSFT[[#This Row],[Naive Trend ]]</f>
        <v>-1.8796999999999997</v>
      </c>
      <c r="F1136" s="4">
        <f t="shared" si="85"/>
        <v>3.5332720899999988</v>
      </c>
      <c r="G1136" s="4">
        <f>ABS(SMA1MSFT[[#This Row],[Erorr 1]])</f>
        <v>1.8796999999999997</v>
      </c>
      <c r="H1136" s="27">
        <f>SMA1MSFT[[#This Row],[Abs Erorr 1]]/SMA1MSFT[[#This Row],[Adj Close]]</f>
        <v>2.0329102835172797E-2</v>
      </c>
      <c r="I1136" s="25">
        <f t="shared" si="88"/>
        <v>93.432666666666663</v>
      </c>
      <c r="J1136" s="28">
        <f>(SMA1MSFT[[#This Row],[Adj Close]]-SMA1MSFT[[#This Row],[3-MA]])</f>
        <v>-0.96916666666666629</v>
      </c>
      <c r="K1136" s="29">
        <f t="shared" si="87"/>
        <v>0.93928402777777709</v>
      </c>
      <c r="L1136" s="29">
        <f>ABS(SMA1MSFT[[#This Row],[Erorr 2]])</f>
        <v>0.96916666666666629</v>
      </c>
      <c r="M1136" s="27">
        <f>SMA1MSFT[[#This Row],[Abs Erorr 2]]/SMA1MSFT[[#This Row],[Adj Close]]</f>
        <v>1.0481613465493587E-2</v>
      </c>
      <c r="N1136" s="25">
        <f t="shared" si="89"/>
        <v>91.546150000000011</v>
      </c>
      <c r="O1136" s="30">
        <f>SMA1MSFT[[#This Row],[Adj Close]]-SMA1MSFT[[#This Row],[6-MA]]</f>
        <v>0.91734999999998479</v>
      </c>
      <c r="P1136" s="29">
        <f>(SMA1MSFT[[#This Row],[Adj Close]]-N1136)^2</f>
        <v>0.84153102249997214</v>
      </c>
      <c r="Q1136" s="29">
        <f>ABS(SMA1MSFT[[#This Row],[Erorr 3]])</f>
        <v>0.91734999999998479</v>
      </c>
      <c r="R1136" s="31">
        <f>SMA1MSFT[[#This Row],[Abs Erorr 3]]/SMA1MSFT[[#This Row],[Adj Close]]</f>
        <v>9.9212121539849225E-3</v>
      </c>
    </row>
    <row r="1137" spans="2:18">
      <c r="B1137" s="20">
        <v>45432.291666666664</v>
      </c>
      <c r="C1137" s="4">
        <v>94.764099999999999</v>
      </c>
      <c r="D1137" s="25">
        <f t="shared" si="86"/>
        <v>92.463499999999996</v>
      </c>
      <c r="E1137" s="26">
        <f>SMA1MSFT[[#This Row],[Adj Close]]-SMA1MSFT[[#This Row],[Naive Trend ]]</f>
        <v>2.3006000000000029</v>
      </c>
      <c r="F1137" s="4">
        <f t="shared" si="85"/>
        <v>5.2927603600000133</v>
      </c>
      <c r="G1137" s="4">
        <f>ABS(SMA1MSFT[[#This Row],[Erorr 1]])</f>
        <v>2.3006000000000029</v>
      </c>
      <c r="H1137" s="27">
        <f>SMA1MSFT[[#This Row],[Abs Erorr 1]]/SMA1MSFT[[#This Row],[Adj Close]]</f>
        <v>2.4277126042457037E-2</v>
      </c>
      <c r="I1137" s="25">
        <f t="shared" si="88"/>
        <v>93.806933333333333</v>
      </c>
      <c r="J1137" s="28">
        <f>(SMA1MSFT[[#This Row],[Adj Close]]-SMA1MSFT[[#This Row],[3-MA]])</f>
        <v>0.95716666666666583</v>
      </c>
      <c r="K1137" s="29">
        <f t="shared" si="87"/>
        <v>0.91616802777777617</v>
      </c>
      <c r="L1137" s="29">
        <f>ABS(SMA1MSFT[[#This Row],[Erorr 2]])</f>
        <v>0.95716666666666583</v>
      </c>
      <c r="M1137" s="27">
        <f>SMA1MSFT[[#This Row],[Abs Erorr 2]]/SMA1MSFT[[#This Row],[Adj Close]]</f>
        <v>1.0100519781928661E-2</v>
      </c>
      <c r="N1137" s="25">
        <f t="shared" si="89"/>
        <v>92.168049999999994</v>
      </c>
      <c r="O1137" s="30">
        <f>SMA1MSFT[[#This Row],[Adj Close]]-SMA1MSFT[[#This Row],[6-MA]]</f>
        <v>2.5960500000000053</v>
      </c>
      <c r="P1137" s="29">
        <f>(SMA1MSFT[[#This Row],[Adj Close]]-N1137)^2</f>
        <v>6.7394756025000273</v>
      </c>
      <c r="Q1137" s="29">
        <f>ABS(SMA1MSFT[[#This Row],[Erorr 3]])</f>
        <v>2.5960500000000053</v>
      </c>
      <c r="R1137" s="31">
        <f>SMA1MSFT[[#This Row],[Abs Erorr 3]]/SMA1MSFT[[#This Row],[Adj Close]]</f>
        <v>2.7394867887733914E-2</v>
      </c>
    </row>
    <row r="1138" spans="2:18">
      <c r="B1138" s="20">
        <v>45433.291666666664</v>
      </c>
      <c r="C1138" s="4">
        <v>95.37</v>
      </c>
      <c r="D1138" s="25">
        <f t="shared" si="86"/>
        <v>94.764099999999999</v>
      </c>
      <c r="E1138" s="26">
        <f>SMA1MSFT[[#This Row],[Adj Close]]-SMA1MSFT[[#This Row],[Naive Trend ]]</f>
        <v>0.60590000000000543</v>
      </c>
      <c r="F1138" s="4">
        <f t="shared" si="85"/>
        <v>0.36711481000000656</v>
      </c>
      <c r="G1138" s="4">
        <f>ABS(SMA1MSFT[[#This Row],[Erorr 1]])</f>
        <v>0.60590000000000543</v>
      </c>
      <c r="H1138" s="27">
        <f>SMA1MSFT[[#This Row],[Abs Erorr 1]]/SMA1MSFT[[#This Row],[Adj Close]]</f>
        <v>6.3531508860229149E-3</v>
      </c>
      <c r="I1138" s="25">
        <f t="shared" si="88"/>
        <v>93.856933333333316</v>
      </c>
      <c r="J1138" s="28">
        <f>(SMA1MSFT[[#This Row],[Adj Close]]-SMA1MSFT[[#This Row],[3-MA]])</f>
        <v>1.5130666666666883</v>
      </c>
      <c r="K1138" s="29">
        <f t="shared" si="87"/>
        <v>2.2893707377778432</v>
      </c>
      <c r="L1138" s="29">
        <f>ABS(SMA1MSFT[[#This Row],[Erorr 2]])</f>
        <v>1.5130666666666883</v>
      </c>
      <c r="M1138" s="27">
        <f>SMA1MSFT[[#This Row],[Abs Erorr 2]]/SMA1MSFT[[#This Row],[Adj Close]]</f>
        <v>1.5865226661074639E-2</v>
      </c>
      <c r="N1138" s="25">
        <f t="shared" si="89"/>
        <v>92.984916666666678</v>
      </c>
      <c r="O1138" s="30">
        <f>SMA1MSFT[[#This Row],[Adj Close]]-SMA1MSFT[[#This Row],[6-MA]]</f>
        <v>2.385083333333327</v>
      </c>
      <c r="P1138" s="29">
        <f>(SMA1MSFT[[#This Row],[Adj Close]]-N1138)^2</f>
        <v>5.6886225069444141</v>
      </c>
      <c r="Q1138" s="29">
        <f>ABS(SMA1MSFT[[#This Row],[Erorr 3]])</f>
        <v>2.385083333333327</v>
      </c>
      <c r="R1138" s="31">
        <f>SMA1MSFT[[#This Row],[Abs Erorr 3]]/SMA1MSFT[[#This Row],[Adj Close]]</f>
        <v>2.5008737898011186E-2</v>
      </c>
    </row>
    <row r="1139" spans="2:18">
      <c r="B1139" s="20">
        <v>45434.291666666664</v>
      </c>
      <c r="C1139" s="4">
        <v>94.934100000000001</v>
      </c>
      <c r="D1139" s="25">
        <f t="shared" si="86"/>
        <v>95.37</v>
      </c>
      <c r="E1139" s="26">
        <f>SMA1MSFT[[#This Row],[Adj Close]]-SMA1MSFT[[#This Row],[Naive Trend ]]</f>
        <v>-0.43590000000000373</v>
      </c>
      <c r="F1139" s="4">
        <f t="shared" si="85"/>
        <v>0.19000881000000325</v>
      </c>
      <c r="G1139" s="4">
        <f>ABS(SMA1MSFT[[#This Row],[Erorr 1]])</f>
        <v>0.43590000000000373</v>
      </c>
      <c r="H1139" s="27">
        <f>SMA1MSFT[[#This Row],[Abs Erorr 1]]/SMA1MSFT[[#This Row],[Adj Close]]</f>
        <v>4.5916061773377927E-3</v>
      </c>
      <c r="I1139" s="25">
        <f t="shared" si="88"/>
        <v>94.199200000000005</v>
      </c>
      <c r="J1139" s="28">
        <f>(SMA1MSFT[[#This Row],[Adj Close]]-SMA1MSFT[[#This Row],[3-MA]])</f>
        <v>0.73489999999999611</v>
      </c>
      <c r="K1139" s="29">
        <f t="shared" si="87"/>
        <v>0.54007800999999434</v>
      </c>
      <c r="L1139" s="29">
        <f>ABS(SMA1MSFT[[#This Row],[Erorr 2]])</f>
        <v>0.73489999999999611</v>
      </c>
      <c r="M1139" s="27">
        <f>SMA1MSFT[[#This Row],[Abs Erorr 2]]/SMA1MSFT[[#This Row],[Adj Close]]</f>
        <v>7.7411593937267657E-3</v>
      </c>
      <c r="N1139" s="25">
        <f t="shared" si="89"/>
        <v>93.815933333333348</v>
      </c>
      <c r="O1139" s="30">
        <f>SMA1MSFT[[#This Row],[Adj Close]]-SMA1MSFT[[#This Row],[6-MA]]</f>
        <v>1.118166666666653</v>
      </c>
      <c r="P1139" s="29">
        <f>(SMA1MSFT[[#This Row],[Adj Close]]-N1139)^2</f>
        <v>1.2502966944444138</v>
      </c>
      <c r="Q1139" s="29">
        <f>ABS(SMA1MSFT[[#This Row],[Erorr 3]])</f>
        <v>1.118166666666653</v>
      </c>
      <c r="R1139" s="31">
        <f>SMA1MSFT[[#This Row],[Abs Erorr 3]]/SMA1MSFT[[#This Row],[Adj Close]]</f>
        <v>1.1778345891167167E-2</v>
      </c>
    </row>
    <row r="1140" spans="2:18">
      <c r="B1140" s="20">
        <v>45435.291666666664</v>
      </c>
      <c r="C1140" s="4">
        <v>103.7816</v>
      </c>
      <c r="D1140" s="25">
        <f t="shared" si="86"/>
        <v>94.934100000000001</v>
      </c>
      <c r="E1140" s="26">
        <f>SMA1MSFT[[#This Row],[Adj Close]]-SMA1MSFT[[#This Row],[Naive Trend ]]</f>
        <v>8.8474999999999966</v>
      </c>
      <c r="F1140" s="4">
        <f t="shared" si="85"/>
        <v>78.278256249999941</v>
      </c>
      <c r="G1140" s="4">
        <f>ABS(SMA1MSFT[[#This Row],[Erorr 1]])</f>
        <v>8.8474999999999966</v>
      </c>
      <c r="H1140" s="27">
        <f>SMA1MSFT[[#This Row],[Abs Erorr 1]]/SMA1MSFT[[#This Row],[Adj Close]]</f>
        <v>8.5251142784462719E-2</v>
      </c>
      <c r="I1140" s="25">
        <f t="shared" si="88"/>
        <v>95.022733333333335</v>
      </c>
      <c r="J1140" s="28">
        <f>(SMA1MSFT[[#This Row],[Adj Close]]-SMA1MSFT[[#This Row],[3-MA]])</f>
        <v>8.7588666666666626</v>
      </c>
      <c r="K1140" s="29">
        <f t="shared" si="87"/>
        <v>76.717745284444376</v>
      </c>
      <c r="L1140" s="29">
        <f>ABS(SMA1MSFT[[#This Row],[Erorr 2]])</f>
        <v>8.7588666666666626</v>
      </c>
      <c r="M1140" s="27">
        <f>SMA1MSFT[[#This Row],[Abs Erorr 2]]/SMA1MSFT[[#This Row],[Adj Close]]</f>
        <v>8.4397105716877197E-2</v>
      </c>
      <c r="N1140" s="25">
        <f t="shared" si="89"/>
        <v>94.414833333333334</v>
      </c>
      <c r="O1140" s="30">
        <f>SMA1MSFT[[#This Row],[Adj Close]]-SMA1MSFT[[#This Row],[6-MA]]</f>
        <v>9.3667666666666634</v>
      </c>
      <c r="P1140" s="29">
        <f>(SMA1MSFT[[#This Row],[Adj Close]]-N1140)^2</f>
        <v>87.736317787777722</v>
      </c>
      <c r="Q1140" s="29">
        <f>ABS(SMA1MSFT[[#This Row],[Erorr 3]])</f>
        <v>9.3667666666666634</v>
      </c>
      <c r="R1140" s="31">
        <f>SMA1MSFT[[#This Row],[Abs Erorr 3]]/SMA1MSFT[[#This Row],[Adj Close]]</f>
        <v>9.0254598759959989E-2</v>
      </c>
    </row>
    <row r="1141" spans="2:18">
      <c r="B1141" s="20">
        <v>45436.291666666664</v>
      </c>
      <c r="C1141" s="4">
        <v>106.4511</v>
      </c>
      <c r="D1141" s="25">
        <f t="shared" si="86"/>
        <v>103.7816</v>
      </c>
      <c r="E1141" s="26">
        <f>SMA1MSFT[[#This Row],[Adj Close]]-SMA1MSFT[[#This Row],[Naive Trend ]]</f>
        <v>2.6694999999999993</v>
      </c>
      <c r="F1141" s="4">
        <f t="shared" si="85"/>
        <v>7.1262302499999963</v>
      </c>
      <c r="G1141" s="4">
        <f>ABS(SMA1MSFT[[#This Row],[Erorr 1]])</f>
        <v>2.6694999999999993</v>
      </c>
      <c r="H1141" s="27">
        <f>SMA1MSFT[[#This Row],[Abs Erorr 1]]/SMA1MSFT[[#This Row],[Adj Close]]</f>
        <v>2.507724203883285E-2</v>
      </c>
      <c r="I1141" s="25">
        <f t="shared" si="88"/>
        <v>98.028566666666663</v>
      </c>
      <c r="J1141" s="28">
        <f>(SMA1MSFT[[#This Row],[Adj Close]]-SMA1MSFT[[#This Row],[3-MA]])</f>
        <v>8.4225333333333339</v>
      </c>
      <c r="K1141" s="29">
        <f t="shared" si="87"/>
        <v>70.939067751111125</v>
      </c>
      <c r="L1141" s="29">
        <f>ABS(SMA1MSFT[[#This Row],[Erorr 2]])</f>
        <v>8.4225333333333339</v>
      </c>
      <c r="M1141" s="27">
        <f>SMA1MSFT[[#This Row],[Abs Erorr 2]]/SMA1MSFT[[#This Row],[Adj Close]]</f>
        <v>7.9121148896848736E-2</v>
      </c>
      <c r="N1141" s="25">
        <f t="shared" si="89"/>
        <v>95.94274999999999</v>
      </c>
      <c r="O1141" s="30">
        <f>SMA1MSFT[[#This Row],[Adj Close]]-SMA1MSFT[[#This Row],[6-MA]]</f>
        <v>10.508350000000007</v>
      </c>
      <c r="P1141" s="29">
        <f>(SMA1MSFT[[#This Row],[Adj Close]]-N1141)^2</f>
        <v>110.42541972250015</v>
      </c>
      <c r="Q1141" s="29">
        <f>ABS(SMA1MSFT[[#This Row],[Erorr 3]])</f>
        <v>10.508350000000007</v>
      </c>
      <c r="R1141" s="31">
        <f>SMA1MSFT[[#This Row],[Abs Erorr 3]]/SMA1MSFT[[#This Row],[Adj Close]]</f>
        <v>9.8715278658463912E-2</v>
      </c>
    </row>
    <row r="1142" spans="2:18">
      <c r="B1142" s="20">
        <v>45440.291666666664</v>
      </c>
      <c r="C1142" s="4">
        <v>113.8819</v>
      </c>
      <c r="D1142" s="25">
        <f t="shared" si="86"/>
        <v>106.4511</v>
      </c>
      <c r="E1142" s="26">
        <f>SMA1MSFT[[#This Row],[Adj Close]]-SMA1MSFT[[#This Row],[Naive Trend ]]</f>
        <v>7.430800000000005</v>
      </c>
      <c r="F1142" s="4">
        <f t="shared" si="85"/>
        <v>55.216788640000075</v>
      </c>
      <c r="G1142" s="4">
        <f>ABS(SMA1MSFT[[#This Row],[Erorr 1]])</f>
        <v>7.430800000000005</v>
      </c>
      <c r="H1142" s="27">
        <f>SMA1MSFT[[#This Row],[Abs Erorr 1]]/SMA1MSFT[[#This Row],[Adj Close]]</f>
        <v>6.5250052905685668E-2</v>
      </c>
      <c r="I1142" s="25">
        <f t="shared" si="88"/>
        <v>101.72226666666666</v>
      </c>
      <c r="J1142" s="28">
        <f>(SMA1MSFT[[#This Row],[Adj Close]]-SMA1MSFT[[#This Row],[3-MA]])</f>
        <v>12.159633333333346</v>
      </c>
      <c r="K1142" s="29">
        <f t="shared" si="87"/>
        <v>147.85668280111142</v>
      </c>
      <c r="L1142" s="29">
        <f>ABS(SMA1MSFT[[#This Row],[Erorr 2]])</f>
        <v>12.159633333333346</v>
      </c>
      <c r="M1142" s="27">
        <f>SMA1MSFT[[#This Row],[Abs Erorr 2]]/SMA1MSFT[[#This Row],[Adj Close]]</f>
        <v>0.10677406447673726</v>
      </c>
      <c r="N1142" s="25">
        <f t="shared" si="89"/>
        <v>97.960733333333337</v>
      </c>
      <c r="O1142" s="30">
        <f>SMA1MSFT[[#This Row],[Adj Close]]-SMA1MSFT[[#This Row],[6-MA]]</f>
        <v>15.921166666666664</v>
      </c>
      <c r="P1142" s="29">
        <f>(SMA1MSFT[[#This Row],[Adj Close]]-N1142)^2</f>
        <v>253.48354802777772</v>
      </c>
      <c r="Q1142" s="29">
        <f>ABS(SMA1MSFT[[#This Row],[Erorr 3]])</f>
        <v>15.921166666666664</v>
      </c>
      <c r="R1142" s="31">
        <f>SMA1MSFT[[#This Row],[Abs Erorr 3]]/SMA1MSFT[[#This Row],[Adj Close]]</f>
        <v>0.13980418895949809</v>
      </c>
    </row>
    <row r="1143" spans="2:18">
      <c r="B1143" s="20">
        <v>45441.291666666664</v>
      </c>
      <c r="C1143" s="4">
        <v>114.8057</v>
      </c>
      <c r="D1143" s="25">
        <f t="shared" si="86"/>
        <v>113.8819</v>
      </c>
      <c r="E1143" s="26">
        <f>SMA1MSFT[[#This Row],[Adj Close]]-SMA1MSFT[[#This Row],[Naive Trend ]]</f>
        <v>0.92379999999999995</v>
      </c>
      <c r="F1143" s="4">
        <f t="shared" si="85"/>
        <v>0.85340643999999988</v>
      </c>
      <c r="G1143" s="4">
        <f>ABS(SMA1MSFT[[#This Row],[Erorr 1]])</f>
        <v>0.92379999999999995</v>
      </c>
      <c r="H1143" s="27">
        <f>SMA1MSFT[[#This Row],[Abs Erorr 1]]/SMA1MSFT[[#This Row],[Adj Close]]</f>
        <v>8.0466387992930658E-3</v>
      </c>
      <c r="I1143" s="25">
        <f t="shared" si="88"/>
        <v>108.0382</v>
      </c>
      <c r="J1143" s="28">
        <f>(SMA1MSFT[[#This Row],[Adj Close]]-SMA1MSFT[[#This Row],[3-MA]])</f>
        <v>6.7674999999999983</v>
      </c>
      <c r="K1143" s="29">
        <f t="shared" si="87"/>
        <v>45.799056249999978</v>
      </c>
      <c r="L1143" s="29">
        <f>ABS(SMA1MSFT[[#This Row],[Erorr 2]])</f>
        <v>6.7674999999999983</v>
      </c>
      <c r="M1143" s="27">
        <f>SMA1MSFT[[#This Row],[Abs Erorr 2]]/SMA1MSFT[[#This Row],[Adj Close]]</f>
        <v>5.8947421600147015E-2</v>
      </c>
      <c r="N1143" s="25">
        <f t="shared" si="89"/>
        <v>101.53046666666665</v>
      </c>
      <c r="O1143" s="30">
        <f>SMA1MSFT[[#This Row],[Adj Close]]-SMA1MSFT[[#This Row],[6-MA]]</f>
        <v>13.275233333333347</v>
      </c>
      <c r="P1143" s="29">
        <f>(SMA1MSFT[[#This Row],[Adj Close]]-N1143)^2</f>
        <v>176.2318200544448</v>
      </c>
      <c r="Q1143" s="29">
        <f>ABS(SMA1MSFT[[#This Row],[Erorr 3]])</f>
        <v>13.275233333333347</v>
      </c>
      <c r="R1143" s="31">
        <f>SMA1MSFT[[#This Row],[Abs Erorr 3]]/SMA1MSFT[[#This Row],[Adj Close]]</f>
        <v>0.11563217970304041</v>
      </c>
    </row>
    <row r="1144" spans="2:18">
      <c r="B1144" s="20">
        <v>45442.291666666664</v>
      </c>
      <c r="C1144" s="4">
        <v>110.4815</v>
      </c>
      <c r="D1144" s="25">
        <f t="shared" si="86"/>
        <v>114.8057</v>
      </c>
      <c r="E1144" s="26">
        <f>SMA1MSFT[[#This Row],[Adj Close]]-SMA1MSFT[[#This Row],[Naive Trend ]]</f>
        <v>-4.3242000000000047</v>
      </c>
      <c r="F1144" s="4">
        <f t="shared" si="85"/>
        <v>18.698705640000039</v>
      </c>
      <c r="G1144" s="4">
        <f>ABS(SMA1MSFT[[#This Row],[Erorr 1]])</f>
        <v>4.3242000000000047</v>
      </c>
      <c r="H1144" s="27">
        <f>SMA1MSFT[[#This Row],[Abs Erorr 1]]/SMA1MSFT[[#This Row],[Adj Close]]</f>
        <v>3.9139584455316095E-2</v>
      </c>
      <c r="I1144" s="25">
        <f t="shared" si="88"/>
        <v>111.71289999999999</v>
      </c>
      <c r="J1144" s="28">
        <f>(SMA1MSFT[[#This Row],[Adj Close]]-SMA1MSFT[[#This Row],[3-MA]])</f>
        <v>-1.2313999999999936</v>
      </c>
      <c r="K1144" s="29">
        <f t="shared" si="87"/>
        <v>1.5163459599999842</v>
      </c>
      <c r="L1144" s="29">
        <f>ABS(SMA1MSFT[[#This Row],[Erorr 2]])</f>
        <v>1.2313999999999936</v>
      </c>
      <c r="M1144" s="27">
        <f>SMA1MSFT[[#This Row],[Abs Erorr 2]]/SMA1MSFT[[#This Row],[Adj Close]]</f>
        <v>1.1145757434502551E-2</v>
      </c>
      <c r="N1144" s="25">
        <f t="shared" si="89"/>
        <v>104.87073333333332</v>
      </c>
      <c r="O1144" s="30">
        <f>SMA1MSFT[[#This Row],[Adj Close]]-SMA1MSFT[[#This Row],[6-MA]]</f>
        <v>5.6107666666666773</v>
      </c>
      <c r="P1144" s="29">
        <f>(SMA1MSFT[[#This Row],[Adj Close]]-N1144)^2</f>
        <v>31.480702587777898</v>
      </c>
      <c r="Q1144" s="29">
        <f>ABS(SMA1MSFT[[#This Row],[Erorr 3]])</f>
        <v>5.6107666666666773</v>
      </c>
      <c r="R1144" s="31">
        <f>SMA1MSFT[[#This Row],[Abs Erorr 3]]/SMA1MSFT[[#This Row],[Adj Close]]</f>
        <v>5.0784671340149051E-2</v>
      </c>
    </row>
    <row r="1145" spans="2:18">
      <c r="B1145" s="20">
        <v>45443.291666666664</v>
      </c>
      <c r="C1145" s="4">
        <v>109.6146</v>
      </c>
      <c r="D1145" s="25">
        <f t="shared" si="86"/>
        <v>110.4815</v>
      </c>
      <c r="E1145" s="26">
        <f>SMA1MSFT[[#This Row],[Adj Close]]-SMA1MSFT[[#This Row],[Naive Trend ]]</f>
        <v>-0.86690000000000111</v>
      </c>
      <c r="F1145" s="4">
        <f t="shared" si="85"/>
        <v>0.75151561000000189</v>
      </c>
      <c r="G1145" s="4">
        <f>ABS(SMA1MSFT[[#This Row],[Erorr 1]])</f>
        <v>0.86690000000000111</v>
      </c>
      <c r="H1145" s="27">
        <f>SMA1MSFT[[#This Row],[Abs Erorr 1]]/SMA1MSFT[[#This Row],[Adj Close]]</f>
        <v>7.9086180125640306E-3</v>
      </c>
      <c r="I1145" s="25">
        <f t="shared" si="88"/>
        <v>113.05636666666668</v>
      </c>
      <c r="J1145" s="28">
        <f>(SMA1MSFT[[#This Row],[Adj Close]]-SMA1MSFT[[#This Row],[3-MA]])</f>
        <v>-3.4417666666666804</v>
      </c>
      <c r="K1145" s="29">
        <f t="shared" si="87"/>
        <v>11.845757787777872</v>
      </c>
      <c r="L1145" s="29">
        <f>ABS(SMA1MSFT[[#This Row],[Erorr 2]])</f>
        <v>3.4417666666666804</v>
      </c>
      <c r="M1145" s="27">
        <f>SMA1MSFT[[#This Row],[Abs Erorr 2]]/SMA1MSFT[[#This Row],[Adj Close]]</f>
        <v>3.1398797848705196E-2</v>
      </c>
      <c r="N1145" s="25">
        <f t="shared" si="89"/>
        <v>107.38931666666666</v>
      </c>
      <c r="O1145" s="30">
        <f>SMA1MSFT[[#This Row],[Adj Close]]-SMA1MSFT[[#This Row],[6-MA]]</f>
        <v>2.2252833333333371</v>
      </c>
      <c r="P1145" s="29">
        <f>(SMA1MSFT[[#This Row],[Adj Close]]-N1145)^2</f>
        <v>4.951885913611128</v>
      </c>
      <c r="Q1145" s="29">
        <f>ABS(SMA1MSFT[[#This Row],[Erorr 3]])</f>
        <v>2.2252833333333371</v>
      </c>
      <c r="R1145" s="31">
        <f>SMA1MSFT[[#This Row],[Abs Erorr 3]]/SMA1MSFT[[#This Row],[Adj Close]]</f>
        <v>2.0300975721604029E-2</v>
      </c>
    </row>
    <row r="1146" spans="2:18">
      <c r="B1146" s="20">
        <v>45446.291666666664</v>
      </c>
      <c r="C1146" s="4">
        <v>114.9807</v>
      </c>
      <c r="D1146" s="25">
        <f t="shared" si="86"/>
        <v>109.6146</v>
      </c>
      <c r="E1146" s="26">
        <f>SMA1MSFT[[#This Row],[Adj Close]]-SMA1MSFT[[#This Row],[Naive Trend ]]</f>
        <v>5.366100000000003</v>
      </c>
      <c r="F1146" s="4">
        <f t="shared" si="85"/>
        <v>28.795029210000031</v>
      </c>
      <c r="G1146" s="4">
        <f>ABS(SMA1MSFT[[#This Row],[Erorr 1]])</f>
        <v>5.366100000000003</v>
      </c>
      <c r="H1146" s="27">
        <f>SMA1MSFT[[#This Row],[Abs Erorr 1]]/SMA1MSFT[[#This Row],[Adj Close]]</f>
        <v>4.6669571501999928E-2</v>
      </c>
      <c r="I1146" s="25">
        <f t="shared" si="88"/>
        <v>111.63393333333333</v>
      </c>
      <c r="J1146" s="28">
        <f>(SMA1MSFT[[#This Row],[Adj Close]]-SMA1MSFT[[#This Row],[3-MA]])</f>
        <v>3.3467666666666673</v>
      </c>
      <c r="K1146" s="29">
        <f t="shared" si="87"/>
        <v>11.200847121111115</v>
      </c>
      <c r="L1146" s="29">
        <f>ABS(SMA1MSFT[[#This Row],[Erorr 2]])</f>
        <v>3.3467666666666673</v>
      </c>
      <c r="M1146" s="27">
        <f>SMA1MSFT[[#This Row],[Abs Erorr 2]]/SMA1MSFT[[#This Row],[Adj Close]]</f>
        <v>2.910720378869382E-2</v>
      </c>
      <c r="N1146" s="25">
        <f t="shared" si="89"/>
        <v>109.83606666666667</v>
      </c>
      <c r="O1146" s="30">
        <f>SMA1MSFT[[#This Row],[Adj Close]]-SMA1MSFT[[#This Row],[6-MA]]</f>
        <v>5.1446333333333314</v>
      </c>
      <c r="P1146" s="29">
        <f>(SMA1MSFT[[#This Row],[Adj Close]]-N1146)^2</f>
        <v>26.467252134444426</v>
      </c>
      <c r="Q1146" s="29">
        <f>ABS(SMA1MSFT[[#This Row],[Erorr 3]])</f>
        <v>5.1446333333333314</v>
      </c>
      <c r="R1146" s="31">
        <f>SMA1MSFT[[#This Row],[Abs Erorr 3]]/SMA1MSFT[[#This Row],[Adj Close]]</f>
        <v>4.4743451147308475E-2</v>
      </c>
    </row>
    <row r="1147" spans="2:18">
      <c r="B1147" s="20">
        <v>45447.291666666664</v>
      </c>
      <c r="C1147" s="4">
        <v>116.4175</v>
      </c>
      <c r="D1147" s="25">
        <f t="shared" si="86"/>
        <v>114.9807</v>
      </c>
      <c r="E1147" s="26">
        <f>SMA1MSFT[[#This Row],[Adj Close]]-SMA1MSFT[[#This Row],[Naive Trend ]]</f>
        <v>1.4368000000000052</v>
      </c>
      <c r="F1147" s="4">
        <f t="shared" si="85"/>
        <v>2.064394240000015</v>
      </c>
      <c r="G1147" s="4">
        <f>ABS(SMA1MSFT[[#This Row],[Erorr 1]])</f>
        <v>1.4368000000000052</v>
      </c>
      <c r="H1147" s="27">
        <f>SMA1MSFT[[#This Row],[Abs Erorr 1]]/SMA1MSFT[[#This Row],[Adj Close]]</f>
        <v>1.2341787102454573E-2</v>
      </c>
      <c r="I1147" s="25">
        <f t="shared" si="88"/>
        <v>111.69226666666667</v>
      </c>
      <c r="J1147" s="28">
        <f>(SMA1MSFT[[#This Row],[Adj Close]]-SMA1MSFT[[#This Row],[3-MA]])</f>
        <v>4.7252333333333354</v>
      </c>
      <c r="K1147" s="29">
        <f t="shared" si="87"/>
        <v>22.327830054444465</v>
      </c>
      <c r="L1147" s="29">
        <f>ABS(SMA1MSFT[[#This Row],[Erorr 2]])</f>
        <v>4.7252333333333354</v>
      </c>
      <c r="M1147" s="27">
        <f>SMA1MSFT[[#This Row],[Abs Erorr 2]]/SMA1MSFT[[#This Row],[Adj Close]]</f>
        <v>4.0588685836178709E-2</v>
      </c>
      <c r="N1147" s="25">
        <f t="shared" si="89"/>
        <v>111.70258333333332</v>
      </c>
      <c r="O1147" s="30">
        <f>SMA1MSFT[[#This Row],[Adj Close]]-SMA1MSFT[[#This Row],[6-MA]]</f>
        <v>4.7149166666666815</v>
      </c>
      <c r="P1147" s="29">
        <f>(SMA1MSFT[[#This Row],[Adj Close]]-N1147)^2</f>
        <v>22.230439173611252</v>
      </c>
      <c r="Q1147" s="29">
        <f>ABS(SMA1MSFT[[#This Row],[Erorr 3]])</f>
        <v>4.7149166666666815</v>
      </c>
      <c r="R1147" s="31">
        <f>SMA1MSFT[[#This Row],[Abs Erorr 3]]/SMA1MSFT[[#This Row],[Adj Close]]</f>
        <v>4.0500068002376627E-2</v>
      </c>
    </row>
    <row r="1148" spans="2:18">
      <c r="B1148" s="20">
        <v>45448.291666666664</v>
      </c>
      <c r="C1148" s="4">
        <v>122.4195</v>
      </c>
      <c r="D1148" s="25">
        <f t="shared" si="86"/>
        <v>116.4175</v>
      </c>
      <c r="E1148" s="26">
        <f>SMA1MSFT[[#This Row],[Adj Close]]-SMA1MSFT[[#This Row],[Naive Trend ]]</f>
        <v>6.0019999999999953</v>
      </c>
      <c r="F1148" s="4">
        <f t="shared" si="85"/>
        <v>36.024003999999941</v>
      </c>
      <c r="G1148" s="4">
        <f>ABS(SMA1MSFT[[#This Row],[Erorr 1]])</f>
        <v>6.0019999999999953</v>
      </c>
      <c r="H1148" s="27">
        <f>SMA1MSFT[[#This Row],[Abs Erorr 1]]/SMA1MSFT[[#This Row],[Adj Close]]</f>
        <v>4.9028136857281683E-2</v>
      </c>
      <c r="I1148" s="25">
        <f t="shared" si="88"/>
        <v>113.67093333333334</v>
      </c>
      <c r="J1148" s="28">
        <f>(SMA1MSFT[[#This Row],[Adj Close]]-SMA1MSFT[[#This Row],[3-MA]])</f>
        <v>8.7485666666666617</v>
      </c>
      <c r="K1148" s="29">
        <f t="shared" si="87"/>
        <v>76.537418721111024</v>
      </c>
      <c r="L1148" s="29">
        <f>ABS(SMA1MSFT[[#This Row],[Erorr 2]])</f>
        <v>8.7485666666666617</v>
      </c>
      <c r="M1148" s="27">
        <f>SMA1MSFT[[#This Row],[Abs Erorr 2]]/SMA1MSFT[[#This Row],[Adj Close]]</f>
        <v>7.1463832695499177E-2</v>
      </c>
      <c r="N1148" s="25">
        <f t="shared" si="89"/>
        <v>113.36365000000001</v>
      </c>
      <c r="O1148" s="30">
        <f>SMA1MSFT[[#This Row],[Adj Close]]-SMA1MSFT[[#This Row],[6-MA]]</f>
        <v>9.0558499999999924</v>
      </c>
      <c r="P1148" s="29">
        <f>(SMA1MSFT[[#This Row],[Adj Close]]-N1148)^2</f>
        <v>82.008419222499867</v>
      </c>
      <c r="Q1148" s="29">
        <f>ABS(SMA1MSFT[[#This Row],[Erorr 3]])</f>
        <v>9.0558499999999924</v>
      </c>
      <c r="R1148" s="31">
        <f>SMA1MSFT[[#This Row],[Abs Erorr 3]]/SMA1MSFT[[#This Row],[Adj Close]]</f>
        <v>7.39739175539844E-2</v>
      </c>
    </row>
    <row r="1149" spans="2:18">
      <c r="B1149" s="20">
        <v>45449.291666666664</v>
      </c>
      <c r="C1149" s="4">
        <v>120.9777</v>
      </c>
      <c r="D1149" s="25">
        <f t="shared" si="86"/>
        <v>122.4195</v>
      </c>
      <c r="E1149" s="26">
        <f>SMA1MSFT[[#This Row],[Adj Close]]-SMA1MSFT[[#This Row],[Naive Trend ]]</f>
        <v>-1.4418000000000006</v>
      </c>
      <c r="F1149" s="4">
        <f t="shared" si="85"/>
        <v>2.0787872400000018</v>
      </c>
      <c r="G1149" s="4">
        <f>ABS(SMA1MSFT[[#This Row],[Erorr 1]])</f>
        <v>1.4418000000000006</v>
      </c>
      <c r="H1149" s="27">
        <f>SMA1MSFT[[#This Row],[Abs Erorr 1]]/SMA1MSFT[[#This Row],[Adj Close]]</f>
        <v>1.1917898918561029E-2</v>
      </c>
      <c r="I1149" s="25">
        <f t="shared" si="88"/>
        <v>117.93923333333333</v>
      </c>
      <c r="J1149" s="28">
        <f>(SMA1MSFT[[#This Row],[Adj Close]]-SMA1MSFT[[#This Row],[3-MA]])</f>
        <v>3.0384666666666647</v>
      </c>
      <c r="K1149" s="29">
        <f t="shared" si="87"/>
        <v>9.2322796844444319</v>
      </c>
      <c r="L1149" s="29">
        <f>ABS(SMA1MSFT[[#This Row],[Erorr 2]])</f>
        <v>3.0384666666666647</v>
      </c>
      <c r="M1149" s="27">
        <f>SMA1MSFT[[#This Row],[Abs Erorr 2]]/SMA1MSFT[[#This Row],[Adj Close]]</f>
        <v>2.5115923568282954E-2</v>
      </c>
      <c r="N1149" s="25">
        <f t="shared" si="89"/>
        <v>114.78658333333333</v>
      </c>
      <c r="O1149" s="30">
        <f>SMA1MSFT[[#This Row],[Adj Close]]-SMA1MSFT[[#This Row],[6-MA]]</f>
        <v>6.191116666666673</v>
      </c>
      <c r="P1149" s="29">
        <f>(SMA1MSFT[[#This Row],[Adj Close]]-N1149)^2</f>
        <v>38.329925580277859</v>
      </c>
      <c r="Q1149" s="29">
        <f>ABS(SMA1MSFT[[#This Row],[Erorr 3]])</f>
        <v>6.191116666666673</v>
      </c>
      <c r="R1149" s="31">
        <f>SMA1MSFT[[#This Row],[Abs Erorr 3]]/SMA1MSFT[[#This Row],[Adj Close]]</f>
        <v>5.1175684995389013E-2</v>
      </c>
    </row>
    <row r="1150" spans="2:18">
      <c r="B1150" s="20">
        <v>45450.291666666664</v>
      </c>
      <c r="C1150" s="4">
        <v>120.8677</v>
      </c>
      <c r="D1150" s="25">
        <f t="shared" si="86"/>
        <v>120.9777</v>
      </c>
      <c r="E1150" s="26">
        <f>SMA1MSFT[[#This Row],[Adj Close]]-SMA1MSFT[[#This Row],[Naive Trend ]]</f>
        <v>-0.10999999999999943</v>
      </c>
      <c r="F1150" s="4">
        <f t="shared" si="85"/>
        <v>1.2099999999999875E-2</v>
      </c>
      <c r="G1150" s="4">
        <f>ABS(SMA1MSFT[[#This Row],[Erorr 1]])</f>
        <v>0.10999999999999943</v>
      </c>
      <c r="H1150" s="27">
        <f>SMA1MSFT[[#This Row],[Abs Erorr 1]]/SMA1MSFT[[#This Row],[Adj Close]]</f>
        <v>9.1008598657870907E-4</v>
      </c>
      <c r="I1150" s="25">
        <f t="shared" si="88"/>
        <v>119.93823333333334</v>
      </c>
      <c r="J1150" s="28">
        <f>(SMA1MSFT[[#This Row],[Adj Close]]-SMA1MSFT[[#This Row],[3-MA]])</f>
        <v>0.92946666666665578</v>
      </c>
      <c r="K1150" s="29">
        <f t="shared" si="87"/>
        <v>0.86390828444442425</v>
      </c>
      <c r="L1150" s="29">
        <f>ABS(SMA1MSFT[[#This Row],[Erorr 2]])</f>
        <v>0.92946666666665578</v>
      </c>
      <c r="M1150" s="27">
        <f>SMA1MSFT[[#This Row],[Abs Erorr 2]]/SMA1MSFT[[#This Row],[Adj Close]]</f>
        <v>7.6899508029577446E-3</v>
      </c>
      <c r="N1150" s="25">
        <f t="shared" si="89"/>
        <v>115.81525000000001</v>
      </c>
      <c r="O1150" s="30">
        <f>SMA1MSFT[[#This Row],[Adj Close]]-SMA1MSFT[[#This Row],[6-MA]]</f>
        <v>5.0524499999999932</v>
      </c>
      <c r="P1150" s="29">
        <f>(SMA1MSFT[[#This Row],[Adj Close]]-N1150)^2</f>
        <v>25.527251002499931</v>
      </c>
      <c r="Q1150" s="29">
        <f>ABS(SMA1MSFT[[#This Row],[Erorr 3]])</f>
        <v>5.0524499999999932</v>
      </c>
      <c r="R1150" s="31">
        <f>SMA1MSFT[[#This Row],[Abs Erorr 3]]/SMA1MSFT[[#This Row],[Adj Close]]</f>
        <v>4.1801490389905605E-2</v>
      </c>
    </row>
    <row r="1151" spans="2:18">
      <c r="B1151" s="20">
        <v>45453.291666666664</v>
      </c>
      <c r="C1151" s="4">
        <v>121.7696</v>
      </c>
      <c r="D1151" s="25">
        <f t="shared" si="86"/>
        <v>120.8677</v>
      </c>
      <c r="E1151" s="26">
        <f>SMA1MSFT[[#This Row],[Adj Close]]-SMA1MSFT[[#This Row],[Naive Trend ]]</f>
        <v>0.9018999999999977</v>
      </c>
      <c r="F1151" s="4">
        <f t="shared" si="85"/>
        <v>0.81342360999999586</v>
      </c>
      <c r="G1151" s="4">
        <f>ABS(SMA1MSFT[[#This Row],[Erorr 1]])</f>
        <v>0.9018999999999977</v>
      </c>
      <c r="H1151" s="27">
        <f>SMA1MSFT[[#This Row],[Abs Erorr 1]]/SMA1MSFT[[#This Row],[Adj Close]]</f>
        <v>7.4066105169106056E-3</v>
      </c>
      <c r="I1151" s="25">
        <f t="shared" si="88"/>
        <v>121.42163333333333</v>
      </c>
      <c r="J1151" s="28">
        <f>(SMA1MSFT[[#This Row],[Adj Close]]-SMA1MSFT[[#This Row],[3-MA]])</f>
        <v>0.34796666666666454</v>
      </c>
      <c r="K1151" s="29">
        <f t="shared" si="87"/>
        <v>0.12108080111110962</v>
      </c>
      <c r="L1151" s="29">
        <f>ABS(SMA1MSFT[[#This Row],[Erorr 2]])</f>
        <v>0.34796666666666454</v>
      </c>
      <c r="M1151" s="27">
        <f>SMA1MSFT[[#This Row],[Abs Erorr 2]]/SMA1MSFT[[#This Row],[Adj Close]]</f>
        <v>2.8575824069937369E-3</v>
      </c>
      <c r="N1151" s="25">
        <f t="shared" si="89"/>
        <v>117.54628333333335</v>
      </c>
      <c r="O1151" s="30">
        <f>SMA1MSFT[[#This Row],[Adj Close]]-SMA1MSFT[[#This Row],[6-MA]]</f>
        <v>4.2233166666666477</v>
      </c>
      <c r="P1151" s="29">
        <f>(SMA1MSFT[[#This Row],[Adj Close]]-N1151)^2</f>
        <v>17.836403666944285</v>
      </c>
      <c r="Q1151" s="29">
        <f>ABS(SMA1MSFT[[#This Row],[Erorr 3]])</f>
        <v>4.2233166666666477</v>
      </c>
      <c r="R1151" s="31">
        <f>SMA1MSFT[[#This Row],[Abs Erorr 3]]/SMA1MSFT[[#This Row],[Adj Close]]</f>
        <v>3.4682849140234083E-2</v>
      </c>
    </row>
    <row r="1152" spans="2:18">
      <c r="B1152" s="20">
        <v>45454.291666666664</v>
      </c>
      <c r="C1152" s="4">
        <v>120.8997</v>
      </c>
      <c r="D1152" s="25">
        <f t="shared" si="86"/>
        <v>121.7696</v>
      </c>
      <c r="E1152" s="26">
        <f>SMA1MSFT[[#This Row],[Adj Close]]-SMA1MSFT[[#This Row],[Naive Trend ]]</f>
        <v>-0.86990000000000123</v>
      </c>
      <c r="F1152" s="4">
        <f t="shared" si="85"/>
        <v>0.75672601000000217</v>
      </c>
      <c r="G1152" s="4">
        <f>ABS(SMA1MSFT[[#This Row],[Erorr 1]])</f>
        <v>0.86990000000000123</v>
      </c>
      <c r="H1152" s="27">
        <f>SMA1MSFT[[#This Row],[Abs Erorr 1]]/SMA1MSFT[[#This Row],[Adj Close]]</f>
        <v>7.1952205009607239E-3</v>
      </c>
      <c r="I1152" s="25">
        <f t="shared" si="88"/>
        <v>121.205</v>
      </c>
      <c r="J1152" s="28">
        <f>(SMA1MSFT[[#This Row],[Adj Close]]-SMA1MSFT[[#This Row],[3-MA]])</f>
        <v>-0.30530000000000257</v>
      </c>
      <c r="K1152" s="29">
        <f t="shared" si="87"/>
        <v>9.3208090000001576E-2</v>
      </c>
      <c r="L1152" s="29">
        <f>ABS(SMA1MSFT[[#This Row],[Erorr 2]])</f>
        <v>0.30530000000000257</v>
      </c>
      <c r="M1152" s="27">
        <f>SMA1MSFT[[#This Row],[Abs Erorr 2]]/SMA1MSFT[[#This Row],[Adj Close]]</f>
        <v>2.5252337268000052E-3</v>
      </c>
      <c r="N1152" s="25">
        <f t="shared" si="89"/>
        <v>119.57211666666666</v>
      </c>
      <c r="O1152" s="30">
        <f>SMA1MSFT[[#This Row],[Adj Close]]-SMA1MSFT[[#This Row],[6-MA]]</f>
        <v>1.3275833333333367</v>
      </c>
      <c r="P1152" s="29">
        <f>(SMA1MSFT[[#This Row],[Adj Close]]-N1152)^2</f>
        <v>1.7624775069444534</v>
      </c>
      <c r="Q1152" s="29">
        <f>ABS(SMA1MSFT[[#This Row],[Erorr 3]])</f>
        <v>1.3275833333333367</v>
      </c>
      <c r="R1152" s="31">
        <f>SMA1MSFT[[#This Row],[Abs Erorr 3]]/SMA1MSFT[[#This Row],[Adj Close]]</f>
        <v>1.0980865406062518E-2</v>
      </c>
    </row>
    <row r="1153" spans="2:18">
      <c r="B1153" s="20">
        <v>45455.291666666664</v>
      </c>
      <c r="C1153" s="4">
        <v>125.1893</v>
      </c>
      <c r="D1153" s="25">
        <f t="shared" si="86"/>
        <v>120.8997</v>
      </c>
      <c r="E1153" s="26">
        <f>SMA1MSFT[[#This Row],[Adj Close]]-SMA1MSFT[[#This Row],[Naive Trend ]]</f>
        <v>4.2896000000000072</v>
      </c>
      <c r="F1153" s="4">
        <f t="shared" si="85"/>
        <v>18.400668160000063</v>
      </c>
      <c r="G1153" s="4">
        <f>ABS(SMA1MSFT[[#This Row],[Erorr 1]])</f>
        <v>4.2896000000000072</v>
      </c>
      <c r="H1153" s="27">
        <f>SMA1MSFT[[#This Row],[Abs Erorr 1]]/SMA1MSFT[[#This Row],[Adj Close]]</f>
        <v>3.4264909221475057E-2</v>
      </c>
      <c r="I1153" s="25">
        <f t="shared" si="88"/>
        <v>121.17899999999999</v>
      </c>
      <c r="J1153" s="28">
        <f>(SMA1MSFT[[#This Row],[Adj Close]]-SMA1MSFT[[#This Row],[3-MA]])</f>
        <v>4.0103000000000151</v>
      </c>
      <c r="K1153" s="29">
        <f t="shared" si="87"/>
        <v>16.08250609000012</v>
      </c>
      <c r="L1153" s="29">
        <f>ABS(SMA1MSFT[[#This Row],[Erorr 2]])</f>
        <v>4.0103000000000151</v>
      </c>
      <c r="M1153" s="27">
        <f>SMA1MSFT[[#This Row],[Abs Erorr 2]]/SMA1MSFT[[#This Row],[Adj Close]]</f>
        <v>3.2033887880194352E-2</v>
      </c>
      <c r="N1153" s="25">
        <f t="shared" si="89"/>
        <v>120.55861666666665</v>
      </c>
      <c r="O1153" s="30">
        <f>SMA1MSFT[[#This Row],[Adj Close]]-SMA1MSFT[[#This Row],[6-MA]]</f>
        <v>4.6306833333333515</v>
      </c>
      <c r="P1153" s="29">
        <f>(SMA1MSFT[[#This Row],[Adj Close]]-N1153)^2</f>
        <v>21.443228133611278</v>
      </c>
      <c r="Q1153" s="29">
        <f>ABS(SMA1MSFT[[#This Row],[Erorr 3]])</f>
        <v>4.6306833333333515</v>
      </c>
      <c r="R1153" s="31">
        <f>SMA1MSFT[[#This Row],[Abs Erorr 3]]/SMA1MSFT[[#This Row],[Adj Close]]</f>
        <v>3.6989449843823324E-2</v>
      </c>
    </row>
    <row r="1154" spans="2:18">
      <c r="B1154" s="20">
        <v>45456.291666666664</v>
      </c>
      <c r="C1154" s="4">
        <v>129.59889999999999</v>
      </c>
      <c r="D1154" s="25">
        <f t="shared" si="86"/>
        <v>125.1893</v>
      </c>
      <c r="E1154" s="26">
        <f>SMA1MSFT[[#This Row],[Adj Close]]-SMA1MSFT[[#This Row],[Naive Trend ]]</f>
        <v>4.4095999999999833</v>
      </c>
      <c r="F1154" s="4">
        <f t="shared" si="85"/>
        <v>19.444572159999854</v>
      </c>
      <c r="G1154" s="4">
        <f>ABS(SMA1MSFT[[#This Row],[Erorr 1]])</f>
        <v>4.4095999999999833</v>
      </c>
      <c r="H1154" s="27">
        <f>SMA1MSFT[[#This Row],[Abs Erorr 1]]/SMA1MSFT[[#This Row],[Adj Close]]</f>
        <v>3.4024980150294364E-2</v>
      </c>
      <c r="I1154" s="25">
        <f t="shared" si="88"/>
        <v>122.61953333333334</v>
      </c>
      <c r="J1154" s="28">
        <f>(SMA1MSFT[[#This Row],[Adj Close]]-SMA1MSFT[[#This Row],[3-MA]])</f>
        <v>6.9793666666666496</v>
      </c>
      <c r="K1154" s="29">
        <f t="shared" si="87"/>
        <v>48.711559067777543</v>
      </c>
      <c r="L1154" s="29">
        <f>ABS(SMA1MSFT[[#This Row],[Erorr 2]])</f>
        <v>6.9793666666666496</v>
      </c>
      <c r="M1154" s="27">
        <f>SMA1MSFT[[#This Row],[Abs Erorr 2]]/SMA1MSFT[[#This Row],[Adj Close]]</f>
        <v>5.3853594950780063E-2</v>
      </c>
      <c r="N1154" s="25">
        <f t="shared" si="89"/>
        <v>122.02058333333332</v>
      </c>
      <c r="O1154" s="30">
        <f>SMA1MSFT[[#This Row],[Adj Close]]-SMA1MSFT[[#This Row],[6-MA]]</f>
        <v>7.5783166666666659</v>
      </c>
      <c r="P1154" s="29">
        <f>(SMA1MSFT[[#This Row],[Adj Close]]-N1154)^2</f>
        <v>57.430883500277766</v>
      </c>
      <c r="Q1154" s="29">
        <f>ABS(SMA1MSFT[[#This Row],[Erorr 3]])</f>
        <v>7.5783166666666659</v>
      </c>
      <c r="R1154" s="31">
        <f>SMA1MSFT[[#This Row],[Abs Erorr 3]]/SMA1MSFT[[#This Row],[Adj Close]]</f>
        <v>5.8475161954821116E-2</v>
      </c>
    </row>
    <row r="1155" spans="2:18">
      <c r="B1155" s="20">
        <v>45457.291666666664</v>
      </c>
      <c r="C1155" s="4">
        <v>131.86869999999999</v>
      </c>
      <c r="D1155" s="25">
        <f t="shared" si="86"/>
        <v>129.59889999999999</v>
      </c>
      <c r="E1155" s="26">
        <f>SMA1MSFT[[#This Row],[Adj Close]]-SMA1MSFT[[#This Row],[Naive Trend ]]</f>
        <v>2.2698000000000036</v>
      </c>
      <c r="F1155" s="4">
        <f t="shared" si="85"/>
        <v>5.1519920400000165</v>
      </c>
      <c r="G1155" s="4">
        <f>ABS(SMA1MSFT[[#This Row],[Erorr 1]])</f>
        <v>2.2698000000000036</v>
      </c>
      <c r="H1155" s="27">
        <f>SMA1MSFT[[#This Row],[Abs Erorr 1]]/SMA1MSFT[[#This Row],[Adj Close]]</f>
        <v>1.7212575842485773E-2</v>
      </c>
      <c r="I1155" s="25">
        <f t="shared" si="88"/>
        <v>125.22930000000001</v>
      </c>
      <c r="J1155" s="28">
        <f>(SMA1MSFT[[#This Row],[Adj Close]]-SMA1MSFT[[#This Row],[3-MA]])</f>
        <v>6.6393999999999807</v>
      </c>
      <c r="K1155" s="29">
        <f t="shared" si="87"/>
        <v>44.081632359999745</v>
      </c>
      <c r="L1155" s="29">
        <f>ABS(SMA1MSFT[[#This Row],[Erorr 2]])</f>
        <v>6.6393999999999807</v>
      </c>
      <c r="M1155" s="27">
        <f>SMA1MSFT[[#This Row],[Abs Erorr 2]]/SMA1MSFT[[#This Row],[Adj Close]]</f>
        <v>5.0348566414926223E-2</v>
      </c>
      <c r="N1155" s="25">
        <f t="shared" si="89"/>
        <v>123.21714999999999</v>
      </c>
      <c r="O1155" s="30">
        <f>SMA1MSFT[[#This Row],[Adj Close]]-SMA1MSFT[[#This Row],[6-MA]]</f>
        <v>8.6515500000000003</v>
      </c>
      <c r="P1155" s="29">
        <f>(SMA1MSFT[[#This Row],[Adj Close]]-N1155)^2</f>
        <v>74.849317402500006</v>
      </c>
      <c r="Q1155" s="29">
        <f>ABS(SMA1MSFT[[#This Row],[Erorr 3]])</f>
        <v>8.6515500000000003</v>
      </c>
      <c r="R1155" s="31">
        <f>SMA1MSFT[[#This Row],[Abs Erorr 3]]/SMA1MSFT[[#This Row],[Adj Close]]</f>
        <v>6.5607304841861641E-2</v>
      </c>
    </row>
    <row r="1156" spans="2:18">
      <c r="B1156" s="20">
        <v>45460.291666666664</v>
      </c>
      <c r="C1156" s="4">
        <v>130.96879999999999</v>
      </c>
      <c r="D1156" s="25">
        <f t="shared" si="86"/>
        <v>131.86869999999999</v>
      </c>
      <c r="E1156" s="26">
        <f>SMA1MSFT[[#This Row],[Adj Close]]-SMA1MSFT[[#This Row],[Naive Trend ]]</f>
        <v>-0.89990000000000236</v>
      </c>
      <c r="F1156" s="4">
        <f t="shared" ref="F1156:F1219" si="90">(C1156-D1156)^2</f>
        <v>0.80982001000000425</v>
      </c>
      <c r="G1156" s="4">
        <f>ABS(SMA1MSFT[[#This Row],[Erorr 1]])</f>
        <v>0.89990000000000236</v>
      </c>
      <c r="H1156" s="27">
        <f>SMA1MSFT[[#This Row],[Abs Erorr 1]]/SMA1MSFT[[#This Row],[Adj Close]]</f>
        <v>6.8711021250862985E-3</v>
      </c>
      <c r="I1156" s="25">
        <f t="shared" si="88"/>
        <v>128.88563333333332</v>
      </c>
      <c r="J1156" s="28">
        <f>(SMA1MSFT[[#This Row],[Adj Close]]-SMA1MSFT[[#This Row],[3-MA]])</f>
        <v>2.0831666666666706</v>
      </c>
      <c r="K1156" s="29">
        <f t="shared" si="87"/>
        <v>4.3395833611111279</v>
      </c>
      <c r="L1156" s="29">
        <f>ABS(SMA1MSFT[[#This Row],[Erorr 2]])</f>
        <v>2.0831666666666706</v>
      </c>
      <c r="M1156" s="27">
        <f>SMA1MSFT[[#This Row],[Abs Erorr 2]]/SMA1MSFT[[#This Row],[Adj Close]]</f>
        <v>1.590582388070037E-2</v>
      </c>
      <c r="N1156" s="25">
        <f t="shared" si="89"/>
        <v>125.03231666666666</v>
      </c>
      <c r="O1156" s="30">
        <f>SMA1MSFT[[#This Row],[Adj Close]]-SMA1MSFT[[#This Row],[6-MA]]</f>
        <v>5.936483333333328</v>
      </c>
      <c r="P1156" s="29">
        <f>(SMA1MSFT[[#This Row],[Adj Close]]-N1156)^2</f>
        <v>35.241834366944381</v>
      </c>
      <c r="Q1156" s="29">
        <f>ABS(SMA1MSFT[[#This Row],[Erorr 3]])</f>
        <v>5.936483333333328</v>
      </c>
      <c r="R1156" s="31">
        <f>SMA1MSFT[[#This Row],[Abs Erorr 3]]/SMA1MSFT[[#This Row],[Adj Close]]</f>
        <v>4.5327462214919345E-2</v>
      </c>
    </row>
    <row r="1157" spans="2:18">
      <c r="B1157" s="20">
        <v>45461.291666666664</v>
      </c>
      <c r="C1157" s="4">
        <v>135.5684</v>
      </c>
      <c r="D1157" s="25">
        <f t="shared" ref="D1157:D1220" si="91">C1156</f>
        <v>130.96879999999999</v>
      </c>
      <c r="E1157" s="26">
        <f>SMA1MSFT[[#This Row],[Adj Close]]-SMA1MSFT[[#This Row],[Naive Trend ]]</f>
        <v>4.5996000000000095</v>
      </c>
      <c r="F1157" s="4">
        <f t="shared" si="90"/>
        <v>21.156320160000089</v>
      </c>
      <c r="G1157" s="4">
        <f>ABS(SMA1MSFT[[#This Row],[Erorr 1]])</f>
        <v>4.5996000000000095</v>
      </c>
      <c r="H1157" s="27">
        <f>SMA1MSFT[[#This Row],[Abs Erorr 1]]/SMA1MSFT[[#This Row],[Adj Close]]</f>
        <v>3.3928260568097057E-2</v>
      </c>
      <c r="I1157" s="25">
        <f t="shared" si="88"/>
        <v>130.81213333333332</v>
      </c>
      <c r="J1157" s="28">
        <f>(SMA1MSFT[[#This Row],[Adj Close]]-SMA1MSFT[[#This Row],[3-MA]])</f>
        <v>4.7562666666666757</v>
      </c>
      <c r="K1157" s="29">
        <f t="shared" si="87"/>
        <v>22.622072604444529</v>
      </c>
      <c r="L1157" s="29">
        <f>ABS(SMA1MSFT[[#This Row],[Erorr 2]])</f>
        <v>4.7562666666666757</v>
      </c>
      <c r="M1157" s="27">
        <f>SMA1MSFT[[#This Row],[Abs Erorr 2]]/SMA1MSFT[[#This Row],[Adj Close]]</f>
        <v>3.5083888772506538E-2</v>
      </c>
      <c r="N1157" s="25">
        <f t="shared" si="89"/>
        <v>126.71583333333332</v>
      </c>
      <c r="O1157" s="30">
        <f>SMA1MSFT[[#This Row],[Adj Close]]-SMA1MSFT[[#This Row],[6-MA]]</f>
        <v>8.8525666666666751</v>
      </c>
      <c r="P1157" s="29">
        <f>(SMA1MSFT[[#This Row],[Adj Close]]-N1157)^2</f>
        <v>78.367936587777933</v>
      </c>
      <c r="Q1157" s="29">
        <f>ABS(SMA1MSFT[[#This Row],[Erorr 3]])</f>
        <v>8.8525666666666751</v>
      </c>
      <c r="R1157" s="31">
        <f>SMA1MSFT[[#This Row],[Abs Erorr 3]]/SMA1MSFT[[#This Row],[Adj Close]]</f>
        <v>6.5299632264352717E-2</v>
      </c>
    </row>
    <row r="1158" spans="2:18">
      <c r="B1158" s="20">
        <v>45463.291666666664</v>
      </c>
      <c r="C1158" s="4">
        <v>130.7688</v>
      </c>
      <c r="D1158" s="25">
        <f t="shared" si="91"/>
        <v>135.5684</v>
      </c>
      <c r="E1158" s="26">
        <f>SMA1MSFT[[#This Row],[Adj Close]]-SMA1MSFT[[#This Row],[Naive Trend ]]</f>
        <v>-4.7995999999999981</v>
      </c>
      <c r="F1158" s="4">
        <f t="shared" si="90"/>
        <v>23.03616015999998</v>
      </c>
      <c r="G1158" s="4">
        <f>ABS(SMA1MSFT[[#This Row],[Erorr 1]])</f>
        <v>4.7995999999999981</v>
      </c>
      <c r="H1158" s="27">
        <f>SMA1MSFT[[#This Row],[Abs Erorr 1]]/SMA1MSFT[[#This Row],[Adj Close]]</f>
        <v>3.6702944433228704E-2</v>
      </c>
      <c r="I1158" s="25">
        <f t="shared" si="88"/>
        <v>132.80196666666666</v>
      </c>
      <c r="J1158" s="28">
        <f>(SMA1MSFT[[#This Row],[Adj Close]]-SMA1MSFT[[#This Row],[3-MA]])</f>
        <v>-2.0331666666666592</v>
      </c>
      <c r="K1158" s="29">
        <f t="shared" ref="K1158:K1221" si="92">(C1158-I1158)^2</f>
        <v>4.1337666944444145</v>
      </c>
      <c r="L1158" s="29">
        <f>ABS(SMA1MSFT[[#This Row],[Erorr 2]])</f>
        <v>2.0331666666666592</v>
      </c>
      <c r="M1158" s="27">
        <f>SMA1MSFT[[#This Row],[Abs Erorr 2]]/SMA1MSFT[[#This Row],[Adj Close]]</f>
        <v>1.5547796314309371E-2</v>
      </c>
      <c r="N1158" s="25">
        <f t="shared" si="89"/>
        <v>129.01563333333334</v>
      </c>
      <c r="O1158" s="30">
        <f>SMA1MSFT[[#This Row],[Adj Close]]-SMA1MSFT[[#This Row],[6-MA]]</f>
        <v>1.7531666666666581</v>
      </c>
      <c r="P1158" s="29">
        <f>(SMA1MSFT[[#This Row],[Adj Close]]-N1158)^2</f>
        <v>3.0735933611110813</v>
      </c>
      <c r="Q1158" s="29">
        <f>ABS(SMA1MSFT[[#This Row],[Erorr 3]])</f>
        <v>1.7531666666666581</v>
      </c>
      <c r="R1158" s="31">
        <f>SMA1MSFT[[#This Row],[Abs Erorr 3]]/SMA1MSFT[[#This Row],[Adj Close]]</f>
        <v>1.3406612790410695E-2</v>
      </c>
    </row>
    <row r="1159" spans="2:18">
      <c r="B1159" s="20">
        <v>45464.291666666664</v>
      </c>
      <c r="C1159" s="4">
        <v>126.5592</v>
      </c>
      <c r="D1159" s="25">
        <f t="shared" si="91"/>
        <v>130.7688</v>
      </c>
      <c r="E1159" s="26">
        <f>SMA1MSFT[[#This Row],[Adj Close]]-SMA1MSFT[[#This Row],[Naive Trend ]]</f>
        <v>-4.2095999999999947</v>
      </c>
      <c r="F1159" s="4">
        <f t="shared" si="90"/>
        <v>17.720732159999955</v>
      </c>
      <c r="G1159" s="4">
        <f>ABS(SMA1MSFT[[#This Row],[Erorr 1]])</f>
        <v>4.2095999999999947</v>
      </c>
      <c r="H1159" s="27">
        <f>SMA1MSFT[[#This Row],[Abs Erorr 1]]/SMA1MSFT[[#This Row],[Adj Close]]</f>
        <v>3.3261904310393831E-2</v>
      </c>
      <c r="I1159" s="25">
        <f t="shared" ref="I1159:I1222" si="93">AVERAGE(C1156:C1158)</f>
        <v>132.43533333333332</v>
      </c>
      <c r="J1159" s="28">
        <f>(SMA1MSFT[[#This Row],[Adj Close]]-SMA1MSFT[[#This Row],[3-MA]])</f>
        <v>-5.8761333333333141</v>
      </c>
      <c r="K1159" s="29">
        <f t="shared" si="92"/>
        <v>34.528942951110885</v>
      </c>
      <c r="L1159" s="29">
        <f>ABS(SMA1MSFT[[#This Row],[Erorr 2]])</f>
        <v>5.8761333333333141</v>
      </c>
      <c r="M1159" s="27">
        <f>SMA1MSFT[[#This Row],[Abs Erorr 2]]/SMA1MSFT[[#This Row],[Adj Close]]</f>
        <v>4.6429918436062444E-2</v>
      </c>
      <c r="N1159" s="25">
        <f t="shared" si="89"/>
        <v>130.66048333333333</v>
      </c>
      <c r="O1159" s="30">
        <f>SMA1MSFT[[#This Row],[Adj Close]]-SMA1MSFT[[#This Row],[6-MA]]</f>
        <v>-4.1012833333333276</v>
      </c>
      <c r="P1159" s="29">
        <f>(SMA1MSFT[[#This Row],[Adj Close]]-N1159)^2</f>
        <v>16.820524980277732</v>
      </c>
      <c r="Q1159" s="29">
        <f>ABS(SMA1MSFT[[#This Row],[Erorr 3]])</f>
        <v>4.1012833333333276</v>
      </c>
      <c r="R1159" s="31">
        <f>SMA1MSFT[[#This Row],[Abs Erorr 3]]/SMA1MSFT[[#This Row],[Adj Close]]</f>
        <v>3.2406046603750085E-2</v>
      </c>
    </row>
    <row r="1160" spans="2:18">
      <c r="B1160" s="20">
        <v>45467.291666666664</v>
      </c>
      <c r="C1160" s="4">
        <v>118.09990000000001</v>
      </c>
      <c r="D1160" s="25">
        <f t="shared" si="91"/>
        <v>126.5592</v>
      </c>
      <c r="E1160" s="26">
        <f>SMA1MSFT[[#This Row],[Adj Close]]-SMA1MSFT[[#This Row],[Naive Trend ]]</f>
        <v>-8.4592999999999989</v>
      </c>
      <c r="F1160" s="4">
        <f t="shared" si="90"/>
        <v>71.559756489999984</v>
      </c>
      <c r="G1160" s="4">
        <f>ABS(SMA1MSFT[[#This Row],[Erorr 1]])</f>
        <v>8.4592999999999989</v>
      </c>
      <c r="H1160" s="27">
        <f>SMA1MSFT[[#This Row],[Abs Erorr 1]]/SMA1MSFT[[#This Row],[Adj Close]]</f>
        <v>7.1628341768282602E-2</v>
      </c>
      <c r="I1160" s="25">
        <f t="shared" si="93"/>
        <v>130.96546666666666</v>
      </c>
      <c r="J1160" s="28">
        <f>(SMA1MSFT[[#This Row],[Adj Close]]-SMA1MSFT[[#This Row],[3-MA]])</f>
        <v>-12.865566666666652</v>
      </c>
      <c r="K1160" s="29">
        <f t="shared" si="92"/>
        <v>165.52280565444406</v>
      </c>
      <c r="L1160" s="29">
        <f>ABS(SMA1MSFT[[#This Row],[Erorr 2]])</f>
        <v>12.865566666666652</v>
      </c>
      <c r="M1160" s="27">
        <f>SMA1MSFT[[#This Row],[Abs Erorr 2]]/SMA1MSFT[[#This Row],[Adj Close]]</f>
        <v>0.10893799797177349</v>
      </c>
      <c r="N1160" s="25">
        <f t="shared" si="89"/>
        <v>130.8888</v>
      </c>
      <c r="O1160" s="30">
        <f>SMA1MSFT[[#This Row],[Adj Close]]-SMA1MSFT[[#This Row],[6-MA]]</f>
        <v>-12.788899999999998</v>
      </c>
      <c r="P1160" s="29">
        <f>(SMA1MSFT[[#This Row],[Adj Close]]-N1160)^2</f>
        <v>163.55596320999996</v>
      </c>
      <c r="Q1160" s="29">
        <f>ABS(SMA1MSFT[[#This Row],[Erorr 3]])</f>
        <v>12.788899999999998</v>
      </c>
      <c r="R1160" s="31">
        <f>SMA1MSFT[[#This Row],[Abs Erorr 3]]/SMA1MSFT[[#This Row],[Adj Close]]</f>
        <v>0.10828883004981374</v>
      </c>
    </row>
    <row r="1161" spans="2:18">
      <c r="B1161" s="20">
        <v>45468.291666666664</v>
      </c>
      <c r="C1161" s="4">
        <v>126.0792</v>
      </c>
      <c r="D1161" s="25">
        <f t="shared" si="91"/>
        <v>118.09990000000001</v>
      </c>
      <c r="E1161" s="26">
        <f>SMA1MSFT[[#This Row],[Adj Close]]-SMA1MSFT[[#This Row],[Naive Trend ]]</f>
        <v>7.979299999999995</v>
      </c>
      <c r="F1161" s="4">
        <f t="shared" si="90"/>
        <v>63.669228489999917</v>
      </c>
      <c r="G1161" s="4">
        <f>ABS(SMA1MSFT[[#This Row],[Erorr 1]])</f>
        <v>7.979299999999995</v>
      </c>
      <c r="H1161" s="27">
        <f>SMA1MSFT[[#This Row],[Abs Erorr 1]]/SMA1MSFT[[#This Row],[Adj Close]]</f>
        <v>6.3287996751248382E-2</v>
      </c>
      <c r="I1161" s="25">
        <f t="shared" si="93"/>
        <v>125.14263333333332</v>
      </c>
      <c r="J1161" s="28">
        <f>(SMA1MSFT[[#This Row],[Adj Close]]-SMA1MSFT[[#This Row],[3-MA]])</f>
        <v>0.93656666666667832</v>
      </c>
      <c r="K1161" s="29">
        <f t="shared" si="92"/>
        <v>0.87715712111113298</v>
      </c>
      <c r="L1161" s="29">
        <f>ABS(SMA1MSFT[[#This Row],[Erorr 2]])</f>
        <v>0.93656666666667832</v>
      </c>
      <c r="M1161" s="27">
        <f>SMA1MSFT[[#This Row],[Abs Erorr 2]]/SMA1MSFT[[#This Row],[Adj Close]]</f>
        <v>7.4283995033810361E-3</v>
      </c>
      <c r="N1161" s="25">
        <f t="shared" si="89"/>
        <v>128.97230000000002</v>
      </c>
      <c r="O1161" s="30">
        <f>SMA1MSFT[[#This Row],[Adj Close]]-SMA1MSFT[[#This Row],[6-MA]]</f>
        <v>-2.8931000000000182</v>
      </c>
      <c r="P1161" s="29">
        <f>(SMA1MSFT[[#This Row],[Adj Close]]-N1161)^2</f>
        <v>8.3700276100001059</v>
      </c>
      <c r="Q1161" s="29">
        <f>ABS(SMA1MSFT[[#This Row],[Erorr 3]])</f>
        <v>2.8931000000000182</v>
      </c>
      <c r="R1161" s="31">
        <f>SMA1MSFT[[#This Row],[Abs Erorr 3]]/SMA1MSFT[[#This Row],[Adj Close]]</f>
        <v>2.2946687478981612E-2</v>
      </c>
    </row>
    <row r="1162" spans="2:18">
      <c r="B1162" s="20">
        <v>45469.291666666664</v>
      </c>
      <c r="C1162" s="4">
        <v>126.3892</v>
      </c>
      <c r="D1162" s="25">
        <f t="shared" si="91"/>
        <v>126.0792</v>
      </c>
      <c r="E1162" s="26">
        <f>SMA1MSFT[[#This Row],[Adj Close]]-SMA1MSFT[[#This Row],[Naive Trend ]]</f>
        <v>0.31000000000000227</v>
      </c>
      <c r="F1162" s="4">
        <f t="shared" si="90"/>
        <v>9.6100000000001407E-2</v>
      </c>
      <c r="G1162" s="4">
        <f>ABS(SMA1MSFT[[#This Row],[Erorr 1]])</f>
        <v>0.31000000000000227</v>
      </c>
      <c r="H1162" s="27">
        <f>SMA1MSFT[[#This Row],[Abs Erorr 1]]/SMA1MSFT[[#This Row],[Adj Close]]</f>
        <v>2.4527412152304333E-3</v>
      </c>
      <c r="I1162" s="25">
        <f t="shared" si="93"/>
        <v>123.57943333333334</v>
      </c>
      <c r="J1162" s="28">
        <f>(SMA1MSFT[[#This Row],[Adj Close]]-SMA1MSFT[[#This Row],[3-MA]])</f>
        <v>2.8097666666666612</v>
      </c>
      <c r="K1162" s="29">
        <f t="shared" si="92"/>
        <v>7.8947887211110803</v>
      </c>
      <c r="L1162" s="29">
        <f>ABS(SMA1MSFT[[#This Row],[Erorr 2]])</f>
        <v>2.8097666666666612</v>
      </c>
      <c r="M1162" s="27">
        <f>SMA1MSFT[[#This Row],[Abs Erorr 2]]/SMA1MSFT[[#This Row],[Adj Close]]</f>
        <v>2.2231066156496448E-2</v>
      </c>
      <c r="N1162" s="25">
        <f t="shared" ref="N1162:N1225" si="94">AVERAGE(C1156:C1161)</f>
        <v>128.00738333333334</v>
      </c>
      <c r="O1162" s="30">
        <f>SMA1MSFT[[#This Row],[Adj Close]]-SMA1MSFT[[#This Row],[6-MA]]</f>
        <v>-1.6181833333333344</v>
      </c>
      <c r="P1162" s="29">
        <f>(SMA1MSFT[[#This Row],[Adj Close]]-N1162)^2</f>
        <v>2.6185173002777811</v>
      </c>
      <c r="Q1162" s="29">
        <f>ABS(SMA1MSFT[[#This Row],[Erorr 3]])</f>
        <v>1.6181833333333344</v>
      </c>
      <c r="R1162" s="31">
        <f>SMA1MSFT[[#This Row],[Abs Erorr 3]]/SMA1MSFT[[#This Row],[Adj Close]]</f>
        <v>1.2803177275695505E-2</v>
      </c>
    </row>
    <row r="1163" spans="2:18">
      <c r="B1163" s="20">
        <v>45470.291666666664</v>
      </c>
      <c r="C1163" s="4">
        <v>123.9794</v>
      </c>
      <c r="D1163" s="25">
        <f t="shared" si="91"/>
        <v>126.3892</v>
      </c>
      <c r="E1163" s="26">
        <f>SMA1MSFT[[#This Row],[Adj Close]]-SMA1MSFT[[#This Row],[Naive Trend ]]</f>
        <v>-2.4098000000000042</v>
      </c>
      <c r="F1163" s="4">
        <f t="shared" si="90"/>
        <v>5.80713604000002</v>
      </c>
      <c r="G1163" s="4">
        <f>ABS(SMA1MSFT[[#This Row],[Erorr 1]])</f>
        <v>2.4098000000000042</v>
      </c>
      <c r="H1163" s="27">
        <f>SMA1MSFT[[#This Row],[Abs Erorr 1]]/SMA1MSFT[[#This Row],[Adj Close]]</f>
        <v>1.9437100034360579E-2</v>
      </c>
      <c r="I1163" s="25">
        <f t="shared" si="93"/>
        <v>123.52276666666667</v>
      </c>
      <c r="J1163" s="28">
        <f>(SMA1MSFT[[#This Row],[Adj Close]]-SMA1MSFT[[#This Row],[3-MA]])</f>
        <v>0.45663333333332901</v>
      </c>
      <c r="K1163" s="29">
        <f t="shared" si="92"/>
        <v>0.20851400111110716</v>
      </c>
      <c r="L1163" s="29">
        <f>ABS(SMA1MSFT[[#This Row],[Erorr 2]])</f>
        <v>0.45663333333332901</v>
      </c>
      <c r="M1163" s="27">
        <f>SMA1MSFT[[#This Row],[Abs Erorr 2]]/SMA1MSFT[[#This Row],[Adj Close]]</f>
        <v>3.6831387579979338E-3</v>
      </c>
      <c r="N1163" s="25">
        <f t="shared" si="94"/>
        <v>127.24411666666664</v>
      </c>
      <c r="O1163" s="30">
        <f>SMA1MSFT[[#This Row],[Adj Close]]-SMA1MSFT[[#This Row],[6-MA]]</f>
        <v>-3.2647166666666436</v>
      </c>
      <c r="P1163" s="29">
        <f>(SMA1MSFT[[#This Row],[Adj Close]]-N1163)^2</f>
        <v>10.658374913610961</v>
      </c>
      <c r="Q1163" s="29">
        <f>ABS(SMA1MSFT[[#This Row],[Erorr 3]])</f>
        <v>3.2647166666666436</v>
      </c>
      <c r="R1163" s="31">
        <f>SMA1MSFT[[#This Row],[Abs Erorr 3]]/SMA1MSFT[[#This Row],[Adj Close]]</f>
        <v>2.6332734846810386E-2</v>
      </c>
    </row>
    <row r="1164" spans="2:18">
      <c r="B1164" s="20">
        <v>45471.291666666664</v>
      </c>
      <c r="C1164" s="4">
        <v>123.5294</v>
      </c>
      <c r="D1164" s="25">
        <f t="shared" si="91"/>
        <v>123.9794</v>
      </c>
      <c r="E1164" s="26">
        <f>SMA1MSFT[[#This Row],[Adj Close]]-SMA1MSFT[[#This Row],[Naive Trend ]]</f>
        <v>-0.45000000000000284</v>
      </c>
      <c r="F1164" s="4">
        <f t="shared" si="90"/>
        <v>0.20250000000000257</v>
      </c>
      <c r="G1164" s="4">
        <f>ABS(SMA1MSFT[[#This Row],[Erorr 1]])</f>
        <v>0.45000000000000284</v>
      </c>
      <c r="H1164" s="27">
        <f>SMA1MSFT[[#This Row],[Abs Erorr 1]]/SMA1MSFT[[#This Row],[Adj Close]]</f>
        <v>3.6428574897959744E-3</v>
      </c>
      <c r="I1164" s="25">
        <f t="shared" si="93"/>
        <v>125.48260000000001</v>
      </c>
      <c r="J1164" s="28">
        <f>(SMA1MSFT[[#This Row],[Adj Close]]-SMA1MSFT[[#This Row],[3-MA]])</f>
        <v>-1.9532000000000096</v>
      </c>
      <c r="K1164" s="29">
        <f t="shared" si="92"/>
        <v>3.8149902400000375</v>
      </c>
      <c r="L1164" s="29">
        <f>ABS(SMA1MSFT[[#This Row],[Erorr 2]])</f>
        <v>1.9532000000000096</v>
      </c>
      <c r="M1164" s="27">
        <f>SMA1MSFT[[#This Row],[Abs Erorr 2]]/SMA1MSFT[[#This Row],[Adj Close]]</f>
        <v>1.5811620553487751E-2</v>
      </c>
      <c r="N1164" s="25">
        <f t="shared" si="94"/>
        <v>125.31261666666667</v>
      </c>
      <c r="O1164" s="30">
        <f>SMA1MSFT[[#This Row],[Adj Close]]-SMA1MSFT[[#This Row],[6-MA]]</f>
        <v>-1.7832166666666751</v>
      </c>
      <c r="P1164" s="29">
        <f>(SMA1MSFT[[#This Row],[Adj Close]]-N1164)^2</f>
        <v>3.1798616802778077</v>
      </c>
      <c r="Q1164" s="29">
        <f>ABS(SMA1MSFT[[#This Row],[Erorr 3]])</f>
        <v>1.7832166666666751</v>
      </c>
      <c r="R1164" s="31">
        <f>SMA1MSFT[[#This Row],[Abs Erorr 3]]/SMA1MSFT[[#This Row],[Adj Close]]</f>
        <v>1.4435564866879263E-2</v>
      </c>
    </row>
    <row r="1165" spans="2:18">
      <c r="B1165" s="20">
        <v>45474.291666666664</v>
      </c>
      <c r="C1165" s="4">
        <v>124.2894</v>
      </c>
      <c r="D1165" s="25">
        <f t="shared" si="91"/>
        <v>123.5294</v>
      </c>
      <c r="E1165" s="26">
        <f>SMA1MSFT[[#This Row],[Adj Close]]-SMA1MSFT[[#This Row],[Naive Trend ]]</f>
        <v>0.76000000000000512</v>
      </c>
      <c r="F1165" s="4">
        <f t="shared" si="90"/>
        <v>0.57760000000000777</v>
      </c>
      <c r="G1165" s="4">
        <f>ABS(SMA1MSFT[[#This Row],[Erorr 1]])</f>
        <v>0.76000000000000512</v>
      </c>
      <c r="H1165" s="27">
        <f>SMA1MSFT[[#This Row],[Abs Erorr 1]]/SMA1MSFT[[#This Row],[Adj Close]]</f>
        <v>6.1147611944381832E-3</v>
      </c>
      <c r="I1165" s="25">
        <f t="shared" si="93"/>
        <v>124.63266666666668</v>
      </c>
      <c r="J1165" s="28">
        <f>(SMA1MSFT[[#This Row],[Adj Close]]-SMA1MSFT[[#This Row],[3-MA]])</f>
        <v>-0.34326666666667904</v>
      </c>
      <c r="K1165" s="29">
        <f t="shared" si="92"/>
        <v>0.11783200444445294</v>
      </c>
      <c r="L1165" s="29">
        <f>ABS(SMA1MSFT[[#This Row],[Erorr 2]])</f>
        <v>0.34326666666667904</v>
      </c>
      <c r="M1165" s="27">
        <f>SMA1MSFT[[#This Row],[Abs Erorr 2]]/SMA1MSFT[[#This Row],[Adj Close]]</f>
        <v>2.7618338061546604E-3</v>
      </c>
      <c r="N1165" s="25">
        <f t="shared" si="94"/>
        <v>124.10605</v>
      </c>
      <c r="O1165" s="30">
        <f>SMA1MSFT[[#This Row],[Adj Close]]-SMA1MSFT[[#This Row],[6-MA]]</f>
        <v>0.18335000000000434</v>
      </c>
      <c r="P1165" s="29">
        <f>(SMA1MSFT[[#This Row],[Adj Close]]-N1165)^2</f>
        <v>3.3617222500001591E-2</v>
      </c>
      <c r="Q1165" s="29">
        <f>ABS(SMA1MSFT[[#This Row],[Erorr 3]])</f>
        <v>0.18335000000000434</v>
      </c>
      <c r="R1165" s="31">
        <f>SMA1MSFT[[#This Row],[Abs Erorr 3]]/SMA1MSFT[[#This Row],[Adj Close]]</f>
        <v>1.4751861381582367E-3</v>
      </c>
    </row>
    <row r="1166" spans="2:18">
      <c r="B1166" s="20">
        <v>45475.291666666664</v>
      </c>
      <c r="C1166" s="4">
        <v>122.65949999999999</v>
      </c>
      <c r="D1166" s="25">
        <f t="shared" si="91"/>
        <v>124.2894</v>
      </c>
      <c r="E1166" s="26">
        <f>SMA1MSFT[[#This Row],[Adj Close]]-SMA1MSFT[[#This Row],[Naive Trend ]]</f>
        <v>-1.6299000000000063</v>
      </c>
      <c r="F1166" s="4">
        <f t="shared" si="90"/>
        <v>2.6565740100000208</v>
      </c>
      <c r="G1166" s="4">
        <f>ABS(SMA1MSFT[[#This Row],[Erorr 1]])</f>
        <v>1.6299000000000063</v>
      </c>
      <c r="H1166" s="27">
        <f>SMA1MSFT[[#This Row],[Abs Erorr 1]]/SMA1MSFT[[#This Row],[Adj Close]]</f>
        <v>1.3288004598094778E-2</v>
      </c>
      <c r="I1166" s="25">
        <f t="shared" si="93"/>
        <v>123.93273333333333</v>
      </c>
      <c r="J1166" s="28">
        <f>(SMA1MSFT[[#This Row],[Adj Close]]-SMA1MSFT[[#This Row],[3-MA]])</f>
        <v>-1.2732333333333372</v>
      </c>
      <c r="K1166" s="29">
        <f t="shared" si="92"/>
        <v>1.621123121111121</v>
      </c>
      <c r="L1166" s="29">
        <f>ABS(SMA1MSFT[[#This Row],[Erorr 2]])</f>
        <v>1.2732333333333372</v>
      </c>
      <c r="M1166" s="27">
        <f>SMA1MSFT[[#This Row],[Abs Erorr 2]]/SMA1MSFT[[#This Row],[Adj Close]]</f>
        <v>1.0380226018639709E-2</v>
      </c>
      <c r="N1166" s="25">
        <f t="shared" si="94"/>
        <v>123.72775</v>
      </c>
      <c r="O1166" s="30">
        <f>SMA1MSFT[[#This Row],[Adj Close]]-SMA1MSFT[[#This Row],[6-MA]]</f>
        <v>-1.0682500000000061</v>
      </c>
      <c r="P1166" s="29">
        <f>(SMA1MSFT[[#This Row],[Adj Close]]-N1166)^2</f>
        <v>1.1411580625000131</v>
      </c>
      <c r="Q1166" s="29">
        <f>ABS(SMA1MSFT[[#This Row],[Erorr 3]])</f>
        <v>1.0682500000000061</v>
      </c>
      <c r="R1166" s="31">
        <f>SMA1MSFT[[#This Row],[Abs Erorr 3]]/SMA1MSFT[[#This Row],[Adj Close]]</f>
        <v>8.7090686004753504E-3</v>
      </c>
    </row>
    <row r="1167" spans="2:18">
      <c r="B1167" s="20">
        <v>45476.291666666664</v>
      </c>
      <c r="C1167" s="4">
        <v>128.26900000000001</v>
      </c>
      <c r="D1167" s="25">
        <f t="shared" si="91"/>
        <v>122.65949999999999</v>
      </c>
      <c r="E1167" s="26">
        <f>SMA1MSFT[[#This Row],[Adj Close]]-SMA1MSFT[[#This Row],[Naive Trend ]]</f>
        <v>5.6095000000000113</v>
      </c>
      <c r="F1167" s="4">
        <f t="shared" si="90"/>
        <v>31.466490250000128</v>
      </c>
      <c r="G1167" s="4">
        <f>ABS(SMA1MSFT[[#This Row],[Erorr 1]])</f>
        <v>5.6095000000000113</v>
      </c>
      <c r="H1167" s="27">
        <f>SMA1MSFT[[#This Row],[Abs Erorr 1]]/SMA1MSFT[[#This Row],[Adj Close]]</f>
        <v>4.3732312561881759E-2</v>
      </c>
      <c r="I1167" s="25">
        <f t="shared" si="93"/>
        <v>123.49276666666667</v>
      </c>
      <c r="J1167" s="28">
        <f>(SMA1MSFT[[#This Row],[Adj Close]]-SMA1MSFT[[#This Row],[3-MA]])</f>
        <v>4.7762333333333373</v>
      </c>
      <c r="K1167" s="29">
        <f t="shared" si="92"/>
        <v>22.812404854444484</v>
      </c>
      <c r="L1167" s="29">
        <f>ABS(SMA1MSFT[[#This Row],[Erorr 2]])</f>
        <v>4.7762333333333373</v>
      </c>
      <c r="M1167" s="27">
        <f>SMA1MSFT[[#This Row],[Abs Erorr 2]]/SMA1MSFT[[#This Row],[Adj Close]]</f>
        <v>3.7236068990429E-2</v>
      </c>
      <c r="N1167" s="25">
        <f t="shared" si="94"/>
        <v>124.48768333333334</v>
      </c>
      <c r="O1167" s="30">
        <f>SMA1MSFT[[#This Row],[Adj Close]]-SMA1MSFT[[#This Row],[6-MA]]</f>
        <v>3.7813166666666689</v>
      </c>
      <c r="P1167" s="29">
        <f>(SMA1MSFT[[#This Row],[Adj Close]]-N1167)^2</f>
        <v>14.298355733611128</v>
      </c>
      <c r="Q1167" s="29">
        <f>ABS(SMA1MSFT[[#This Row],[Erorr 3]])</f>
        <v>3.7813166666666689</v>
      </c>
      <c r="R1167" s="31">
        <f>SMA1MSFT[[#This Row],[Abs Erorr 3]]/SMA1MSFT[[#This Row],[Adj Close]]</f>
        <v>2.9479583271614099E-2</v>
      </c>
    </row>
    <row r="1168" spans="2:18">
      <c r="B1168" s="20">
        <v>45478.291666666664</v>
      </c>
      <c r="C1168" s="4">
        <v>125.8192</v>
      </c>
      <c r="D1168" s="25">
        <f t="shared" si="91"/>
        <v>128.26900000000001</v>
      </c>
      <c r="E1168" s="26">
        <f>SMA1MSFT[[#This Row],[Adj Close]]-SMA1MSFT[[#This Row],[Naive Trend ]]</f>
        <v>-2.4498000000000104</v>
      </c>
      <c r="F1168" s="4">
        <f t="shared" si="90"/>
        <v>6.0015200400000515</v>
      </c>
      <c r="G1168" s="4">
        <f>ABS(SMA1MSFT[[#This Row],[Erorr 1]])</f>
        <v>2.4498000000000104</v>
      </c>
      <c r="H1168" s="27">
        <f>SMA1MSFT[[#This Row],[Abs Erorr 1]]/SMA1MSFT[[#This Row],[Adj Close]]</f>
        <v>1.9470796190088718E-2</v>
      </c>
      <c r="I1168" s="25">
        <f t="shared" si="93"/>
        <v>125.07263333333333</v>
      </c>
      <c r="J1168" s="28">
        <f>(SMA1MSFT[[#This Row],[Adj Close]]-SMA1MSFT[[#This Row],[3-MA]])</f>
        <v>0.74656666666666638</v>
      </c>
      <c r="K1168" s="29">
        <f t="shared" si="92"/>
        <v>0.55736178777777734</v>
      </c>
      <c r="L1168" s="29">
        <f>ABS(SMA1MSFT[[#This Row],[Erorr 2]])</f>
        <v>0.74656666666666638</v>
      </c>
      <c r="M1168" s="27">
        <f>SMA1MSFT[[#This Row],[Abs Erorr 2]]/SMA1MSFT[[#This Row],[Adj Close]]</f>
        <v>5.9336465870603724E-3</v>
      </c>
      <c r="N1168" s="25">
        <f t="shared" si="94"/>
        <v>124.85265</v>
      </c>
      <c r="O1168" s="30">
        <f>SMA1MSFT[[#This Row],[Adj Close]]-SMA1MSFT[[#This Row],[6-MA]]</f>
        <v>0.96654999999999802</v>
      </c>
      <c r="P1168" s="29">
        <f>(SMA1MSFT[[#This Row],[Adj Close]]-N1168)^2</f>
        <v>0.93421890249999617</v>
      </c>
      <c r="Q1168" s="29">
        <f>ABS(SMA1MSFT[[#This Row],[Erorr 3]])</f>
        <v>0.96654999999999802</v>
      </c>
      <c r="R1168" s="31">
        <f>SMA1MSFT[[#This Row],[Abs Erorr 3]]/SMA1MSFT[[#This Row],[Adj Close]]</f>
        <v>7.6820548851049605E-3</v>
      </c>
    </row>
    <row r="1169" spans="2:18">
      <c r="B1169" s="20">
        <v>45481.291666666664</v>
      </c>
      <c r="C1169" s="4">
        <v>128.18899999999999</v>
      </c>
      <c r="D1169" s="25">
        <f t="shared" si="91"/>
        <v>125.8192</v>
      </c>
      <c r="E1169" s="26">
        <f>SMA1MSFT[[#This Row],[Adj Close]]-SMA1MSFT[[#This Row],[Naive Trend ]]</f>
        <v>2.3697999999999979</v>
      </c>
      <c r="F1169" s="4">
        <f t="shared" si="90"/>
        <v>5.61595203999999</v>
      </c>
      <c r="G1169" s="4">
        <f>ABS(SMA1MSFT[[#This Row],[Erorr 1]])</f>
        <v>2.3697999999999979</v>
      </c>
      <c r="H1169" s="27">
        <f>SMA1MSFT[[#This Row],[Abs Erorr 1]]/SMA1MSFT[[#This Row],[Adj Close]]</f>
        <v>1.8486765635116881E-2</v>
      </c>
      <c r="I1169" s="25">
        <f t="shared" si="93"/>
        <v>125.58256666666666</v>
      </c>
      <c r="J1169" s="28">
        <f>(SMA1MSFT[[#This Row],[Adj Close]]-SMA1MSFT[[#This Row],[3-MA]])</f>
        <v>2.6064333333333281</v>
      </c>
      <c r="K1169" s="29">
        <f t="shared" si="92"/>
        <v>6.7934947211110837</v>
      </c>
      <c r="L1169" s="29">
        <f>ABS(SMA1MSFT[[#This Row],[Erorr 2]])</f>
        <v>2.6064333333333281</v>
      </c>
      <c r="M1169" s="27">
        <f>SMA1MSFT[[#This Row],[Abs Erorr 2]]/SMA1MSFT[[#This Row],[Adj Close]]</f>
        <v>2.0332737858422548E-2</v>
      </c>
      <c r="N1169" s="25">
        <f t="shared" si="94"/>
        <v>124.75765</v>
      </c>
      <c r="O1169" s="30">
        <f>SMA1MSFT[[#This Row],[Adj Close]]-SMA1MSFT[[#This Row],[6-MA]]</f>
        <v>3.4313499999999948</v>
      </c>
      <c r="P1169" s="29">
        <f>(SMA1MSFT[[#This Row],[Adj Close]]-N1169)^2</f>
        <v>11.774162822499964</v>
      </c>
      <c r="Q1169" s="29">
        <f>ABS(SMA1MSFT[[#This Row],[Erorr 3]])</f>
        <v>3.4313499999999948</v>
      </c>
      <c r="R1169" s="31">
        <f>SMA1MSFT[[#This Row],[Abs Erorr 3]]/SMA1MSFT[[#This Row],[Adj Close]]</f>
        <v>2.676789740149307E-2</v>
      </c>
    </row>
    <row r="1170" spans="2:18">
      <c r="B1170" s="20">
        <v>45482.291666666664</v>
      </c>
      <c r="C1170" s="4">
        <v>131.36879999999999</v>
      </c>
      <c r="D1170" s="25">
        <f t="shared" si="91"/>
        <v>128.18899999999999</v>
      </c>
      <c r="E1170" s="26">
        <f>SMA1MSFT[[#This Row],[Adj Close]]-SMA1MSFT[[#This Row],[Naive Trend ]]</f>
        <v>3.1798000000000002</v>
      </c>
      <c r="F1170" s="4">
        <f t="shared" si="90"/>
        <v>10.111128040000001</v>
      </c>
      <c r="G1170" s="4">
        <f>ABS(SMA1MSFT[[#This Row],[Erorr 1]])</f>
        <v>3.1798000000000002</v>
      </c>
      <c r="H1170" s="27">
        <f>SMA1MSFT[[#This Row],[Abs Erorr 1]]/SMA1MSFT[[#This Row],[Adj Close]]</f>
        <v>2.4205138510818403E-2</v>
      </c>
      <c r="I1170" s="25">
        <f t="shared" si="93"/>
        <v>127.42573333333333</v>
      </c>
      <c r="J1170" s="28">
        <f>(SMA1MSFT[[#This Row],[Adj Close]]-SMA1MSFT[[#This Row],[3-MA]])</f>
        <v>3.9430666666666667</v>
      </c>
      <c r="K1170" s="29">
        <f t="shared" si="92"/>
        <v>15.547774737777779</v>
      </c>
      <c r="L1170" s="29">
        <f>ABS(SMA1MSFT[[#This Row],[Erorr 2]])</f>
        <v>3.9430666666666667</v>
      </c>
      <c r="M1170" s="27">
        <f>SMA1MSFT[[#This Row],[Abs Erorr 2]]/SMA1MSFT[[#This Row],[Adj Close]]</f>
        <v>3.0015244614144811E-2</v>
      </c>
      <c r="N1170" s="25">
        <f t="shared" si="94"/>
        <v>125.45925</v>
      </c>
      <c r="O1170" s="30">
        <f>SMA1MSFT[[#This Row],[Adj Close]]-SMA1MSFT[[#This Row],[6-MA]]</f>
        <v>5.9095499999999959</v>
      </c>
      <c r="P1170" s="29">
        <f>(SMA1MSFT[[#This Row],[Adj Close]]-N1170)^2</f>
        <v>34.922781202499948</v>
      </c>
      <c r="Q1170" s="29">
        <f>ABS(SMA1MSFT[[#This Row],[Erorr 3]])</f>
        <v>5.9095499999999959</v>
      </c>
      <c r="R1170" s="31">
        <f>SMA1MSFT[[#This Row],[Abs Erorr 3]]/SMA1MSFT[[#This Row],[Adj Close]]</f>
        <v>4.4984425525695572E-2</v>
      </c>
    </row>
    <row r="1171" spans="2:18">
      <c r="B1171" s="20">
        <v>45483.291666666664</v>
      </c>
      <c r="C1171" s="4">
        <v>134.89850000000001</v>
      </c>
      <c r="D1171" s="25">
        <f t="shared" si="91"/>
        <v>131.36879999999999</v>
      </c>
      <c r="E1171" s="26">
        <f>SMA1MSFT[[#This Row],[Adj Close]]-SMA1MSFT[[#This Row],[Naive Trend ]]</f>
        <v>3.5297000000000196</v>
      </c>
      <c r="F1171" s="4">
        <f t="shared" si="90"/>
        <v>12.458782090000138</v>
      </c>
      <c r="G1171" s="4">
        <f>ABS(SMA1MSFT[[#This Row],[Erorr 1]])</f>
        <v>3.5297000000000196</v>
      </c>
      <c r="H1171" s="27">
        <f>SMA1MSFT[[#This Row],[Abs Erorr 1]]/SMA1MSFT[[#This Row],[Adj Close]]</f>
        <v>2.6165598579673009E-2</v>
      </c>
      <c r="I1171" s="25">
        <f t="shared" si="93"/>
        <v>128.45899999999997</v>
      </c>
      <c r="J1171" s="28">
        <f>(SMA1MSFT[[#This Row],[Adj Close]]-SMA1MSFT[[#This Row],[3-MA]])</f>
        <v>6.439500000000038</v>
      </c>
      <c r="K1171" s="29">
        <f t="shared" si="92"/>
        <v>41.467160250000489</v>
      </c>
      <c r="L1171" s="29">
        <f>ABS(SMA1MSFT[[#This Row],[Erorr 2]])</f>
        <v>6.439500000000038</v>
      </c>
      <c r="M1171" s="27">
        <f>SMA1MSFT[[#This Row],[Abs Erorr 2]]/SMA1MSFT[[#This Row],[Adj Close]]</f>
        <v>4.7735890317535314E-2</v>
      </c>
      <c r="N1171" s="25">
        <f t="shared" si="94"/>
        <v>126.76581666666665</v>
      </c>
      <c r="O1171" s="30">
        <f>SMA1MSFT[[#This Row],[Adj Close]]-SMA1MSFT[[#This Row],[6-MA]]</f>
        <v>8.132683333333361</v>
      </c>
      <c r="P1171" s="29">
        <f>(SMA1MSFT[[#This Row],[Adj Close]]-N1171)^2</f>
        <v>66.140538200278229</v>
      </c>
      <c r="Q1171" s="29">
        <f>ABS(SMA1MSFT[[#This Row],[Erorr 3]])</f>
        <v>8.132683333333361</v>
      </c>
      <c r="R1171" s="31">
        <f>SMA1MSFT[[#This Row],[Abs Erorr 3]]/SMA1MSFT[[#This Row],[Adj Close]]</f>
        <v>6.0287425978297463E-2</v>
      </c>
    </row>
    <row r="1172" spans="2:18">
      <c r="B1172" s="20">
        <v>45484.291666666664</v>
      </c>
      <c r="C1172" s="4">
        <v>127.3891</v>
      </c>
      <c r="D1172" s="25">
        <f t="shared" si="91"/>
        <v>134.89850000000001</v>
      </c>
      <c r="E1172" s="26">
        <f>SMA1MSFT[[#This Row],[Adj Close]]-SMA1MSFT[[#This Row],[Naive Trend ]]</f>
        <v>-7.5094000000000136</v>
      </c>
      <c r="F1172" s="4">
        <f t="shared" si="90"/>
        <v>56.391088360000204</v>
      </c>
      <c r="G1172" s="4">
        <f>ABS(SMA1MSFT[[#This Row],[Erorr 1]])</f>
        <v>7.5094000000000136</v>
      </c>
      <c r="H1172" s="27">
        <f>SMA1MSFT[[#This Row],[Abs Erorr 1]]/SMA1MSFT[[#This Row],[Adj Close]]</f>
        <v>5.8948528563275926E-2</v>
      </c>
      <c r="I1172" s="25">
        <f t="shared" si="93"/>
        <v>131.48543333333333</v>
      </c>
      <c r="J1172" s="28">
        <f>(SMA1MSFT[[#This Row],[Adj Close]]-SMA1MSFT[[#This Row],[3-MA]])</f>
        <v>-4.0963333333333338</v>
      </c>
      <c r="K1172" s="29">
        <f t="shared" si="92"/>
        <v>16.779946777777781</v>
      </c>
      <c r="L1172" s="29">
        <f>ABS(SMA1MSFT[[#This Row],[Erorr 2]])</f>
        <v>4.0963333333333338</v>
      </c>
      <c r="M1172" s="27">
        <f>SMA1MSFT[[#This Row],[Abs Erorr 2]]/SMA1MSFT[[#This Row],[Adj Close]]</f>
        <v>3.2156074054478241E-2</v>
      </c>
      <c r="N1172" s="25">
        <f t="shared" si="94"/>
        <v>128.53399999999999</v>
      </c>
      <c r="O1172" s="30">
        <f>SMA1MSFT[[#This Row],[Adj Close]]-SMA1MSFT[[#This Row],[6-MA]]</f>
        <v>-1.1448999999999927</v>
      </c>
      <c r="P1172" s="29">
        <f>(SMA1MSFT[[#This Row],[Adj Close]]-N1172)^2</f>
        <v>1.3107960099999834</v>
      </c>
      <c r="Q1172" s="29">
        <f>ABS(SMA1MSFT[[#This Row],[Erorr 3]])</f>
        <v>1.1448999999999927</v>
      </c>
      <c r="R1172" s="31">
        <f>SMA1MSFT[[#This Row],[Abs Erorr 3]]/SMA1MSFT[[#This Row],[Adj Close]]</f>
        <v>8.9874251407694433E-3</v>
      </c>
    </row>
    <row r="1173" spans="2:18">
      <c r="B1173" s="20">
        <v>45485.291666666664</v>
      </c>
      <c r="C1173" s="4">
        <v>129.22900000000001</v>
      </c>
      <c r="D1173" s="25">
        <f t="shared" si="91"/>
        <v>127.3891</v>
      </c>
      <c r="E1173" s="26">
        <f>SMA1MSFT[[#This Row],[Adj Close]]-SMA1MSFT[[#This Row],[Naive Trend ]]</f>
        <v>1.8399000000000143</v>
      </c>
      <c r="F1173" s="4">
        <f t="shared" si="90"/>
        <v>3.3852320100000526</v>
      </c>
      <c r="G1173" s="4">
        <f>ABS(SMA1MSFT[[#This Row],[Erorr 1]])</f>
        <v>1.8399000000000143</v>
      </c>
      <c r="H1173" s="27">
        <f>SMA1MSFT[[#This Row],[Abs Erorr 1]]/SMA1MSFT[[#This Row],[Adj Close]]</f>
        <v>1.4237516346950098E-2</v>
      </c>
      <c r="I1173" s="25">
        <f t="shared" si="93"/>
        <v>131.21879999999999</v>
      </c>
      <c r="J1173" s="28">
        <f>(SMA1MSFT[[#This Row],[Adj Close]]-SMA1MSFT[[#This Row],[3-MA]])</f>
        <v>-1.989799999999974</v>
      </c>
      <c r="K1173" s="29">
        <f t="shared" si="92"/>
        <v>3.9593040399998967</v>
      </c>
      <c r="L1173" s="29">
        <f>ABS(SMA1MSFT[[#This Row],[Erorr 2]])</f>
        <v>1.989799999999974</v>
      </c>
      <c r="M1173" s="27">
        <f>SMA1MSFT[[#This Row],[Abs Erorr 2]]/SMA1MSFT[[#This Row],[Adj Close]]</f>
        <v>1.5397472703495143E-2</v>
      </c>
      <c r="N1173" s="25">
        <f t="shared" si="94"/>
        <v>129.32226666666665</v>
      </c>
      <c r="O1173" s="30">
        <f>SMA1MSFT[[#This Row],[Adj Close]]-SMA1MSFT[[#This Row],[6-MA]]</f>
        <v>-9.3266666666636411E-2</v>
      </c>
      <c r="P1173" s="29">
        <f>(SMA1MSFT[[#This Row],[Adj Close]]-N1173)^2</f>
        <v>8.6986711111054667E-3</v>
      </c>
      <c r="Q1173" s="29">
        <f>ABS(SMA1MSFT[[#This Row],[Erorr 3]])</f>
        <v>9.3266666666636411E-2</v>
      </c>
      <c r="R1173" s="31">
        <f>SMA1MSFT[[#This Row],[Abs Erorr 3]]/SMA1MSFT[[#This Row],[Adj Close]]</f>
        <v>7.2171622984497602E-4</v>
      </c>
    </row>
    <row r="1174" spans="2:18">
      <c r="B1174" s="20">
        <v>45488.291666666664</v>
      </c>
      <c r="C1174" s="4">
        <v>128.429</v>
      </c>
      <c r="D1174" s="25">
        <f t="shared" si="91"/>
        <v>129.22900000000001</v>
      </c>
      <c r="E1174" s="26">
        <f>SMA1MSFT[[#This Row],[Adj Close]]-SMA1MSFT[[#This Row],[Naive Trend ]]</f>
        <v>-0.80000000000001137</v>
      </c>
      <c r="F1174" s="4">
        <f t="shared" si="90"/>
        <v>0.64000000000001822</v>
      </c>
      <c r="G1174" s="4">
        <f>ABS(SMA1MSFT[[#This Row],[Erorr 1]])</f>
        <v>0.80000000000001137</v>
      </c>
      <c r="H1174" s="27">
        <f>SMA1MSFT[[#This Row],[Abs Erorr 1]]/SMA1MSFT[[#This Row],[Adj Close]]</f>
        <v>6.2291227059309917E-3</v>
      </c>
      <c r="I1174" s="25">
        <f t="shared" si="93"/>
        <v>130.50553333333335</v>
      </c>
      <c r="J1174" s="28">
        <f>(SMA1MSFT[[#This Row],[Adj Close]]-SMA1MSFT[[#This Row],[3-MA]])</f>
        <v>-2.0765333333333444</v>
      </c>
      <c r="K1174" s="29">
        <f t="shared" si="92"/>
        <v>4.3119906844444902</v>
      </c>
      <c r="L1174" s="29">
        <f>ABS(SMA1MSFT[[#This Row],[Erorr 2]])</f>
        <v>2.0765333333333444</v>
      </c>
      <c r="M1174" s="27">
        <f>SMA1MSFT[[#This Row],[Abs Erorr 2]]/SMA1MSFT[[#This Row],[Adj Close]]</f>
        <v>1.61687261703614E-2</v>
      </c>
      <c r="N1174" s="25">
        <f t="shared" si="94"/>
        <v>129.48226666666667</v>
      </c>
      <c r="O1174" s="30">
        <f>SMA1MSFT[[#This Row],[Adj Close]]-SMA1MSFT[[#This Row],[6-MA]]</f>
        <v>-1.0532666666666728</v>
      </c>
      <c r="P1174" s="29">
        <f>(SMA1MSFT[[#This Row],[Adj Close]]-N1174)^2</f>
        <v>1.109370671111124</v>
      </c>
      <c r="Q1174" s="29">
        <f>ABS(SMA1MSFT[[#This Row],[Erorr 3]])</f>
        <v>1.0532666666666728</v>
      </c>
      <c r="R1174" s="31">
        <f>SMA1MSFT[[#This Row],[Abs Erorr 3]]/SMA1MSFT[[#This Row],[Adj Close]]</f>
        <v>8.2011591359169092E-3</v>
      </c>
    </row>
    <row r="1175" spans="2:18">
      <c r="B1175" s="20">
        <v>45489.291666666664</v>
      </c>
      <c r="C1175" s="4">
        <v>126.3492</v>
      </c>
      <c r="D1175" s="25">
        <f t="shared" si="91"/>
        <v>128.429</v>
      </c>
      <c r="E1175" s="26">
        <f>SMA1MSFT[[#This Row],[Adj Close]]-SMA1MSFT[[#This Row],[Naive Trend ]]</f>
        <v>-2.0798000000000059</v>
      </c>
      <c r="F1175" s="4">
        <f t="shared" si="90"/>
        <v>4.3255680400000243</v>
      </c>
      <c r="G1175" s="4">
        <f>ABS(SMA1MSFT[[#This Row],[Erorr 1]])</f>
        <v>2.0798000000000059</v>
      </c>
      <c r="H1175" s="27">
        <f>SMA1MSFT[[#This Row],[Abs Erorr 1]]/SMA1MSFT[[#This Row],[Adj Close]]</f>
        <v>1.6460729470388461E-2</v>
      </c>
      <c r="I1175" s="25">
        <f t="shared" si="93"/>
        <v>128.34903333333332</v>
      </c>
      <c r="J1175" s="28">
        <f>(SMA1MSFT[[#This Row],[Adj Close]]-SMA1MSFT[[#This Row],[3-MA]])</f>
        <v>-1.9998333333333278</v>
      </c>
      <c r="K1175" s="29">
        <f t="shared" si="92"/>
        <v>3.9993333611110891</v>
      </c>
      <c r="L1175" s="29">
        <f>ABS(SMA1MSFT[[#This Row],[Erorr 2]])</f>
        <v>1.9998333333333278</v>
      </c>
      <c r="M1175" s="27">
        <f>SMA1MSFT[[#This Row],[Abs Erorr 2]]/SMA1MSFT[[#This Row],[Adj Close]]</f>
        <v>1.5827827428533999E-2</v>
      </c>
      <c r="N1175" s="25">
        <f t="shared" si="94"/>
        <v>129.91723333333334</v>
      </c>
      <c r="O1175" s="30">
        <f>SMA1MSFT[[#This Row],[Adj Close]]-SMA1MSFT[[#This Row],[6-MA]]</f>
        <v>-3.5680333333333465</v>
      </c>
      <c r="P1175" s="29">
        <f>(SMA1MSFT[[#This Row],[Adj Close]]-N1175)^2</f>
        <v>12.730861867777872</v>
      </c>
      <c r="Q1175" s="29">
        <f>ABS(SMA1MSFT[[#This Row],[Erorr 3]])</f>
        <v>3.5680333333333465</v>
      </c>
      <c r="R1175" s="31">
        <f>SMA1MSFT[[#This Row],[Abs Erorr 3]]/SMA1MSFT[[#This Row],[Adj Close]]</f>
        <v>2.8239461218063484E-2</v>
      </c>
    </row>
    <row r="1176" spans="2:18">
      <c r="B1176" s="20">
        <v>45490.291666666664</v>
      </c>
      <c r="C1176" s="4">
        <v>117.9799</v>
      </c>
      <c r="D1176" s="25">
        <f t="shared" si="91"/>
        <v>126.3492</v>
      </c>
      <c r="E1176" s="26">
        <f>SMA1MSFT[[#This Row],[Adj Close]]-SMA1MSFT[[#This Row],[Naive Trend ]]</f>
        <v>-8.3692999999999955</v>
      </c>
      <c r="F1176" s="4">
        <f t="shared" si="90"/>
        <v>70.045182489999931</v>
      </c>
      <c r="G1176" s="4">
        <f>ABS(SMA1MSFT[[#This Row],[Erorr 1]])</f>
        <v>8.3692999999999955</v>
      </c>
      <c r="H1176" s="27">
        <f>SMA1MSFT[[#This Row],[Abs Erorr 1]]/SMA1MSFT[[#This Row],[Adj Close]]</f>
        <v>7.093835475364868E-2</v>
      </c>
      <c r="I1176" s="25">
        <f t="shared" si="93"/>
        <v>128.00239999999999</v>
      </c>
      <c r="J1176" s="28">
        <f>(SMA1MSFT[[#This Row],[Adj Close]]-SMA1MSFT[[#This Row],[3-MA]])</f>
        <v>-10.022499999999994</v>
      </c>
      <c r="K1176" s="29">
        <f t="shared" si="92"/>
        <v>100.45050624999988</v>
      </c>
      <c r="L1176" s="29">
        <f>ABS(SMA1MSFT[[#This Row],[Erorr 2]])</f>
        <v>10.022499999999994</v>
      </c>
      <c r="M1176" s="27">
        <f>SMA1MSFT[[#This Row],[Abs Erorr 2]]/SMA1MSFT[[#This Row],[Adj Close]]</f>
        <v>8.4950911129777137E-2</v>
      </c>
      <c r="N1176" s="25">
        <f t="shared" si="94"/>
        <v>129.61060000000001</v>
      </c>
      <c r="O1176" s="30">
        <f>SMA1MSFT[[#This Row],[Adj Close]]-SMA1MSFT[[#This Row],[6-MA]]</f>
        <v>-11.630700000000004</v>
      </c>
      <c r="P1176" s="29">
        <f>(SMA1MSFT[[#This Row],[Adj Close]]-N1176)^2</f>
        <v>135.2731824900001</v>
      </c>
      <c r="Q1176" s="29">
        <f>ABS(SMA1MSFT[[#This Row],[Erorr 3]])</f>
        <v>11.630700000000004</v>
      </c>
      <c r="R1176" s="31">
        <f>SMA1MSFT[[#This Row],[Abs Erorr 3]]/SMA1MSFT[[#This Row],[Adj Close]]</f>
        <v>9.8582046602853579E-2</v>
      </c>
    </row>
    <row r="1177" spans="2:18">
      <c r="B1177" s="20">
        <v>45491.291666666664</v>
      </c>
      <c r="C1177" s="4">
        <v>121.0796</v>
      </c>
      <c r="D1177" s="25">
        <f t="shared" si="91"/>
        <v>117.9799</v>
      </c>
      <c r="E1177" s="26">
        <f>SMA1MSFT[[#This Row],[Adj Close]]-SMA1MSFT[[#This Row],[Naive Trend ]]</f>
        <v>3.0996999999999986</v>
      </c>
      <c r="F1177" s="4">
        <f t="shared" si="90"/>
        <v>9.6081400899999903</v>
      </c>
      <c r="G1177" s="4">
        <f>ABS(SMA1MSFT[[#This Row],[Erorr 1]])</f>
        <v>3.0996999999999986</v>
      </c>
      <c r="H1177" s="27">
        <f>SMA1MSFT[[#This Row],[Abs Erorr 1]]/SMA1MSFT[[#This Row],[Adj Close]]</f>
        <v>2.5600514042002108E-2</v>
      </c>
      <c r="I1177" s="25">
        <f t="shared" si="93"/>
        <v>124.2527</v>
      </c>
      <c r="J1177" s="28">
        <f>(SMA1MSFT[[#This Row],[Adj Close]]-SMA1MSFT[[#This Row],[3-MA]])</f>
        <v>-3.1731000000000051</v>
      </c>
      <c r="K1177" s="29">
        <f t="shared" si="92"/>
        <v>10.068563610000032</v>
      </c>
      <c r="L1177" s="29">
        <f>ABS(SMA1MSFT[[#This Row],[Erorr 2]])</f>
        <v>3.1731000000000051</v>
      </c>
      <c r="M1177" s="27">
        <f>SMA1MSFT[[#This Row],[Abs Erorr 2]]/SMA1MSFT[[#This Row],[Adj Close]]</f>
        <v>2.6206726814426255E-2</v>
      </c>
      <c r="N1177" s="25">
        <f t="shared" si="94"/>
        <v>127.37911666666668</v>
      </c>
      <c r="O1177" s="30">
        <f>SMA1MSFT[[#This Row],[Adj Close]]-SMA1MSFT[[#This Row],[6-MA]]</f>
        <v>-6.2995166666666762</v>
      </c>
      <c r="P1177" s="29">
        <f>(SMA1MSFT[[#This Row],[Adj Close]]-N1177)^2</f>
        <v>39.683910233611229</v>
      </c>
      <c r="Q1177" s="29">
        <f>ABS(SMA1MSFT[[#This Row],[Erorr 3]])</f>
        <v>6.2995166666666762</v>
      </c>
      <c r="R1177" s="31">
        <f>SMA1MSFT[[#This Row],[Abs Erorr 3]]/SMA1MSFT[[#This Row],[Adj Close]]</f>
        <v>5.2027894597163157E-2</v>
      </c>
    </row>
    <row r="1178" spans="2:18">
      <c r="B1178" s="20">
        <v>45492.291666666664</v>
      </c>
      <c r="C1178" s="4">
        <v>117.9199</v>
      </c>
      <c r="D1178" s="25">
        <f t="shared" si="91"/>
        <v>121.0796</v>
      </c>
      <c r="E1178" s="26">
        <f>SMA1MSFT[[#This Row],[Adj Close]]-SMA1MSFT[[#This Row],[Naive Trend ]]</f>
        <v>-3.1597000000000008</v>
      </c>
      <c r="F1178" s="4">
        <f t="shared" si="90"/>
        <v>9.9837040900000051</v>
      </c>
      <c r="G1178" s="4">
        <f>ABS(SMA1MSFT[[#This Row],[Erorr 1]])</f>
        <v>3.1597000000000008</v>
      </c>
      <c r="H1178" s="27">
        <f>SMA1MSFT[[#This Row],[Abs Erorr 1]]/SMA1MSFT[[#This Row],[Adj Close]]</f>
        <v>2.6795307662235136E-2</v>
      </c>
      <c r="I1178" s="25">
        <f t="shared" si="93"/>
        <v>121.80289999999998</v>
      </c>
      <c r="J1178" s="28">
        <f>(SMA1MSFT[[#This Row],[Adj Close]]-SMA1MSFT[[#This Row],[3-MA]])</f>
        <v>-3.8829999999999814</v>
      </c>
      <c r="K1178" s="29">
        <f t="shared" si="92"/>
        <v>15.077688999999856</v>
      </c>
      <c r="L1178" s="29">
        <f>ABS(SMA1MSFT[[#This Row],[Erorr 2]])</f>
        <v>3.8829999999999814</v>
      </c>
      <c r="M1178" s="27">
        <f>SMA1MSFT[[#This Row],[Abs Erorr 2]]/SMA1MSFT[[#This Row],[Adj Close]]</f>
        <v>3.2929132402588379E-2</v>
      </c>
      <c r="N1178" s="25">
        <f t="shared" si="94"/>
        <v>125.07596666666667</v>
      </c>
      <c r="O1178" s="30">
        <f>SMA1MSFT[[#This Row],[Adj Close]]-SMA1MSFT[[#This Row],[6-MA]]</f>
        <v>-7.1560666666666748</v>
      </c>
      <c r="P1178" s="29">
        <f>(SMA1MSFT[[#This Row],[Adj Close]]-N1178)^2</f>
        <v>51.209290137777892</v>
      </c>
      <c r="Q1178" s="29">
        <f>ABS(SMA1MSFT[[#This Row],[Erorr 3]])</f>
        <v>7.1560666666666748</v>
      </c>
      <c r="R1178" s="31">
        <f>SMA1MSFT[[#This Row],[Abs Erorr 3]]/SMA1MSFT[[#This Row],[Adj Close]]</f>
        <v>6.0685827130676627E-2</v>
      </c>
    </row>
    <row r="1179" spans="2:18">
      <c r="B1179" s="20">
        <v>45495.291666666664</v>
      </c>
      <c r="C1179" s="4">
        <v>123.5294</v>
      </c>
      <c r="D1179" s="25">
        <f t="shared" si="91"/>
        <v>117.9199</v>
      </c>
      <c r="E1179" s="26">
        <f>SMA1MSFT[[#This Row],[Adj Close]]-SMA1MSFT[[#This Row],[Naive Trend ]]</f>
        <v>5.609499999999997</v>
      </c>
      <c r="F1179" s="4">
        <f t="shared" si="90"/>
        <v>31.466490249999968</v>
      </c>
      <c r="G1179" s="4">
        <f>ABS(SMA1MSFT[[#This Row],[Erorr 1]])</f>
        <v>5.609499999999997</v>
      </c>
      <c r="H1179" s="27">
        <f>SMA1MSFT[[#This Row],[Abs Erorr 1]]/SMA1MSFT[[#This Row],[Adj Close]]</f>
        <v>4.5410242420023068E-2</v>
      </c>
      <c r="I1179" s="25">
        <f t="shared" si="93"/>
        <v>118.99313333333333</v>
      </c>
      <c r="J1179" s="28">
        <f>(SMA1MSFT[[#This Row],[Adj Close]]-SMA1MSFT[[#This Row],[3-MA]])</f>
        <v>4.5362666666666627</v>
      </c>
      <c r="K1179" s="29">
        <f t="shared" si="92"/>
        <v>20.577715271111074</v>
      </c>
      <c r="L1179" s="29">
        <f>ABS(SMA1MSFT[[#This Row],[Erorr 2]])</f>
        <v>4.5362666666666627</v>
      </c>
      <c r="M1179" s="27">
        <f>SMA1MSFT[[#This Row],[Abs Erorr 2]]/SMA1MSFT[[#This Row],[Adj Close]]</f>
        <v>3.6722162227507481E-2</v>
      </c>
      <c r="N1179" s="25">
        <f t="shared" si="94"/>
        <v>123.49776666666666</v>
      </c>
      <c r="O1179" s="30">
        <f>SMA1MSFT[[#This Row],[Adj Close]]-SMA1MSFT[[#This Row],[6-MA]]</f>
        <v>3.1633333333331848E-2</v>
      </c>
      <c r="P1179" s="29">
        <f>(SMA1MSFT[[#This Row],[Adj Close]]-N1179)^2</f>
        <v>1.0006677777776838E-3</v>
      </c>
      <c r="Q1179" s="29">
        <f>ABS(SMA1MSFT[[#This Row],[Erorr 3]])</f>
        <v>3.1633333333331848E-2</v>
      </c>
      <c r="R1179" s="31">
        <f>SMA1MSFT[[#This Row],[Abs Erorr 3]]/SMA1MSFT[[#This Row],[Adj Close]]</f>
        <v>2.5607938946786636E-4</v>
      </c>
    </row>
    <row r="1180" spans="2:18">
      <c r="B1180" s="20">
        <v>45496.291666666664</v>
      </c>
      <c r="C1180" s="4">
        <v>122.5795</v>
      </c>
      <c r="D1180" s="25">
        <f t="shared" si="91"/>
        <v>123.5294</v>
      </c>
      <c r="E1180" s="26">
        <f>SMA1MSFT[[#This Row],[Adj Close]]-SMA1MSFT[[#This Row],[Naive Trend ]]</f>
        <v>-0.94989999999999952</v>
      </c>
      <c r="F1180" s="4">
        <f t="shared" si="90"/>
        <v>0.90231000999999911</v>
      </c>
      <c r="G1180" s="4">
        <f>ABS(SMA1MSFT[[#This Row],[Erorr 1]])</f>
        <v>0.94989999999999952</v>
      </c>
      <c r="H1180" s="27">
        <f>SMA1MSFT[[#This Row],[Abs Erorr 1]]/SMA1MSFT[[#This Row],[Adj Close]]</f>
        <v>7.7492566048972264E-3</v>
      </c>
      <c r="I1180" s="25">
        <f t="shared" si="93"/>
        <v>120.84296666666667</v>
      </c>
      <c r="J1180" s="28">
        <f>(SMA1MSFT[[#This Row],[Adj Close]]-SMA1MSFT[[#This Row],[3-MA]])</f>
        <v>1.7365333333333268</v>
      </c>
      <c r="K1180" s="29">
        <f t="shared" si="92"/>
        <v>3.0155480177777552</v>
      </c>
      <c r="L1180" s="29">
        <f>ABS(SMA1MSFT[[#This Row],[Erorr 2]])</f>
        <v>1.7365333333333268</v>
      </c>
      <c r="M1180" s="27">
        <f>SMA1MSFT[[#This Row],[Abs Erorr 2]]/SMA1MSFT[[#This Row],[Adj Close]]</f>
        <v>1.4166588486111681E-2</v>
      </c>
      <c r="N1180" s="25">
        <f t="shared" si="94"/>
        <v>122.54783333333334</v>
      </c>
      <c r="O1180" s="30">
        <f>SMA1MSFT[[#This Row],[Adj Close]]-SMA1MSFT[[#This Row],[6-MA]]</f>
        <v>3.1666666666652077E-2</v>
      </c>
      <c r="P1180" s="29">
        <f>(SMA1MSFT[[#This Row],[Adj Close]]-N1180)^2</f>
        <v>1.0027777777768538E-3</v>
      </c>
      <c r="Q1180" s="29">
        <f>ABS(SMA1MSFT[[#This Row],[Erorr 3]])</f>
        <v>3.1666666666652077E-2</v>
      </c>
      <c r="R1180" s="31">
        <f>SMA1MSFT[[#This Row],[Abs Erorr 3]]/SMA1MSFT[[#This Row],[Adj Close]]</f>
        <v>2.5833574673295352E-4</v>
      </c>
    </row>
    <row r="1181" spans="2:18">
      <c r="B1181" s="20">
        <v>45497.291666666664</v>
      </c>
      <c r="C1181" s="4">
        <v>114.2402</v>
      </c>
      <c r="D1181" s="25">
        <f t="shared" si="91"/>
        <v>122.5795</v>
      </c>
      <c r="E1181" s="26">
        <f>SMA1MSFT[[#This Row],[Adj Close]]-SMA1MSFT[[#This Row],[Naive Trend ]]</f>
        <v>-8.3392999999999944</v>
      </c>
      <c r="F1181" s="4">
        <f t="shared" si="90"/>
        <v>69.54392448999991</v>
      </c>
      <c r="G1181" s="4">
        <f>ABS(SMA1MSFT[[#This Row],[Erorr 1]])</f>
        <v>8.3392999999999944</v>
      </c>
      <c r="H1181" s="27">
        <f>SMA1MSFT[[#This Row],[Abs Erorr 1]]/SMA1MSFT[[#This Row],[Adj Close]]</f>
        <v>7.2997946432166561E-2</v>
      </c>
      <c r="I1181" s="25">
        <f t="shared" si="93"/>
        <v>121.34293333333333</v>
      </c>
      <c r="J1181" s="28">
        <f>(SMA1MSFT[[#This Row],[Adj Close]]-SMA1MSFT[[#This Row],[3-MA]])</f>
        <v>-7.1027333333333331</v>
      </c>
      <c r="K1181" s="29">
        <f t="shared" si="92"/>
        <v>50.448820804444445</v>
      </c>
      <c r="L1181" s="29">
        <f>ABS(SMA1MSFT[[#This Row],[Erorr 2]])</f>
        <v>7.1027333333333331</v>
      </c>
      <c r="M1181" s="27">
        <f>SMA1MSFT[[#This Row],[Abs Erorr 2]]/SMA1MSFT[[#This Row],[Adj Close]]</f>
        <v>6.2173677333664794E-2</v>
      </c>
      <c r="N1181" s="25">
        <f t="shared" si="94"/>
        <v>121.57291666666667</v>
      </c>
      <c r="O1181" s="30">
        <f>SMA1MSFT[[#This Row],[Adj Close]]-SMA1MSFT[[#This Row],[6-MA]]</f>
        <v>-7.3327166666666699</v>
      </c>
      <c r="P1181" s="29">
        <f>(SMA1MSFT[[#This Row],[Adj Close]]-N1181)^2</f>
        <v>53.768733713611155</v>
      </c>
      <c r="Q1181" s="29">
        <f>ABS(SMA1MSFT[[#This Row],[Erorr 3]])</f>
        <v>7.3327166666666699</v>
      </c>
      <c r="R1181" s="31">
        <f>SMA1MSFT[[#This Row],[Abs Erorr 3]]/SMA1MSFT[[#This Row],[Adj Close]]</f>
        <v>6.4186833239671059E-2</v>
      </c>
    </row>
    <row r="1182" spans="2:18">
      <c r="B1182" s="20">
        <v>45498.291666666664</v>
      </c>
      <c r="C1182" s="4">
        <v>112.2704</v>
      </c>
      <c r="D1182" s="25">
        <f t="shared" si="91"/>
        <v>114.2402</v>
      </c>
      <c r="E1182" s="26">
        <f>SMA1MSFT[[#This Row],[Adj Close]]-SMA1MSFT[[#This Row],[Naive Trend ]]</f>
        <v>-1.9698000000000064</v>
      </c>
      <c r="F1182" s="4">
        <f t="shared" si="90"/>
        <v>3.8801120400000255</v>
      </c>
      <c r="G1182" s="4">
        <f>ABS(SMA1MSFT[[#This Row],[Erorr 1]])</f>
        <v>1.9698000000000064</v>
      </c>
      <c r="H1182" s="27">
        <f>SMA1MSFT[[#This Row],[Abs Erorr 1]]/SMA1MSFT[[#This Row],[Adj Close]]</f>
        <v>1.7545141016688338E-2</v>
      </c>
      <c r="I1182" s="25">
        <f t="shared" si="93"/>
        <v>120.11636666666668</v>
      </c>
      <c r="J1182" s="28">
        <f>(SMA1MSFT[[#This Row],[Adj Close]]-SMA1MSFT[[#This Row],[3-MA]])</f>
        <v>-7.8459666666666834</v>
      </c>
      <c r="K1182" s="29">
        <f t="shared" si="92"/>
        <v>61.55919293444471</v>
      </c>
      <c r="L1182" s="29">
        <f>ABS(SMA1MSFT[[#This Row],[Erorr 2]])</f>
        <v>7.8459666666666834</v>
      </c>
      <c r="M1182" s="27">
        <f>SMA1MSFT[[#This Row],[Abs Erorr 2]]/SMA1MSFT[[#This Row],[Adj Close]]</f>
        <v>6.988455253269503E-2</v>
      </c>
      <c r="N1182" s="25">
        <f t="shared" si="94"/>
        <v>119.55475</v>
      </c>
      <c r="O1182" s="30">
        <f>SMA1MSFT[[#This Row],[Adj Close]]-SMA1MSFT[[#This Row],[6-MA]]</f>
        <v>-7.2843500000000034</v>
      </c>
      <c r="P1182" s="29">
        <f>(SMA1MSFT[[#This Row],[Adj Close]]-N1182)^2</f>
        <v>53.06175492250005</v>
      </c>
      <c r="Q1182" s="29">
        <f>ABS(SMA1MSFT[[#This Row],[Erorr 3]])</f>
        <v>7.2843500000000034</v>
      </c>
      <c r="R1182" s="31">
        <f>SMA1MSFT[[#This Row],[Abs Erorr 3]]/SMA1MSFT[[#This Row],[Adj Close]]</f>
        <v>6.4882195128903114E-2</v>
      </c>
    </row>
    <row r="1183" spans="2:18">
      <c r="B1183" s="20">
        <v>45499.291666666664</v>
      </c>
      <c r="C1183" s="4">
        <v>113.05029999999999</v>
      </c>
      <c r="D1183" s="25">
        <f t="shared" si="91"/>
        <v>112.2704</v>
      </c>
      <c r="E1183" s="26">
        <f>SMA1MSFT[[#This Row],[Adj Close]]-SMA1MSFT[[#This Row],[Naive Trend ]]</f>
        <v>0.77989999999999782</v>
      </c>
      <c r="F1183" s="4">
        <f t="shared" si="90"/>
        <v>0.60824400999999662</v>
      </c>
      <c r="G1183" s="4">
        <f>ABS(SMA1MSFT[[#This Row],[Erorr 1]])</f>
        <v>0.77989999999999782</v>
      </c>
      <c r="H1183" s="27">
        <f>SMA1MSFT[[#This Row],[Abs Erorr 1]]/SMA1MSFT[[#This Row],[Adj Close]]</f>
        <v>6.8986990746596677E-3</v>
      </c>
      <c r="I1183" s="25">
        <f t="shared" si="93"/>
        <v>116.36336666666666</v>
      </c>
      <c r="J1183" s="28">
        <f>(SMA1MSFT[[#This Row],[Adj Close]]-SMA1MSFT[[#This Row],[3-MA]])</f>
        <v>-3.3130666666666713</v>
      </c>
      <c r="K1183" s="29">
        <f t="shared" si="92"/>
        <v>10.976410737777808</v>
      </c>
      <c r="L1183" s="29">
        <f>ABS(SMA1MSFT[[#This Row],[Erorr 2]])</f>
        <v>3.3130666666666713</v>
      </c>
      <c r="M1183" s="27">
        <f>SMA1MSFT[[#This Row],[Abs Erorr 2]]/SMA1MSFT[[#This Row],[Adj Close]]</f>
        <v>2.9306128923732813E-2</v>
      </c>
      <c r="N1183" s="25">
        <f t="shared" si="94"/>
        <v>118.60316666666667</v>
      </c>
      <c r="O1183" s="30">
        <f>SMA1MSFT[[#This Row],[Adj Close]]-SMA1MSFT[[#This Row],[6-MA]]</f>
        <v>-5.5528666666666737</v>
      </c>
      <c r="P1183" s="29">
        <f>(SMA1MSFT[[#This Row],[Adj Close]]-N1183)^2</f>
        <v>30.834328217777855</v>
      </c>
      <c r="Q1183" s="29">
        <f>ABS(SMA1MSFT[[#This Row],[Erorr 3]])</f>
        <v>5.5528666666666737</v>
      </c>
      <c r="R1183" s="31">
        <f>SMA1MSFT[[#This Row],[Abs Erorr 3]]/SMA1MSFT[[#This Row],[Adj Close]]</f>
        <v>4.9118548705016037E-2</v>
      </c>
    </row>
    <row r="1184" spans="2:18">
      <c r="B1184" s="20">
        <v>45502.291666666664</v>
      </c>
      <c r="C1184" s="4">
        <v>111.5805</v>
      </c>
      <c r="D1184" s="25">
        <f t="shared" si="91"/>
        <v>113.05029999999999</v>
      </c>
      <c r="E1184" s="26">
        <f>SMA1MSFT[[#This Row],[Adj Close]]-SMA1MSFT[[#This Row],[Naive Trend ]]</f>
        <v>-1.4697999999999922</v>
      </c>
      <c r="F1184" s="4">
        <f t="shared" si="90"/>
        <v>2.1603120399999773</v>
      </c>
      <c r="G1184" s="4">
        <f>ABS(SMA1MSFT[[#This Row],[Erorr 1]])</f>
        <v>1.4697999999999922</v>
      </c>
      <c r="H1184" s="27">
        <f>SMA1MSFT[[#This Row],[Abs Erorr 1]]/SMA1MSFT[[#This Row],[Adj Close]]</f>
        <v>1.3172552551745082E-2</v>
      </c>
      <c r="I1184" s="25">
        <f t="shared" si="93"/>
        <v>113.18696666666666</v>
      </c>
      <c r="J1184" s="28">
        <f>(SMA1MSFT[[#This Row],[Adj Close]]-SMA1MSFT[[#This Row],[3-MA]])</f>
        <v>-1.6064666666666625</v>
      </c>
      <c r="K1184" s="29">
        <f t="shared" si="92"/>
        <v>2.5807351511110976</v>
      </c>
      <c r="L1184" s="29">
        <f>ABS(SMA1MSFT[[#This Row],[Erorr 2]])</f>
        <v>1.6064666666666625</v>
      </c>
      <c r="M1184" s="27">
        <f>SMA1MSFT[[#This Row],[Abs Erorr 2]]/SMA1MSFT[[#This Row],[Adj Close]]</f>
        <v>1.4397378275475218E-2</v>
      </c>
      <c r="N1184" s="25">
        <f t="shared" si="94"/>
        <v>117.26495</v>
      </c>
      <c r="O1184" s="30">
        <f>SMA1MSFT[[#This Row],[Adj Close]]-SMA1MSFT[[#This Row],[6-MA]]</f>
        <v>-5.6844499999999982</v>
      </c>
      <c r="P1184" s="29">
        <f>(SMA1MSFT[[#This Row],[Adj Close]]-N1184)^2</f>
        <v>32.31297180249998</v>
      </c>
      <c r="Q1184" s="29">
        <f>ABS(SMA1MSFT[[#This Row],[Erorr 3]])</f>
        <v>5.6844499999999982</v>
      </c>
      <c r="R1184" s="31">
        <f>SMA1MSFT[[#This Row],[Abs Erorr 3]]/SMA1MSFT[[#This Row],[Adj Close]]</f>
        <v>5.0944833550665196E-2</v>
      </c>
    </row>
    <row r="1185" spans="2:18">
      <c r="B1185" s="20">
        <v>45503.291666666664</v>
      </c>
      <c r="C1185" s="4">
        <v>103.72110000000001</v>
      </c>
      <c r="D1185" s="25">
        <f t="shared" si="91"/>
        <v>111.5805</v>
      </c>
      <c r="E1185" s="26">
        <f>SMA1MSFT[[#This Row],[Adj Close]]-SMA1MSFT[[#This Row],[Naive Trend ]]</f>
        <v>-7.8593999999999937</v>
      </c>
      <c r="F1185" s="4">
        <f t="shared" si="90"/>
        <v>61.7701683599999</v>
      </c>
      <c r="G1185" s="4">
        <f>ABS(SMA1MSFT[[#This Row],[Erorr 1]])</f>
        <v>7.8593999999999937</v>
      </c>
      <c r="H1185" s="27">
        <f>SMA1MSFT[[#This Row],[Abs Erorr 1]]/SMA1MSFT[[#This Row],[Adj Close]]</f>
        <v>7.5774360279634453E-2</v>
      </c>
      <c r="I1185" s="25">
        <f t="shared" si="93"/>
        <v>112.30040000000001</v>
      </c>
      <c r="J1185" s="28">
        <f>(SMA1MSFT[[#This Row],[Adj Close]]-SMA1MSFT[[#This Row],[3-MA]])</f>
        <v>-8.5793000000000035</v>
      </c>
      <c r="K1185" s="29">
        <f t="shared" si="92"/>
        <v>73.604388490000062</v>
      </c>
      <c r="L1185" s="29">
        <f>ABS(SMA1MSFT[[#This Row],[Erorr 2]])</f>
        <v>8.5793000000000035</v>
      </c>
      <c r="M1185" s="27">
        <f>SMA1MSFT[[#This Row],[Abs Erorr 2]]/SMA1MSFT[[#This Row],[Adj Close]]</f>
        <v>8.271508882956316E-2</v>
      </c>
      <c r="N1185" s="25">
        <f t="shared" si="94"/>
        <v>116.20838333333334</v>
      </c>
      <c r="O1185" s="30">
        <f>SMA1MSFT[[#This Row],[Adj Close]]-SMA1MSFT[[#This Row],[6-MA]]</f>
        <v>-12.487283333333338</v>
      </c>
      <c r="P1185" s="29">
        <f>(SMA1MSFT[[#This Row],[Adj Close]]-N1185)^2</f>
        <v>155.93224504694456</v>
      </c>
      <c r="Q1185" s="29">
        <f>ABS(SMA1MSFT[[#This Row],[Erorr 3]])</f>
        <v>12.487283333333338</v>
      </c>
      <c r="R1185" s="31">
        <f>SMA1MSFT[[#This Row],[Abs Erorr 3]]/SMA1MSFT[[#This Row],[Adj Close]]</f>
        <v>0.12039289337785018</v>
      </c>
    </row>
    <row r="1186" spans="2:18">
      <c r="B1186" s="20">
        <v>45504.291666666664</v>
      </c>
      <c r="C1186" s="4">
        <v>117.01</v>
      </c>
      <c r="D1186" s="25">
        <f t="shared" si="91"/>
        <v>103.72110000000001</v>
      </c>
      <c r="E1186" s="26">
        <f>SMA1MSFT[[#This Row],[Adj Close]]-SMA1MSFT[[#This Row],[Naive Trend ]]</f>
        <v>13.288899999999998</v>
      </c>
      <c r="F1186" s="4">
        <f t="shared" si="90"/>
        <v>176.59486320999994</v>
      </c>
      <c r="G1186" s="4">
        <f>ABS(SMA1MSFT[[#This Row],[Erorr 1]])</f>
        <v>13.288899999999998</v>
      </c>
      <c r="H1186" s="27">
        <f>SMA1MSFT[[#This Row],[Abs Erorr 1]]/SMA1MSFT[[#This Row],[Adj Close]]</f>
        <v>0.11357063498846251</v>
      </c>
      <c r="I1186" s="25">
        <f t="shared" si="93"/>
        <v>109.45063333333333</v>
      </c>
      <c r="J1186" s="28">
        <f>(SMA1MSFT[[#This Row],[Adj Close]]-SMA1MSFT[[#This Row],[3-MA]])</f>
        <v>7.5593666666666763</v>
      </c>
      <c r="K1186" s="29">
        <f t="shared" si="92"/>
        <v>57.14402440111126</v>
      </c>
      <c r="L1186" s="29">
        <f>ABS(SMA1MSFT[[#This Row],[Erorr 2]])</f>
        <v>7.5593666666666763</v>
      </c>
      <c r="M1186" s="27">
        <f>SMA1MSFT[[#This Row],[Abs Erorr 2]]/SMA1MSFT[[#This Row],[Adj Close]]</f>
        <v>6.4604449762128674E-2</v>
      </c>
      <c r="N1186" s="25">
        <f t="shared" si="94"/>
        <v>112.907</v>
      </c>
      <c r="O1186" s="30">
        <f>SMA1MSFT[[#This Row],[Adj Close]]-SMA1MSFT[[#This Row],[6-MA]]</f>
        <v>4.1030000000000086</v>
      </c>
      <c r="P1186" s="29">
        <f>(SMA1MSFT[[#This Row],[Adj Close]]-N1186)^2</f>
        <v>16.834609000000071</v>
      </c>
      <c r="Q1186" s="29">
        <f>ABS(SMA1MSFT[[#This Row],[Erorr 3]])</f>
        <v>4.1030000000000086</v>
      </c>
      <c r="R1186" s="31">
        <f>SMA1MSFT[[#This Row],[Abs Erorr 3]]/SMA1MSFT[[#This Row],[Adj Close]]</f>
        <v>3.5065379027433626E-2</v>
      </c>
    </row>
    <row r="1187" spans="2:18">
      <c r="B1187" s="20">
        <v>45505.291666666664</v>
      </c>
      <c r="C1187" s="4">
        <v>109.2007</v>
      </c>
      <c r="D1187" s="25">
        <f t="shared" si="91"/>
        <v>117.01</v>
      </c>
      <c r="E1187" s="26">
        <f>SMA1MSFT[[#This Row],[Adj Close]]-SMA1MSFT[[#This Row],[Naive Trend ]]</f>
        <v>-7.8093000000000075</v>
      </c>
      <c r="F1187" s="4">
        <f t="shared" si="90"/>
        <v>60.985166490000118</v>
      </c>
      <c r="G1187" s="4">
        <f>ABS(SMA1MSFT[[#This Row],[Erorr 1]])</f>
        <v>7.8093000000000075</v>
      </c>
      <c r="H1187" s="27">
        <f>SMA1MSFT[[#This Row],[Abs Erorr 1]]/SMA1MSFT[[#This Row],[Adj Close]]</f>
        <v>7.1513277845288603E-2</v>
      </c>
      <c r="I1187" s="25">
        <f t="shared" si="93"/>
        <v>110.77053333333333</v>
      </c>
      <c r="J1187" s="28">
        <f>(SMA1MSFT[[#This Row],[Adj Close]]-SMA1MSFT[[#This Row],[3-MA]])</f>
        <v>-1.5698333333333352</v>
      </c>
      <c r="K1187" s="29">
        <f t="shared" si="92"/>
        <v>2.4643766944444501</v>
      </c>
      <c r="L1187" s="29">
        <f>ABS(SMA1MSFT[[#This Row],[Erorr 2]])</f>
        <v>1.5698333333333352</v>
      </c>
      <c r="M1187" s="27">
        <f>SMA1MSFT[[#This Row],[Abs Erorr 2]]/SMA1MSFT[[#This Row],[Adj Close]]</f>
        <v>1.4375670974026131E-2</v>
      </c>
      <c r="N1187" s="25">
        <f t="shared" si="94"/>
        <v>111.97874999999999</v>
      </c>
      <c r="O1187" s="30">
        <f>SMA1MSFT[[#This Row],[Adj Close]]-SMA1MSFT[[#This Row],[6-MA]]</f>
        <v>-2.7780499999999932</v>
      </c>
      <c r="P1187" s="29">
        <f>(SMA1MSFT[[#This Row],[Adj Close]]-N1187)^2</f>
        <v>7.7175618024999624</v>
      </c>
      <c r="Q1187" s="29">
        <f>ABS(SMA1MSFT[[#This Row],[Erorr 3]])</f>
        <v>2.7780499999999932</v>
      </c>
      <c r="R1187" s="31">
        <f>SMA1MSFT[[#This Row],[Abs Erorr 3]]/SMA1MSFT[[#This Row],[Adj Close]]</f>
        <v>2.5439855239023132E-2</v>
      </c>
    </row>
    <row r="1188" spans="2:18">
      <c r="B1188" s="20">
        <v>45506.291666666664</v>
      </c>
      <c r="C1188" s="4">
        <v>107.2608</v>
      </c>
      <c r="D1188" s="25">
        <f t="shared" si="91"/>
        <v>109.2007</v>
      </c>
      <c r="E1188" s="26">
        <f>SMA1MSFT[[#This Row],[Adj Close]]-SMA1MSFT[[#This Row],[Naive Trend ]]</f>
        <v>-1.9398999999999944</v>
      </c>
      <c r="F1188" s="4">
        <f t="shared" si="90"/>
        <v>3.7632120099999784</v>
      </c>
      <c r="G1188" s="4">
        <f>ABS(SMA1MSFT[[#This Row],[Erorr 1]])</f>
        <v>1.9398999999999944</v>
      </c>
      <c r="H1188" s="27">
        <f>SMA1MSFT[[#This Row],[Abs Erorr 1]]/SMA1MSFT[[#This Row],[Adj Close]]</f>
        <v>1.8085824457770166E-2</v>
      </c>
      <c r="I1188" s="25">
        <f t="shared" si="93"/>
        <v>109.97726666666667</v>
      </c>
      <c r="J1188" s="28">
        <f>(SMA1MSFT[[#This Row],[Adj Close]]-SMA1MSFT[[#This Row],[3-MA]])</f>
        <v>-2.7164666666666619</v>
      </c>
      <c r="K1188" s="29">
        <f t="shared" si="92"/>
        <v>7.379191151111085</v>
      </c>
      <c r="L1188" s="29">
        <f>ABS(SMA1MSFT[[#This Row],[Erorr 2]])</f>
        <v>2.7164666666666619</v>
      </c>
      <c r="M1188" s="27">
        <f>SMA1MSFT[[#This Row],[Abs Erorr 2]]/SMA1MSFT[[#This Row],[Adj Close]]</f>
        <v>2.5325810236979978E-2</v>
      </c>
      <c r="N1188" s="25">
        <f t="shared" si="94"/>
        <v>111.13883333333332</v>
      </c>
      <c r="O1188" s="30">
        <f>SMA1MSFT[[#This Row],[Adj Close]]-SMA1MSFT[[#This Row],[6-MA]]</f>
        <v>-3.8780333333333203</v>
      </c>
      <c r="P1188" s="29">
        <f>(SMA1MSFT[[#This Row],[Adj Close]]-N1188)^2</f>
        <v>15.039142534444343</v>
      </c>
      <c r="Q1188" s="29">
        <f>ABS(SMA1MSFT[[#This Row],[Erorr 3]])</f>
        <v>3.8780333333333203</v>
      </c>
      <c r="R1188" s="31">
        <f>SMA1MSFT[[#This Row],[Abs Erorr 3]]/SMA1MSFT[[#This Row],[Adj Close]]</f>
        <v>3.6155178157661699E-2</v>
      </c>
    </row>
    <row r="1189" spans="2:18">
      <c r="B1189" s="20">
        <v>45509.291666666664</v>
      </c>
      <c r="C1189" s="4">
        <v>100.4414</v>
      </c>
      <c r="D1189" s="25">
        <f t="shared" si="91"/>
        <v>107.2608</v>
      </c>
      <c r="E1189" s="26">
        <f>SMA1MSFT[[#This Row],[Adj Close]]-SMA1MSFT[[#This Row],[Naive Trend ]]</f>
        <v>-6.8194000000000017</v>
      </c>
      <c r="F1189" s="4">
        <f t="shared" si="90"/>
        <v>46.504216360000022</v>
      </c>
      <c r="G1189" s="4">
        <f>ABS(SMA1MSFT[[#This Row],[Erorr 1]])</f>
        <v>6.8194000000000017</v>
      </c>
      <c r="H1189" s="27">
        <f>SMA1MSFT[[#This Row],[Abs Erorr 1]]/SMA1MSFT[[#This Row],[Adj Close]]</f>
        <v>6.7894314495815483E-2</v>
      </c>
      <c r="I1189" s="25">
        <f t="shared" si="93"/>
        <v>111.15716666666667</v>
      </c>
      <c r="J1189" s="28">
        <f>(SMA1MSFT[[#This Row],[Adj Close]]-SMA1MSFT[[#This Row],[3-MA]])</f>
        <v>-10.715766666666667</v>
      </c>
      <c r="K1189" s="29">
        <f t="shared" si="92"/>
        <v>114.82765525444445</v>
      </c>
      <c r="L1189" s="29">
        <f>ABS(SMA1MSFT[[#This Row],[Erorr 2]])</f>
        <v>10.715766666666667</v>
      </c>
      <c r="M1189" s="27">
        <f>SMA1MSFT[[#This Row],[Abs Erorr 2]]/SMA1MSFT[[#This Row],[Adj Close]]</f>
        <v>0.10668675134622443</v>
      </c>
      <c r="N1189" s="25">
        <f t="shared" si="94"/>
        <v>110.3039</v>
      </c>
      <c r="O1189" s="30">
        <f>SMA1MSFT[[#This Row],[Adj Close]]-SMA1MSFT[[#This Row],[6-MA]]</f>
        <v>-9.8624999999999972</v>
      </c>
      <c r="P1189" s="29">
        <f>(SMA1MSFT[[#This Row],[Adj Close]]-N1189)^2</f>
        <v>97.268906249999944</v>
      </c>
      <c r="Q1189" s="29">
        <f>ABS(SMA1MSFT[[#This Row],[Erorr 3]])</f>
        <v>9.8624999999999972</v>
      </c>
      <c r="R1189" s="31">
        <f>SMA1MSFT[[#This Row],[Abs Erorr 3]]/SMA1MSFT[[#This Row],[Adj Close]]</f>
        <v>9.8191582355482865E-2</v>
      </c>
    </row>
    <row r="1190" spans="2:18">
      <c r="B1190" s="20">
        <v>45510.291666666664</v>
      </c>
      <c r="C1190" s="4">
        <v>104.2411</v>
      </c>
      <c r="D1190" s="25">
        <f t="shared" si="91"/>
        <v>100.4414</v>
      </c>
      <c r="E1190" s="26">
        <f>SMA1MSFT[[#This Row],[Adj Close]]-SMA1MSFT[[#This Row],[Naive Trend ]]</f>
        <v>3.7997000000000014</v>
      </c>
      <c r="F1190" s="4">
        <f t="shared" si="90"/>
        <v>14.437720090000012</v>
      </c>
      <c r="G1190" s="4">
        <f>ABS(SMA1MSFT[[#This Row],[Erorr 1]])</f>
        <v>3.7997000000000014</v>
      </c>
      <c r="H1190" s="27">
        <f>SMA1MSFT[[#This Row],[Abs Erorr 1]]/SMA1MSFT[[#This Row],[Adj Close]]</f>
        <v>3.6451073520904917E-2</v>
      </c>
      <c r="I1190" s="25">
        <f t="shared" si="93"/>
        <v>105.6343</v>
      </c>
      <c r="J1190" s="28">
        <f>(SMA1MSFT[[#This Row],[Adj Close]]-SMA1MSFT[[#This Row],[3-MA]])</f>
        <v>-1.3931999999999931</v>
      </c>
      <c r="K1190" s="29">
        <f t="shared" si="92"/>
        <v>1.9410062399999808</v>
      </c>
      <c r="L1190" s="29">
        <f>ABS(SMA1MSFT[[#This Row],[Erorr 2]])</f>
        <v>1.3931999999999931</v>
      </c>
      <c r="M1190" s="27">
        <f>SMA1MSFT[[#This Row],[Abs Erorr 2]]/SMA1MSFT[[#This Row],[Adj Close]]</f>
        <v>1.3365169784278879E-2</v>
      </c>
      <c r="N1190" s="25">
        <f t="shared" si="94"/>
        <v>108.20241666666668</v>
      </c>
      <c r="O1190" s="30">
        <f>SMA1MSFT[[#This Row],[Adj Close]]-SMA1MSFT[[#This Row],[6-MA]]</f>
        <v>-3.9613166666666757</v>
      </c>
      <c r="P1190" s="29">
        <f>(SMA1MSFT[[#This Row],[Adj Close]]-N1190)^2</f>
        <v>15.692029733611182</v>
      </c>
      <c r="Q1190" s="29">
        <f>ABS(SMA1MSFT[[#This Row],[Erorr 3]])</f>
        <v>3.9613166666666757</v>
      </c>
      <c r="R1190" s="31">
        <f>SMA1MSFT[[#This Row],[Abs Erorr 3]]/SMA1MSFT[[#This Row],[Adj Close]]</f>
        <v>3.800148565840801E-2</v>
      </c>
    </row>
    <row r="1191" spans="2:18">
      <c r="B1191" s="20">
        <v>45511.291666666664</v>
      </c>
      <c r="C1191" s="4">
        <v>98.901499999999999</v>
      </c>
      <c r="D1191" s="25">
        <f t="shared" si="91"/>
        <v>104.2411</v>
      </c>
      <c r="E1191" s="26">
        <f>SMA1MSFT[[#This Row],[Adj Close]]-SMA1MSFT[[#This Row],[Naive Trend ]]</f>
        <v>-5.3396000000000043</v>
      </c>
      <c r="F1191" s="4">
        <f t="shared" si="90"/>
        <v>28.511328160000048</v>
      </c>
      <c r="G1191" s="4">
        <f>ABS(SMA1MSFT[[#This Row],[Erorr 1]])</f>
        <v>5.3396000000000043</v>
      </c>
      <c r="H1191" s="27">
        <f>SMA1MSFT[[#This Row],[Abs Erorr 1]]/SMA1MSFT[[#This Row],[Adj Close]]</f>
        <v>5.3989069933216428E-2</v>
      </c>
      <c r="I1191" s="25">
        <f t="shared" si="93"/>
        <v>103.98110000000001</v>
      </c>
      <c r="J1191" s="28">
        <f>(SMA1MSFT[[#This Row],[Adj Close]]-SMA1MSFT[[#This Row],[3-MA]])</f>
        <v>-5.0796000000000134</v>
      </c>
      <c r="K1191" s="29">
        <f t="shared" si="92"/>
        <v>25.802336160000138</v>
      </c>
      <c r="L1191" s="29">
        <f>ABS(SMA1MSFT[[#This Row],[Erorr 2]])</f>
        <v>5.0796000000000134</v>
      </c>
      <c r="M1191" s="27">
        <f>SMA1MSFT[[#This Row],[Abs Erorr 2]]/SMA1MSFT[[#This Row],[Adj Close]]</f>
        <v>5.1360191705889333E-2</v>
      </c>
      <c r="N1191" s="25">
        <f t="shared" si="94"/>
        <v>106.97918333333332</v>
      </c>
      <c r="O1191" s="30">
        <f>SMA1MSFT[[#This Row],[Adj Close]]-SMA1MSFT[[#This Row],[6-MA]]</f>
        <v>-8.0776833333333258</v>
      </c>
      <c r="P1191" s="29">
        <f>(SMA1MSFT[[#This Row],[Adj Close]]-N1191)^2</f>
        <v>65.248968033610993</v>
      </c>
      <c r="Q1191" s="29">
        <f>ABS(SMA1MSFT[[#This Row],[Erorr 3]])</f>
        <v>8.0776833333333258</v>
      </c>
      <c r="R1191" s="31">
        <f>SMA1MSFT[[#This Row],[Abs Erorr 3]]/SMA1MSFT[[#This Row],[Adj Close]]</f>
        <v>8.1674022470168056E-2</v>
      </c>
    </row>
    <row r="1192" spans="2:18">
      <c r="B1192" s="20">
        <v>45512.291666666664</v>
      </c>
      <c r="C1192" s="4">
        <v>104.961</v>
      </c>
      <c r="D1192" s="25">
        <f t="shared" si="91"/>
        <v>98.901499999999999</v>
      </c>
      <c r="E1192" s="26">
        <f>SMA1MSFT[[#This Row],[Adj Close]]-SMA1MSFT[[#This Row],[Naive Trend ]]</f>
        <v>6.0594999999999999</v>
      </c>
      <c r="F1192" s="4">
        <f t="shared" si="90"/>
        <v>36.717540249999999</v>
      </c>
      <c r="G1192" s="4">
        <f>ABS(SMA1MSFT[[#This Row],[Erorr 1]])</f>
        <v>6.0594999999999999</v>
      </c>
      <c r="H1192" s="27">
        <f>SMA1MSFT[[#This Row],[Abs Erorr 1]]/SMA1MSFT[[#This Row],[Adj Close]]</f>
        <v>5.7730966740027249E-2</v>
      </c>
      <c r="I1192" s="25">
        <f t="shared" si="93"/>
        <v>101.19466666666666</v>
      </c>
      <c r="J1192" s="28">
        <f>(SMA1MSFT[[#This Row],[Adj Close]]-SMA1MSFT[[#This Row],[3-MA]])</f>
        <v>3.7663333333333355</v>
      </c>
      <c r="K1192" s="29">
        <f t="shared" si="92"/>
        <v>14.185266777777795</v>
      </c>
      <c r="L1192" s="29">
        <f>ABS(SMA1MSFT[[#This Row],[Erorr 2]])</f>
        <v>3.7663333333333355</v>
      </c>
      <c r="M1192" s="27">
        <f>SMA1MSFT[[#This Row],[Abs Erorr 2]]/SMA1MSFT[[#This Row],[Adj Close]]</f>
        <v>3.5883169304154264E-2</v>
      </c>
      <c r="N1192" s="25">
        <f t="shared" si="94"/>
        <v>106.17591666666665</v>
      </c>
      <c r="O1192" s="30">
        <f>SMA1MSFT[[#This Row],[Adj Close]]-SMA1MSFT[[#This Row],[6-MA]]</f>
        <v>-1.2149166666666531</v>
      </c>
      <c r="P1192" s="29">
        <f>(SMA1MSFT[[#This Row],[Adj Close]]-N1192)^2</f>
        <v>1.4760225069444115</v>
      </c>
      <c r="Q1192" s="29">
        <f>ABS(SMA1MSFT[[#This Row],[Erorr 3]])</f>
        <v>1.2149166666666531</v>
      </c>
      <c r="R1192" s="31">
        <f>SMA1MSFT[[#This Row],[Abs Erorr 3]]/SMA1MSFT[[#This Row],[Adj Close]]</f>
        <v>1.1574934181902355E-2</v>
      </c>
    </row>
    <row r="1193" spans="2:18">
      <c r="B1193" s="20">
        <v>45513.291666666664</v>
      </c>
      <c r="C1193" s="4">
        <v>104.741</v>
      </c>
      <c r="D1193" s="25">
        <f t="shared" si="91"/>
        <v>104.961</v>
      </c>
      <c r="E1193" s="26">
        <f>SMA1MSFT[[#This Row],[Adj Close]]-SMA1MSFT[[#This Row],[Naive Trend ]]</f>
        <v>-0.21999999999999886</v>
      </c>
      <c r="F1193" s="4">
        <f t="shared" si="90"/>
        <v>4.8399999999999499E-2</v>
      </c>
      <c r="G1193" s="4">
        <f>ABS(SMA1MSFT[[#This Row],[Erorr 1]])</f>
        <v>0.21999999999999886</v>
      </c>
      <c r="H1193" s="27">
        <f>SMA1MSFT[[#This Row],[Abs Erorr 1]]/SMA1MSFT[[#This Row],[Adj Close]]</f>
        <v>2.1004191290898391E-3</v>
      </c>
      <c r="I1193" s="25">
        <f t="shared" si="93"/>
        <v>102.70120000000001</v>
      </c>
      <c r="J1193" s="28">
        <f>(SMA1MSFT[[#This Row],[Adj Close]]-SMA1MSFT[[#This Row],[3-MA]])</f>
        <v>2.0397999999999854</v>
      </c>
      <c r="K1193" s="29">
        <f t="shared" si="92"/>
        <v>4.1607840399999407</v>
      </c>
      <c r="L1193" s="29">
        <f>ABS(SMA1MSFT[[#This Row],[Erorr 2]])</f>
        <v>2.0397999999999854</v>
      </c>
      <c r="M1193" s="27">
        <f>SMA1MSFT[[#This Row],[Abs Erorr 2]]/SMA1MSFT[[#This Row],[Adj Close]]</f>
        <v>1.9474704270533844E-2</v>
      </c>
      <c r="N1193" s="25">
        <f t="shared" si="94"/>
        <v>104.16775</v>
      </c>
      <c r="O1193" s="30">
        <f>SMA1MSFT[[#This Row],[Adj Close]]-SMA1MSFT[[#This Row],[6-MA]]</f>
        <v>0.57325000000000159</v>
      </c>
      <c r="P1193" s="29">
        <f>(SMA1MSFT[[#This Row],[Adj Close]]-N1193)^2</f>
        <v>0.32861556250000185</v>
      </c>
      <c r="Q1193" s="29">
        <f>ABS(SMA1MSFT[[#This Row],[Erorr 3]])</f>
        <v>0.57325000000000159</v>
      </c>
      <c r="R1193" s="31">
        <f>SMA1MSFT[[#This Row],[Abs Erorr 3]]/SMA1MSFT[[#This Row],[Adj Close]]</f>
        <v>5.4730239352307275E-3</v>
      </c>
    </row>
    <row r="1194" spans="2:18">
      <c r="B1194" s="20">
        <v>45516.291666666664</v>
      </c>
      <c r="C1194" s="4">
        <v>109.0107</v>
      </c>
      <c r="D1194" s="25">
        <f t="shared" si="91"/>
        <v>104.741</v>
      </c>
      <c r="E1194" s="26">
        <f>SMA1MSFT[[#This Row],[Adj Close]]-SMA1MSFT[[#This Row],[Naive Trend ]]</f>
        <v>4.2697000000000003</v>
      </c>
      <c r="F1194" s="4">
        <f t="shared" si="90"/>
        <v>18.230338090000004</v>
      </c>
      <c r="G1194" s="4">
        <f>ABS(SMA1MSFT[[#This Row],[Erorr 1]])</f>
        <v>4.2697000000000003</v>
      </c>
      <c r="H1194" s="27">
        <f>SMA1MSFT[[#This Row],[Abs Erorr 1]]/SMA1MSFT[[#This Row],[Adj Close]]</f>
        <v>3.916771472892111E-2</v>
      </c>
      <c r="I1194" s="25">
        <f t="shared" si="93"/>
        <v>102.86783333333334</v>
      </c>
      <c r="J1194" s="28">
        <f>(SMA1MSFT[[#This Row],[Adj Close]]-SMA1MSFT[[#This Row],[3-MA]])</f>
        <v>6.1428666666666629</v>
      </c>
      <c r="K1194" s="29">
        <f t="shared" si="92"/>
        <v>37.7348108844444</v>
      </c>
      <c r="L1194" s="29">
        <f>ABS(SMA1MSFT[[#This Row],[Erorr 2]])</f>
        <v>6.1428666666666629</v>
      </c>
      <c r="M1194" s="27">
        <f>SMA1MSFT[[#This Row],[Abs Erorr 2]]/SMA1MSFT[[#This Row],[Adj Close]]</f>
        <v>5.6351043215635374E-2</v>
      </c>
      <c r="N1194" s="25">
        <f t="shared" si="94"/>
        <v>103.42446666666666</v>
      </c>
      <c r="O1194" s="30">
        <f>SMA1MSFT[[#This Row],[Adj Close]]-SMA1MSFT[[#This Row],[6-MA]]</f>
        <v>5.5862333333333396</v>
      </c>
      <c r="P1194" s="29">
        <f>(SMA1MSFT[[#This Row],[Adj Close]]-N1194)^2</f>
        <v>31.206002854444513</v>
      </c>
      <c r="Q1194" s="29">
        <f>ABS(SMA1MSFT[[#This Row],[Erorr 3]])</f>
        <v>5.5862333333333396</v>
      </c>
      <c r="R1194" s="31">
        <f>SMA1MSFT[[#This Row],[Abs Erorr 3]]/SMA1MSFT[[#This Row],[Adj Close]]</f>
        <v>5.1244816640323744E-2</v>
      </c>
    </row>
    <row r="1195" spans="2:18">
      <c r="B1195" s="20">
        <v>45517.291666666664</v>
      </c>
      <c r="C1195" s="4">
        <v>116.1301</v>
      </c>
      <c r="D1195" s="25">
        <f t="shared" si="91"/>
        <v>109.0107</v>
      </c>
      <c r="E1195" s="26">
        <f>SMA1MSFT[[#This Row],[Adj Close]]-SMA1MSFT[[#This Row],[Naive Trend ]]</f>
        <v>7.1193999999999988</v>
      </c>
      <c r="F1195" s="4">
        <f t="shared" si="90"/>
        <v>50.685856359999981</v>
      </c>
      <c r="G1195" s="4">
        <f>ABS(SMA1MSFT[[#This Row],[Erorr 1]])</f>
        <v>7.1193999999999988</v>
      </c>
      <c r="H1195" s="27">
        <f>SMA1MSFT[[#This Row],[Abs Erorr 1]]/SMA1MSFT[[#This Row],[Adj Close]]</f>
        <v>6.1305380775526747E-2</v>
      </c>
      <c r="I1195" s="25">
        <f t="shared" si="93"/>
        <v>106.23756666666667</v>
      </c>
      <c r="J1195" s="28">
        <f>(SMA1MSFT[[#This Row],[Adj Close]]-SMA1MSFT[[#This Row],[3-MA]])</f>
        <v>9.8925333333333327</v>
      </c>
      <c r="K1195" s="29">
        <f t="shared" si="92"/>
        <v>97.862215751111094</v>
      </c>
      <c r="L1195" s="29">
        <f>ABS(SMA1MSFT[[#This Row],[Erorr 2]])</f>
        <v>9.8925333333333327</v>
      </c>
      <c r="M1195" s="27">
        <f>SMA1MSFT[[#This Row],[Abs Erorr 2]]/SMA1MSFT[[#This Row],[Adj Close]]</f>
        <v>8.5184920475684878E-2</v>
      </c>
      <c r="N1195" s="25">
        <f t="shared" si="94"/>
        <v>103.71611666666668</v>
      </c>
      <c r="O1195" s="30">
        <f>SMA1MSFT[[#This Row],[Adj Close]]-SMA1MSFT[[#This Row],[6-MA]]</f>
        <v>12.41398333333332</v>
      </c>
      <c r="P1195" s="29">
        <f>(SMA1MSFT[[#This Row],[Adj Close]]-N1195)^2</f>
        <v>154.10698220027746</v>
      </c>
      <c r="Q1195" s="29">
        <f>ABS(SMA1MSFT[[#This Row],[Erorr 3]])</f>
        <v>12.41398333333332</v>
      </c>
      <c r="R1195" s="31">
        <f>SMA1MSFT[[#This Row],[Abs Erorr 3]]/SMA1MSFT[[#This Row],[Adj Close]]</f>
        <v>0.10689720695438409</v>
      </c>
    </row>
    <row r="1196" spans="2:18">
      <c r="B1196" s="20">
        <v>45518.291666666664</v>
      </c>
      <c r="C1196" s="4">
        <v>118.0699</v>
      </c>
      <c r="D1196" s="25">
        <f t="shared" si="91"/>
        <v>116.1301</v>
      </c>
      <c r="E1196" s="26">
        <f>SMA1MSFT[[#This Row],[Adj Close]]-SMA1MSFT[[#This Row],[Naive Trend ]]</f>
        <v>1.9398000000000053</v>
      </c>
      <c r="F1196" s="4">
        <f t="shared" si="90"/>
        <v>3.7628240400000204</v>
      </c>
      <c r="G1196" s="4">
        <f>ABS(SMA1MSFT[[#This Row],[Erorr 1]])</f>
        <v>1.9398000000000053</v>
      </c>
      <c r="H1196" s="27">
        <f>SMA1MSFT[[#This Row],[Abs Erorr 1]]/SMA1MSFT[[#This Row],[Adj Close]]</f>
        <v>1.6429250808207726E-2</v>
      </c>
      <c r="I1196" s="25">
        <f t="shared" si="93"/>
        <v>109.9606</v>
      </c>
      <c r="J1196" s="28">
        <f>(SMA1MSFT[[#This Row],[Adj Close]]-SMA1MSFT[[#This Row],[3-MA]])</f>
        <v>8.1093000000000046</v>
      </c>
      <c r="K1196" s="29">
        <f t="shared" si="92"/>
        <v>65.760746490000074</v>
      </c>
      <c r="L1196" s="29">
        <f>ABS(SMA1MSFT[[#This Row],[Erorr 2]])</f>
        <v>8.1093000000000046</v>
      </c>
      <c r="M1196" s="27">
        <f>SMA1MSFT[[#This Row],[Abs Erorr 2]]/SMA1MSFT[[#This Row],[Adj Close]]</f>
        <v>6.8682195885657604E-2</v>
      </c>
      <c r="N1196" s="25">
        <f t="shared" si="94"/>
        <v>106.3309</v>
      </c>
      <c r="O1196" s="30">
        <f>SMA1MSFT[[#This Row],[Adj Close]]-SMA1MSFT[[#This Row],[6-MA]]</f>
        <v>11.739000000000004</v>
      </c>
      <c r="P1196" s="29">
        <f>(SMA1MSFT[[#This Row],[Adj Close]]-N1196)^2</f>
        <v>137.80412100000009</v>
      </c>
      <c r="Q1196" s="29">
        <f>ABS(SMA1MSFT[[#This Row],[Erorr 3]])</f>
        <v>11.739000000000004</v>
      </c>
      <c r="R1196" s="31">
        <f>SMA1MSFT[[#This Row],[Abs Erorr 3]]/SMA1MSFT[[#This Row],[Adj Close]]</f>
        <v>9.9424154674476767E-2</v>
      </c>
    </row>
    <row r="1197" spans="2:18">
      <c r="B1197" s="20">
        <v>45519.291666666664</v>
      </c>
      <c r="C1197" s="4">
        <v>122.84950000000001</v>
      </c>
      <c r="D1197" s="25">
        <f t="shared" si="91"/>
        <v>118.0699</v>
      </c>
      <c r="E1197" s="26">
        <f>SMA1MSFT[[#This Row],[Adj Close]]-SMA1MSFT[[#This Row],[Naive Trend ]]</f>
        <v>4.7796000000000021</v>
      </c>
      <c r="F1197" s="4">
        <f t="shared" si="90"/>
        <v>22.84457616000002</v>
      </c>
      <c r="G1197" s="4">
        <f>ABS(SMA1MSFT[[#This Row],[Erorr 1]])</f>
        <v>4.7796000000000021</v>
      </c>
      <c r="H1197" s="27">
        <f>SMA1MSFT[[#This Row],[Abs Erorr 1]]/SMA1MSFT[[#This Row],[Adj Close]]</f>
        <v>3.8906141254136176E-2</v>
      </c>
      <c r="I1197" s="25">
        <f t="shared" si="93"/>
        <v>114.40356666666668</v>
      </c>
      <c r="J1197" s="28">
        <f>(SMA1MSFT[[#This Row],[Adj Close]]-SMA1MSFT[[#This Row],[3-MA]])</f>
        <v>8.4459333333333291</v>
      </c>
      <c r="K1197" s="29">
        <f t="shared" si="92"/>
        <v>71.333789871111037</v>
      </c>
      <c r="L1197" s="29">
        <f>ABS(SMA1MSFT[[#This Row],[Erorr 2]])</f>
        <v>8.4459333333333291</v>
      </c>
      <c r="M1197" s="27">
        <f>SMA1MSFT[[#This Row],[Abs Erorr 2]]/SMA1MSFT[[#This Row],[Adj Close]]</f>
        <v>6.8750245897079995E-2</v>
      </c>
      <c r="N1197" s="25">
        <f t="shared" si="94"/>
        <v>108.63569999999999</v>
      </c>
      <c r="O1197" s="30">
        <f>SMA1MSFT[[#This Row],[Adj Close]]-SMA1MSFT[[#This Row],[6-MA]]</f>
        <v>14.21380000000002</v>
      </c>
      <c r="P1197" s="29">
        <f>(SMA1MSFT[[#This Row],[Adj Close]]-N1197)^2</f>
        <v>202.03211044000059</v>
      </c>
      <c r="Q1197" s="29">
        <f>ABS(SMA1MSFT[[#This Row],[Erorr 3]])</f>
        <v>14.21380000000002</v>
      </c>
      <c r="R1197" s="31">
        <f>SMA1MSFT[[#This Row],[Abs Erorr 3]]/SMA1MSFT[[#This Row],[Adj Close]]</f>
        <v>0.11570091860365748</v>
      </c>
    </row>
    <row r="1198" spans="2:18">
      <c r="B1198" s="20">
        <v>45520.291666666664</v>
      </c>
      <c r="C1198" s="4">
        <v>124.5693</v>
      </c>
      <c r="D1198" s="25">
        <f t="shared" si="91"/>
        <v>122.84950000000001</v>
      </c>
      <c r="E1198" s="26">
        <f>SMA1MSFT[[#This Row],[Adj Close]]-SMA1MSFT[[#This Row],[Naive Trend ]]</f>
        <v>1.7197999999999922</v>
      </c>
      <c r="F1198" s="4">
        <f t="shared" si="90"/>
        <v>2.9577120399999735</v>
      </c>
      <c r="G1198" s="4">
        <f>ABS(SMA1MSFT[[#This Row],[Erorr 1]])</f>
        <v>1.7197999999999922</v>
      </c>
      <c r="H1198" s="27">
        <f>SMA1MSFT[[#This Row],[Abs Erorr 1]]/SMA1MSFT[[#This Row],[Adj Close]]</f>
        <v>1.3805969849714113E-2</v>
      </c>
      <c r="I1198" s="25">
        <f t="shared" si="93"/>
        <v>119.01649999999999</v>
      </c>
      <c r="J1198" s="28">
        <f>(SMA1MSFT[[#This Row],[Adj Close]]-SMA1MSFT[[#This Row],[3-MA]])</f>
        <v>5.5528000000000048</v>
      </c>
      <c r="K1198" s="29">
        <f t="shared" si="92"/>
        <v>30.833587840000053</v>
      </c>
      <c r="L1198" s="29">
        <f>ABS(SMA1MSFT[[#This Row],[Erorr 2]])</f>
        <v>5.5528000000000048</v>
      </c>
      <c r="M1198" s="27">
        <f>SMA1MSFT[[#This Row],[Abs Erorr 2]]/SMA1MSFT[[#This Row],[Adj Close]]</f>
        <v>4.4575991034709231E-2</v>
      </c>
      <c r="N1198" s="25">
        <f t="shared" si="94"/>
        <v>112.62703333333333</v>
      </c>
      <c r="O1198" s="30">
        <f>SMA1MSFT[[#This Row],[Adj Close]]-SMA1MSFT[[#This Row],[6-MA]]</f>
        <v>11.942266666666669</v>
      </c>
      <c r="P1198" s="29">
        <f>(SMA1MSFT[[#This Row],[Adj Close]]-N1198)^2</f>
        <v>142.61773313777783</v>
      </c>
      <c r="Q1198" s="29">
        <f>ABS(SMA1MSFT[[#This Row],[Erorr 3]])</f>
        <v>11.942266666666669</v>
      </c>
      <c r="R1198" s="31">
        <f>SMA1MSFT[[#This Row],[Abs Erorr 3]]/SMA1MSFT[[#This Row],[Adj Close]]</f>
        <v>9.5868457691153985E-2</v>
      </c>
    </row>
    <row r="1199" spans="2:18">
      <c r="B1199" s="20">
        <v>45523.291666666664</v>
      </c>
      <c r="C1199" s="4">
        <v>129.9889</v>
      </c>
      <c r="D1199" s="25">
        <f t="shared" si="91"/>
        <v>124.5693</v>
      </c>
      <c r="E1199" s="26">
        <f>SMA1MSFT[[#This Row],[Adj Close]]-SMA1MSFT[[#This Row],[Naive Trend ]]</f>
        <v>5.4196000000000026</v>
      </c>
      <c r="F1199" s="4">
        <f t="shared" si="90"/>
        <v>29.372064160000029</v>
      </c>
      <c r="G1199" s="4">
        <f>ABS(SMA1MSFT[[#This Row],[Erorr 1]])</f>
        <v>5.4196000000000026</v>
      </c>
      <c r="H1199" s="27">
        <f>SMA1MSFT[[#This Row],[Abs Erorr 1]]/SMA1MSFT[[#This Row],[Adj Close]]</f>
        <v>4.1692790692128348E-2</v>
      </c>
      <c r="I1199" s="25">
        <f t="shared" si="93"/>
        <v>121.82956666666666</v>
      </c>
      <c r="J1199" s="28">
        <f>(SMA1MSFT[[#This Row],[Adj Close]]-SMA1MSFT[[#This Row],[3-MA]])</f>
        <v>8.1593333333333362</v>
      </c>
      <c r="K1199" s="29">
        <f t="shared" si="92"/>
        <v>66.574720444444495</v>
      </c>
      <c r="L1199" s="29">
        <f>ABS(SMA1MSFT[[#This Row],[Erorr 2]])</f>
        <v>8.1593333333333362</v>
      </c>
      <c r="M1199" s="27">
        <f>SMA1MSFT[[#This Row],[Abs Erorr 2]]/SMA1MSFT[[#This Row],[Adj Close]]</f>
        <v>6.2769462110482788E-2</v>
      </c>
      <c r="N1199" s="25">
        <f t="shared" si="94"/>
        <v>115.89508333333333</v>
      </c>
      <c r="O1199" s="30">
        <f>SMA1MSFT[[#This Row],[Adj Close]]-SMA1MSFT[[#This Row],[6-MA]]</f>
        <v>14.093816666666669</v>
      </c>
      <c r="P1199" s="29">
        <f>(SMA1MSFT[[#This Row],[Adj Close]]-N1199)^2</f>
        <v>198.63566823361117</v>
      </c>
      <c r="Q1199" s="29">
        <f>ABS(SMA1MSFT[[#This Row],[Erorr 3]])</f>
        <v>14.093816666666669</v>
      </c>
      <c r="R1199" s="31">
        <f>SMA1MSFT[[#This Row],[Abs Erorr 3]]/SMA1MSFT[[#This Row],[Adj Close]]</f>
        <v>0.10842323203494043</v>
      </c>
    </row>
    <row r="1200" spans="2:18">
      <c r="B1200" s="20">
        <v>45524.291666666664</v>
      </c>
      <c r="C1200" s="4">
        <v>127.23909999999999</v>
      </c>
      <c r="D1200" s="25">
        <f t="shared" si="91"/>
        <v>129.9889</v>
      </c>
      <c r="E1200" s="26">
        <f>SMA1MSFT[[#This Row],[Adj Close]]-SMA1MSFT[[#This Row],[Naive Trend ]]</f>
        <v>-2.7498000000000076</v>
      </c>
      <c r="F1200" s="4">
        <f t="shared" si="90"/>
        <v>7.5614000400000414</v>
      </c>
      <c r="G1200" s="4">
        <f>ABS(SMA1MSFT[[#This Row],[Erorr 1]])</f>
        <v>2.7498000000000076</v>
      </c>
      <c r="H1200" s="27">
        <f>SMA1MSFT[[#This Row],[Abs Erorr 1]]/SMA1MSFT[[#This Row],[Adj Close]]</f>
        <v>2.1611281437859963E-2</v>
      </c>
      <c r="I1200" s="25">
        <f t="shared" si="93"/>
        <v>125.80256666666666</v>
      </c>
      <c r="J1200" s="28">
        <f>(SMA1MSFT[[#This Row],[Adj Close]]-SMA1MSFT[[#This Row],[3-MA]])</f>
        <v>1.4365333333333297</v>
      </c>
      <c r="K1200" s="29">
        <f t="shared" si="92"/>
        <v>2.0636280177777673</v>
      </c>
      <c r="L1200" s="29">
        <f>ABS(SMA1MSFT[[#This Row],[Erorr 2]])</f>
        <v>1.4365333333333297</v>
      </c>
      <c r="M1200" s="27">
        <f>SMA1MSFT[[#This Row],[Abs Erorr 2]]/SMA1MSFT[[#This Row],[Adj Close]]</f>
        <v>1.1290030606419959E-2</v>
      </c>
      <c r="N1200" s="25">
        <f t="shared" si="94"/>
        <v>120.10306666666668</v>
      </c>
      <c r="O1200" s="30">
        <f>SMA1MSFT[[#This Row],[Adj Close]]-SMA1MSFT[[#This Row],[6-MA]]</f>
        <v>7.1360333333333159</v>
      </c>
      <c r="P1200" s="29">
        <f>(SMA1MSFT[[#This Row],[Adj Close]]-N1200)^2</f>
        <v>50.922971734444197</v>
      </c>
      <c r="Q1200" s="29">
        <f>ABS(SMA1MSFT[[#This Row],[Erorr 3]])</f>
        <v>7.1360333333333159</v>
      </c>
      <c r="R1200" s="31">
        <f>SMA1MSFT[[#This Row],[Abs Erorr 3]]/SMA1MSFT[[#This Row],[Adj Close]]</f>
        <v>5.6083651435237407E-2</v>
      </c>
    </row>
    <row r="1201" spans="2:18">
      <c r="B1201" s="20">
        <v>45525.291666666664</v>
      </c>
      <c r="C1201" s="4">
        <v>128.489</v>
      </c>
      <c r="D1201" s="25">
        <f t="shared" si="91"/>
        <v>127.23909999999999</v>
      </c>
      <c r="E1201" s="26">
        <f>SMA1MSFT[[#This Row],[Adj Close]]-SMA1MSFT[[#This Row],[Naive Trend ]]</f>
        <v>1.2499000000000109</v>
      </c>
      <c r="F1201" s="4">
        <f t="shared" si="90"/>
        <v>1.5622500100000272</v>
      </c>
      <c r="G1201" s="4">
        <f>ABS(SMA1MSFT[[#This Row],[Erorr 1]])</f>
        <v>1.2499000000000109</v>
      </c>
      <c r="H1201" s="27">
        <f>SMA1MSFT[[#This Row],[Abs Erorr 1]]/SMA1MSFT[[#This Row],[Adj Close]]</f>
        <v>9.7276809687989706E-3</v>
      </c>
      <c r="I1201" s="25">
        <f t="shared" si="93"/>
        <v>127.26576666666666</v>
      </c>
      <c r="J1201" s="28">
        <f>(SMA1MSFT[[#This Row],[Adj Close]]-SMA1MSFT[[#This Row],[3-MA]])</f>
        <v>1.2232333333333401</v>
      </c>
      <c r="K1201" s="29">
        <f t="shared" si="92"/>
        <v>1.4962997877777942</v>
      </c>
      <c r="L1201" s="29">
        <f>ABS(SMA1MSFT[[#This Row],[Erorr 2]])</f>
        <v>1.2232333333333401</v>
      </c>
      <c r="M1201" s="27">
        <f>SMA1MSFT[[#This Row],[Abs Erorr 2]]/SMA1MSFT[[#This Row],[Adj Close]]</f>
        <v>9.520140504894116E-3</v>
      </c>
      <c r="N1201" s="25">
        <f t="shared" si="94"/>
        <v>123.14113333333334</v>
      </c>
      <c r="O1201" s="30">
        <f>SMA1MSFT[[#This Row],[Adj Close]]-SMA1MSFT[[#This Row],[6-MA]]</f>
        <v>5.3478666666666612</v>
      </c>
      <c r="P1201" s="29">
        <f>(SMA1MSFT[[#This Row],[Adj Close]]-N1201)^2</f>
        <v>28.599677884444386</v>
      </c>
      <c r="Q1201" s="29">
        <f>ABS(SMA1MSFT[[#This Row],[Erorr 3]])</f>
        <v>5.3478666666666612</v>
      </c>
      <c r="R1201" s="31">
        <f>SMA1MSFT[[#This Row],[Abs Erorr 3]]/SMA1MSFT[[#This Row],[Adj Close]]</f>
        <v>4.1621202333792476E-2</v>
      </c>
    </row>
    <row r="1202" spans="2:18">
      <c r="B1202" s="20">
        <v>45526.291666666664</v>
      </c>
      <c r="C1202" s="4">
        <v>123.7294</v>
      </c>
      <c r="D1202" s="25">
        <f t="shared" si="91"/>
        <v>128.489</v>
      </c>
      <c r="E1202" s="26">
        <f>SMA1MSFT[[#This Row],[Adj Close]]-SMA1MSFT[[#This Row],[Naive Trend ]]</f>
        <v>-4.759600000000006</v>
      </c>
      <c r="F1202" s="4">
        <f t="shared" si="90"/>
        <v>22.653792160000059</v>
      </c>
      <c r="G1202" s="4">
        <f>ABS(SMA1MSFT[[#This Row],[Erorr 1]])</f>
        <v>4.759600000000006</v>
      </c>
      <c r="H1202" s="27">
        <f>SMA1MSFT[[#This Row],[Abs Erorr 1]]/SMA1MSFT[[#This Row],[Adj Close]]</f>
        <v>3.846781767308341E-2</v>
      </c>
      <c r="I1202" s="25">
        <f t="shared" si="93"/>
        <v>128.57233333333332</v>
      </c>
      <c r="J1202" s="28">
        <f>(SMA1MSFT[[#This Row],[Adj Close]]-SMA1MSFT[[#This Row],[3-MA]])</f>
        <v>-4.8429333333333204</v>
      </c>
      <c r="K1202" s="29">
        <f t="shared" si="92"/>
        <v>23.454003271110984</v>
      </c>
      <c r="L1202" s="29">
        <f>ABS(SMA1MSFT[[#This Row],[Erorr 2]])</f>
        <v>4.8429333333333204</v>
      </c>
      <c r="M1202" s="27">
        <f>SMA1MSFT[[#This Row],[Abs Erorr 2]]/SMA1MSFT[[#This Row],[Adj Close]]</f>
        <v>3.9141330462552318E-2</v>
      </c>
      <c r="N1202" s="25">
        <f t="shared" si="94"/>
        <v>125.20094999999999</v>
      </c>
      <c r="O1202" s="30">
        <f>SMA1MSFT[[#This Row],[Adj Close]]-SMA1MSFT[[#This Row],[6-MA]]</f>
        <v>-1.4715499999999935</v>
      </c>
      <c r="P1202" s="29">
        <f>(SMA1MSFT[[#This Row],[Adj Close]]-N1202)^2</f>
        <v>2.1654594024999807</v>
      </c>
      <c r="Q1202" s="29">
        <f>ABS(SMA1MSFT[[#This Row],[Erorr 3]])</f>
        <v>1.4715499999999935</v>
      </c>
      <c r="R1202" s="31">
        <f>SMA1MSFT[[#This Row],[Abs Erorr 3]]/SMA1MSFT[[#This Row],[Adj Close]]</f>
        <v>1.1893292944118321E-2</v>
      </c>
    </row>
    <row r="1203" spans="2:18">
      <c r="B1203" s="20">
        <v>45527.291666666664</v>
      </c>
      <c r="C1203" s="4">
        <v>129.35890000000001</v>
      </c>
      <c r="D1203" s="25">
        <f t="shared" si="91"/>
        <v>123.7294</v>
      </c>
      <c r="E1203" s="26">
        <f>SMA1MSFT[[#This Row],[Adj Close]]-SMA1MSFT[[#This Row],[Naive Trend ]]</f>
        <v>5.6295000000000073</v>
      </c>
      <c r="F1203" s="4">
        <f t="shared" si="90"/>
        <v>31.69127025000008</v>
      </c>
      <c r="G1203" s="4">
        <f>ABS(SMA1MSFT[[#This Row],[Erorr 1]])</f>
        <v>5.6295000000000073</v>
      </c>
      <c r="H1203" s="27">
        <f>SMA1MSFT[[#This Row],[Abs Erorr 1]]/SMA1MSFT[[#This Row],[Adj Close]]</f>
        <v>4.3518459108727786E-2</v>
      </c>
      <c r="I1203" s="25">
        <f t="shared" si="93"/>
        <v>126.48583333333333</v>
      </c>
      <c r="J1203" s="28">
        <f>(SMA1MSFT[[#This Row],[Adj Close]]-SMA1MSFT[[#This Row],[3-MA]])</f>
        <v>2.8730666666666735</v>
      </c>
      <c r="K1203" s="29">
        <f t="shared" si="92"/>
        <v>8.2545120711111508</v>
      </c>
      <c r="L1203" s="29">
        <f>ABS(SMA1MSFT[[#This Row],[Erorr 2]])</f>
        <v>2.8730666666666735</v>
      </c>
      <c r="M1203" s="27">
        <f>SMA1MSFT[[#This Row],[Abs Erorr 2]]/SMA1MSFT[[#This Row],[Adj Close]]</f>
        <v>2.2210042499330725E-2</v>
      </c>
      <c r="N1203" s="25">
        <f t="shared" si="94"/>
        <v>126.1442</v>
      </c>
      <c r="O1203" s="30">
        <f>SMA1MSFT[[#This Row],[Adj Close]]-SMA1MSFT[[#This Row],[6-MA]]</f>
        <v>3.2147000000000077</v>
      </c>
      <c r="P1203" s="29">
        <f>(SMA1MSFT[[#This Row],[Adj Close]]-N1203)^2</f>
        <v>10.334296090000048</v>
      </c>
      <c r="Q1203" s="29">
        <f>ABS(SMA1MSFT[[#This Row],[Erorr 3]])</f>
        <v>3.2147000000000077</v>
      </c>
      <c r="R1203" s="31">
        <f>SMA1MSFT[[#This Row],[Abs Erorr 3]]/SMA1MSFT[[#This Row],[Adj Close]]</f>
        <v>2.4851015276103984E-2</v>
      </c>
    </row>
    <row r="1204" spans="2:18">
      <c r="B1204" s="20">
        <v>45530.291666666664</v>
      </c>
      <c r="C1204" s="4">
        <v>126.4492</v>
      </c>
      <c r="D1204" s="25">
        <f t="shared" si="91"/>
        <v>129.35890000000001</v>
      </c>
      <c r="E1204" s="26">
        <f>SMA1MSFT[[#This Row],[Adj Close]]-SMA1MSFT[[#This Row],[Naive Trend ]]</f>
        <v>-2.9097000000000008</v>
      </c>
      <c r="F1204" s="4">
        <f t="shared" si="90"/>
        <v>8.4663540900000047</v>
      </c>
      <c r="G1204" s="4">
        <f>ABS(SMA1MSFT[[#This Row],[Erorr 1]])</f>
        <v>2.9097000000000008</v>
      </c>
      <c r="H1204" s="27">
        <f>SMA1MSFT[[#This Row],[Abs Erorr 1]]/SMA1MSFT[[#This Row],[Adj Close]]</f>
        <v>2.3010821737108663E-2</v>
      </c>
      <c r="I1204" s="25">
        <f t="shared" si="93"/>
        <v>127.19243333333334</v>
      </c>
      <c r="J1204" s="28">
        <f>(SMA1MSFT[[#This Row],[Adj Close]]-SMA1MSFT[[#This Row],[3-MA]])</f>
        <v>-0.74323333333333608</v>
      </c>
      <c r="K1204" s="29">
        <f t="shared" si="92"/>
        <v>0.55239578777778187</v>
      </c>
      <c r="L1204" s="29">
        <f>ABS(SMA1MSFT[[#This Row],[Erorr 2]])</f>
        <v>0.74323333333333608</v>
      </c>
      <c r="M1204" s="27">
        <f>SMA1MSFT[[#This Row],[Abs Erorr 2]]/SMA1MSFT[[#This Row],[Adj Close]]</f>
        <v>5.8777227007631213E-3</v>
      </c>
      <c r="N1204" s="25">
        <f t="shared" si="94"/>
        <v>127.22909999999997</v>
      </c>
      <c r="O1204" s="30">
        <f>SMA1MSFT[[#This Row],[Adj Close]]-SMA1MSFT[[#This Row],[6-MA]]</f>
        <v>-0.7798999999999694</v>
      </c>
      <c r="P1204" s="29">
        <f>(SMA1MSFT[[#This Row],[Adj Close]]-N1204)^2</f>
        <v>0.60824400999995232</v>
      </c>
      <c r="Q1204" s="29">
        <f>ABS(SMA1MSFT[[#This Row],[Erorr 3]])</f>
        <v>0.7798999999999694</v>
      </c>
      <c r="R1204" s="31">
        <f>SMA1MSFT[[#This Row],[Abs Erorr 3]]/SMA1MSFT[[#This Row],[Adj Close]]</f>
        <v>6.1676942202874303E-3</v>
      </c>
    </row>
    <row r="1205" spans="2:18">
      <c r="B1205" s="20">
        <v>45531.291666666664</v>
      </c>
      <c r="C1205" s="4">
        <v>128.28899999999999</v>
      </c>
      <c r="D1205" s="25">
        <f t="shared" si="91"/>
        <v>126.4492</v>
      </c>
      <c r="E1205" s="26">
        <f>SMA1MSFT[[#This Row],[Adj Close]]-SMA1MSFT[[#This Row],[Naive Trend ]]</f>
        <v>1.8397999999999826</v>
      </c>
      <c r="F1205" s="4">
        <f t="shared" si="90"/>
        <v>3.3848640399999357</v>
      </c>
      <c r="G1205" s="4">
        <f>ABS(SMA1MSFT[[#This Row],[Erorr 1]])</f>
        <v>1.8397999999999826</v>
      </c>
      <c r="H1205" s="27">
        <f>SMA1MSFT[[#This Row],[Abs Erorr 1]]/SMA1MSFT[[#This Row],[Adj Close]]</f>
        <v>1.4341058079804058E-2</v>
      </c>
      <c r="I1205" s="25">
        <f t="shared" si="93"/>
        <v>126.5125</v>
      </c>
      <c r="J1205" s="28">
        <f>(SMA1MSFT[[#This Row],[Adj Close]]-SMA1MSFT[[#This Row],[3-MA]])</f>
        <v>1.7764999999999844</v>
      </c>
      <c r="K1205" s="29">
        <f t="shared" si="92"/>
        <v>3.1559522499999448</v>
      </c>
      <c r="L1205" s="29">
        <f>ABS(SMA1MSFT[[#This Row],[Erorr 2]])</f>
        <v>1.7764999999999844</v>
      </c>
      <c r="M1205" s="27">
        <f>SMA1MSFT[[#This Row],[Abs Erorr 2]]/SMA1MSFT[[#This Row],[Adj Close]]</f>
        <v>1.384764087334054E-2</v>
      </c>
      <c r="N1205" s="25">
        <f t="shared" si="94"/>
        <v>127.54241666666667</v>
      </c>
      <c r="O1205" s="30">
        <f>SMA1MSFT[[#This Row],[Adj Close]]-SMA1MSFT[[#This Row],[6-MA]]</f>
        <v>0.74658333333331939</v>
      </c>
      <c r="P1205" s="29">
        <f>(SMA1MSFT[[#This Row],[Adj Close]]-N1205)^2</f>
        <v>0.55738667361109029</v>
      </c>
      <c r="Q1205" s="29">
        <f>ABS(SMA1MSFT[[#This Row],[Erorr 3]])</f>
        <v>0.74658333333331939</v>
      </c>
      <c r="R1205" s="31">
        <f>SMA1MSFT[[#This Row],[Abs Erorr 3]]/SMA1MSFT[[#This Row],[Adj Close]]</f>
        <v>5.8195428550641085E-3</v>
      </c>
    </row>
    <row r="1206" spans="2:18">
      <c r="B1206" s="20">
        <v>45532.291666666664</v>
      </c>
      <c r="C1206" s="4">
        <v>125.5993</v>
      </c>
      <c r="D1206" s="25">
        <f t="shared" si="91"/>
        <v>128.28899999999999</v>
      </c>
      <c r="E1206" s="26">
        <f>SMA1MSFT[[#This Row],[Adj Close]]-SMA1MSFT[[#This Row],[Naive Trend ]]</f>
        <v>-2.6896999999999878</v>
      </c>
      <c r="F1206" s="4">
        <f t="shared" si="90"/>
        <v>7.2344860899999341</v>
      </c>
      <c r="G1206" s="4">
        <f>ABS(SMA1MSFT[[#This Row],[Erorr 1]])</f>
        <v>2.6896999999999878</v>
      </c>
      <c r="H1206" s="27">
        <f>SMA1MSFT[[#This Row],[Abs Erorr 1]]/SMA1MSFT[[#This Row],[Adj Close]]</f>
        <v>2.1414928267912223E-2</v>
      </c>
      <c r="I1206" s="25">
        <f t="shared" si="93"/>
        <v>128.03236666666666</v>
      </c>
      <c r="J1206" s="28">
        <f>(SMA1MSFT[[#This Row],[Adj Close]]-SMA1MSFT[[#This Row],[3-MA]])</f>
        <v>-2.4330666666666616</v>
      </c>
      <c r="K1206" s="29">
        <f t="shared" si="92"/>
        <v>5.9198134044444197</v>
      </c>
      <c r="L1206" s="29">
        <f>ABS(SMA1MSFT[[#This Row],[Erorr 2]])</f>
        <v>2.4330666666666616</v>
      </c>
      <c r="M1206" s="27">
        <f>SMA1MSFT[[#This Row],[Abs Erorr 2]]/SMA1MSFT[[#This Row],[Adj Close]]</f>
        <v>1.9371657856904152E-2</v>
      </c>
      <c r="N1206" s="25">
        <f t="shared" si="94"/>
        <v>127.25909999999999</v>
      </c>
      <c r="O1206" s="30">
        <f>SMA1MSFT[[#This Row],[Adj Close]]-SMA1MSFT[[#This Row],[6-MA]]</f>
        <v>-1.65979999999999</v>
      </c>
      <c r="P1206" s="29">
        <f>(SMA1MSFT[[#This Row],[Adj Close]]-N1206)^2</f>
        <v>2.7549360399999667</v>
      </c>
      <c r="Q1206" s="29">
        <f>ABS(SMA1MSFT[[#This Row],[Erorr 3]])</f>
        <v>1.65979999999999</v>
      </c>
      <c r="R1206" s="31">
        <f>SMA1MSFT[[#This Row],[Abs Erorr 3]]/SMA1MSFT[[#This Row],[Adj Close]]</f>
        <v>1.3215041803576851E-2</v>
      </c>
    </row>
    <row r="1207" spans="2:18">
      <c r="B1207" s="20">
        <v>45533.291666666664</v>
      </c>
      <c r="C1207" s="4">
        <v>117.57989999999999</v>
      </c>
      <c r="D1207" s="25">
        <f t="shared" si="91"/>
        <v>125.5993</v>
      </c>
      <c r="E1207" s="26">
        <f>SMA1MSFT[[#This Row],[Adj Close]]-SMA1MSFT[[#This Row],[Naive Trend ]]</f>
        <v>-8.0194000000000045</v>
      </c>
      <c r="F1207" s="4">
        <f t="shared" si="90"/>
        <v>64.310776360000077</v>
      </c>
      <c r="G1207" s="4">
        <f>ABS(SMA1MSFT[[#This Row],[Erorr 1]])</f>
        <v>8.0194000000000045</v>
      </c>
      <c r="H1207" s="27">
        <f>SMA1MSFT[[#This Row],[Abs Erorr 1]]/SMA1MSFT[[#This Row],[Adj Close]]</f>
        <v>6.8203834158729548E-2</v>
      </c>
      <c r="I1207" s="25">
        <f t="shared" si="93"/>
        <v>126.77916666666665</v>
      </c>
      <c r="J1207" s="28">
        <f>(SMA1MSFT[[#This Row],[Adj Close]]-SMA1MSFT[[#This Row],[3-MA]])</f>
        <v>-9.1992666666666594</v>
      </c>
      <c r="K1207" s="29">
        <f t="shared" si="92"/>
        <v>84.626507204444309</v>
      </c>
      <c r="L1207" s="29">
        <f>ABS(SMA1MSFT[[#This Row],[Erorr 2]])</f>
        <v>9.1992666666666594</v>
      </c>
      <c r="M1207" s="27">
        <f>SMA1MSFT[[#This Row],[Abs Erorr 2]]/SMA1MSFT[[#This Row],[Adj Close]]</f>
        <v>7.8238429073903451E-2</v>
      </c>
      <c r="N1207" s="25">
        <f t="shared" si="94"/>
        <v>126.9858</v>
      </c>
      <c r="O1207" s="30">
        <f>SMA1MSFT[[#This Row],[Adj Close]]-SMA1MSFT[[#This Row],[6-MA]]</f>
        <v>-9.4059000000000026</v>
      </c>
      <c r="P1207" s="29">
        <f>(SMA1MSFT[[#This Row],[Adj Close]]-N1207)^2</f>
        <v>88.470954810000052</v>
      </c>
      <c r="Q1207" s="29">
        <f>ABS(SMA1MSFT[[#This Row],[Erorr 3]])</f>
        <v>9.4059000000000026</v>
      </c>
      <c r="R1207" s="31">
        <f>SMA1MSFT[[#This Row],[Abs Erorr 3]]/SMA1MSFT[[#This Row],[Adj Close]]</f>
        <v>7.9995815611341767E-2</v>
      </c>
    </row>
    <row r="1208" spans="2:18">
      <c r="B1208" s="20">
        <v>45534.291666666664</v>
      </c>
      <c r="C1208" s="4">
        <v>119.35980000000001</v>
      </c>
      <c r="D1208" s="25">
        <f t="shared" si="91"/>
        <v>117.57989999999999</v>
      </c>
      <c r="E1208" s="26">
        <f>SMA1MSFT[[#This Row],[Adj Close]]-SMA1MSFT[[#This Row],[Naive Trend ]]</f>
        <v>1.779900000000012</v>
      </c>
      <c r="F1208" s="4">
        <f t="shared" si="90"/>
        <v>3.1680440100000427</v>
      </c>
      <c r="G1208" s="4">
        <f>ABS(SMA1MSFT[[#This Row],[Erorr 1]])</f>
        <v>1.779900000000012</v>
      </c>
      <c r="H1208" s="27">
        <f>SMA1MSFT[[#This Row],[Abs Erorr 1]]/SMA1MSFT[[#This Row],[Adj Close]]</f>
        <v>1.4912055817787997E-2</v>
      </c>
      <c r="I1208" s="25">
        <f t="shared" si="93"/>
        <v>123.82273333333332</v>
      </c>
      <c r="J1208" s="28">
        <f>(SMA1MSFT[[#This Row],[Adj Close]]-SMA1MSFT[[#This Row],[3-MA]])</f>
        <v>-4.4629333333333108</v>
      </c>
      <c r="K1208" s="29">
        <f t="shared" si="92"/>
        <v>19.917773937777575</v>
      </c>
      <c r="L1208" s="29">
        <f>ABS(SMA1MSFT[[#This Row],[Erorr 2]])</f>
        <v>4.4629333333333108</v>
      </c>
      <c r="M1208" s="27">
        <f>SMA1MSFT[[#This Row],[Abs Erorr 2]]/SMA1MSFT[[#This Row],[Adj Close]]</f>
        <v>3.739058990827155E-2</v>
      </c>
      <c r="N1208" s="25">
        <f t="shared" si="94"/>
        <v>125.16761666666666</v>
      </c>
      <c r="O1208" s="30">
        <f>SMA1MSFT[[#This Row],[Adj Close]]-SMA1MSFT[[#This Row],[6-MA]]</f>
        <v>-5.8078166666666533</v>
      </c>
      <c r="P1208" s="29">
        <f>(SMA1MSFT[[#This Row],[Adj Close]]-N1208)^2</f>
        <v>33.730734433610955</v>
      </c>
      <c r="Q1208" s="29">
        <f>ABS(SMA1MSFT[[#This Row],[Erorr 3]])</f>
        <v>5.8078166666666533</v>
      </c>
      <c r="R1208" s="31">
        <f>SMA1MSFT[[#This Row],[Abs Erorr 3]]/SMA1MSFT[[#This Row],[Adj Close]]</f>
        <v>4.86580629882645E-2</v>
      </c>
    </row>
    <row r="1209" spans="2:18">
      <c r="B1209" s="20">
        <v>45538.291666666664</v>
      </c>
      <c r="C1209" s="4">
        <v>107.99079999999999</v>
      </c>
      <c r="D1209" s="25">
        <f t="shared" si="91"/>
        <v>119.35980000000001</v>
      </c>
      <c r="E1209" s="26">
        <f>SMA1MSFT[[#This Row],[Adj Close]]-SMA1MSFT[[#This Row],[Naive Trend ]]</f>
        <v>-11.369000000000014</v>
      </c>
      <c r="F1209" s="4">
        <f t="shared" si="90"/>
        <v>129.25416100000032</v>
      </c>
      <c r="G1209" s="4">
        <f>ABS(SMA1MSFT[[#This Row],[Erorr 1]])</f>
        <v>11.369000000000014</v>
      </c>
      <c r="H1209" s="27">
        <f>SMA1MSFT[[#This Row],[Abs Erorr 1]]/SMA1MSFT[[#This Row],[Adj Close]]</f>
        <v>0.10527748660071057</v>
      </c>
      <c r="I1209" s="25">
        <f t="shared" si="93"/>
        <v>120.84633333333333</v>
      </c>
      <c r="J1209" s="28">
        <f>(SMA1MSFT[[#This Row],[Adj Close]]-SMA1MSFT[[#This Row],[3-MA]])</f>
        <v>-12.855533333333341</v>
      </c>
      <c r="K1209" s="29">
        <f t="shared" si="92"/>
        <v>165.26473728444464</v>
      </c>
      <c r="L1209" s="29">
        <f>ABS(SMA1MSFT[[#This Row],[Erorr 2]])</f>
        <v>12.855533333333341</v>
      </c>
      <c r="M1209" s="27">
        <f>SMA1MSFT[[#This Row],[Abs Erorr 2]]/SMA1MSFT[[#This Row],[Adj Close]]</f>
        <v>0.11904285673717892</v>
      </c>
      <c r="N1209" s="25">
        <f t="shared" si="94"/>
        <v>124.43934999999999</v>
      </c>
      <c r="O1209" s="30">
        <f>SMA1MSFT[[#This Row],[Adj Close]]-SMA1MSFT[[#This Row],[6-MA]]</f>
        <v>-16.448549999999997</v>
      </c>
      <c r="P1209" s="29">
        <f>(SMA1MSFT[[#This Row],[Adj Close]]-N1209)^2</f>
        <v>270.55479710249989</v>
      </c>
      <c r="Q1209" s="29">
        <f>ABS(SMA1MSFT[[#This Row],[Erorr 3]])</f>
        <v>16.448549999999997</v>
      </c>
      <c r="R1209" s="31">
        <f>SMA1MSFT[[#This Row],[Abs Erorr 3]]/SMA1MSFT[[#This Row],[Adj Close]]</f>
        <v>0.15231436381617691</v>
      </c>
    </row>
    <row r="1210" spans="2:18">
      <c r="B1210" s="20">
        <v>45539.291666666664</v>
      </c>
      <c r="C1210" s="4">
        <v>106.2009</v>
      </c>
      <c r="D1210" s="25">
        <f t="shared" si="91"/>
        <v>107.99079999999999</v>
      </c>
      <c r="E1210" s="26">
        <f>SMA1MSFT[[#This Row],[Adj Close]]-SMA1MSFT[[#This Row],[Naive Trend ]]</f>
        <v>-1.7898999999999887</v>
      </c>
      <c r="F1210" s="4">
        <f t="shared" si="90"/>
        <v>3.2037420099999596</v>
      </c>
      <c r="G1210" s="4">
        <f>ABS(SMA1MSFT[[#This Row],[Erorr 1]])</f>
        <v>1.7898999999999887</v>
      </c>
      <c r="H1210" s="27">
        <f>SMA1MSFT[[#This Row],[Abs Erorr 1]]/SMA1MSFT[[#This Row],[Adj Close]]</f>
        <v>1.6853906134505346E-2</v>
      </c>
      <c r="I1210" s="25">
        <f t="shared" si="93"/>
        <v>114.97683333333333</v>
      </c>
      <c r="J1210" s="28">
        <f>(SMA1MSFT[[#This Row],[Adj Close]]-SMA1MSFT[[#This Row],[3-MA]])</f>
        <v>-8.7759333333333274</v>
      </c>
      <c r="K1210" s="29">
        <f t="shared" si="92"/>
        <v>77.01700587111101</v>
      </c>
      <c r="L1210" s="29">
        <f>ABS(SMA1MSFT[[#This Row],[Erorr 2]])</f>
        <v>8.7759333333333274</v>
      </c>
      <c r="M1210" s="27">
        <f>SMA1MSFT[[#This Row],[Abs Erorr 2]]/SMA1MSFT[[#This Row],[Adj Close]]</f>
        <v>8.2635206795171487E-2</v>
      </c>
      <c r="N1210" s="25">
        <f t="shared" si="94"/>
        <v>120.878</v>
      </c>
      <c r="O1210" s="30">
        <f>SMA1MSFT[[#This Row],[Adj Close]]-SMA1MSFT[[#This Row],[6-MA]]</f>
        <v>-14.677099999999996</v>
      </c>
      <c r="P1210" s="29">
        <f>(SMA1MSFT[[#This Row],[Adj Close]]-N1210)^2</f>
        <v>215.41726440999989</v>
      </c>
      <c r="Q1210" s="29">
        <f>ABS(SMA1MSFT[[#This Row],[Erorr 3]])</f>
        <v>14.677099999999996</v>
      </c>
      <c r="R1210" s="31">
        <f>SMA1MSFT[[#This Row],[Abs Erorr 3]]/SMA1MSFT[[#This Row],[Adj Close]]</f>
        <v>0.13820127701365992</v>
      </c>
    </row>
    <row r="1211" spans="2:18">
      <c r="B1211" s="20">
        <v>45540.291666666664</v>
      </c>
      <c r="C1211" s="4">
        <v>107.2008</v>
      </c>
      <c r="D1211" s="25">
        <f t="shared" si="91"/>
        <v>106.2009</v>
      </c>
      <c r="E1211" s="26">
        <f>SMA1MSFT[[#This Row],[Adj Close]]-SMA1MSFT[[#This Row],[Naive Trend ]]</f>
        <v>0.99989999999999668</v>
      </c>
      <c r="F1211" s="4">
        <f t="shared" si="90"/>
        <v>0.99980000999999341</v>
      </c>
      <c r="G1211" s="4">
        <f>ABS(SMA1MSFT[[#This Row],[Erorr 1]])</f>
        <v>0.99989999999999668</v>
      </c>
      <c r="H1211" s="27">
        <f>SMA1MSFT[[#This Row],[Abs Erorr 1]]/SMA1MSFT[[#This Row],[Adj Close]]</f>
        <v>9.3273557660017159E-3</v>
      </c>
      <c r="I1211" s="25">
        <f t="shared" si="93"/>
        <v>111.18383333333333</v>
      </c>
      <c r="J1211" s="28">
        <f>(SMA1MSFT[[#This Row],[Adj Close]]-SMA1MSFT[[#This Row],[3-MA]])</f>
        <v>-3.9830333333333243</v>
      </c>
      <c r="K1211" s="29">
        <f t="shared" si="92"/>
        <v>15.864554534444373</v>
      </c>
      <c r="L1211" s="29">
        <f>ABS(SMA1MSFT[[#This Row],[Erorr 2]])</f>
        <v>3.9830333333333243</v>
      </c>
      <c r="M1211" s="27">
        <f>SMA1MSFT[[#This Row],[Abs Erorr 2]]/SMA1MSFT[[#This Row],[Adj Close]]</f>
        <v>3.7154884416285366E-2</v>
      </c>
      <c r="N1211" s="25">
        <f t="shared" si="94"/>
        <v>117.50328333333334</v>
      </c>
      <c r="O1211" s="30">
        <f>SMA1MSFT[[#This Row],[Adj Close]]-SMA1MSFT[[#This Row],[6-MA]]</f>
        <v>-10.302483333333342</v>
      </c>
      <c r="P1211" s="29">
        <f>(SMA1MSFT[[#This Row],[Adj Close]]-N1211)^2</f>
        <v>106.14116283361129</v>
      </c>
      <c r="Q1211" s="29">
        <f>ABS(SMA1MSFT[[#This Row],[Erorr 3]])</f>
        <v>10.302483333333342</v>
      </c>
      <c r="R1211" s="31">
        <f>SMA1MSFT[[#This Row],[Abs Erorr 3]]/SMA1MSFT[[#This Row],[Adj Close]]</f>
        <v>9.6104537777081347E-2</v>
      </c>
    </row>
    <row r="1212" spans="2:18">
      <c r="B1212" s="20">
        <v>45541.291666666664</v>
      </c>
      <c r="C1212" s="4">
        <v>102.8212</v>
      </c>
      <c r="D1212" s="25">
        <f t="shared" si="91"/>
        <v>107.2008</v>
      </c>
      <c r="E1212" s="26">
        <f>SMA1MSFT[[#This Row],[Adj Close]]-SMA1MSFT[[#This Row],[Naive Trend ]]</f>
        <v>-4.3795999999999964</v>
      </c>
      <c r="F1212" s="4">
        <f t="shared" si="90"/>
        <v>19.180896159999968</v>
      </c>
      <c r="G1212" s="4">
        <f>ABS(SMA1MSFT[[#This Row],[Erorr 1]])</f>
        <v>4.3795999999999964</v>
      </c>
      <c r="H1212" s="27">
        <f>SMA1MSFT[[#This Row],[Abs Erorr 1]]/SMA1MSFT[[#This Row],[Adj Close]]</f>
        <v>4.2594328796007011E-2</v>
      </c>
      <c r="I1212" s="25">
        <f t="shared" si="93"/>
        <v>107.13083333333333</v>
      </c>
      <c r="J1212" s="28">
        <f>(SMA1MSFT[[#This Row],[Adj Close]]-SMA1MSFT[[#This Row],[3-MA]])</f>
        <v>-4.3096333333333234</v>
      </c>
      <c r="K1212" s="29">
        <f t="shared" si="92"/>
        <v>18.572939467777694</v>
      </c>
      <c r="L1212" s="29">
        <f>ABS(SMA1MSFT[[#This Row],[Erorr 2]])</f>
        <v>4.3096333333333234</v>
      </c>
      <c r="M1212" s="27">
        <f>SMA1MSFT[[#This Row],[Abs Erorr 2]]/SMA1MSFT[[#This Row],[Adj Close]]</f>
        <v>4.191385952832026E-2</v>
      </c>
      <c r="N1212" s="25">
        <f t="shared" si="94"/>
        <v>113.98858333333332</v>
      </c>
      <c r="O1212" s="30">
        <f>SMA1MSFT[[#This Row],[Adj Close]]-SMA1MSFT[[#This Row],[6-MA]]</f>
        <v>-11.167383333333319</v>
      </c>
      <c r="P1212" s="29">
        <f>(SMA1MSFT[[#This Row],[Adj Close]]-N1212)^2</f>
        <v>124.71045051361079</v>
      </c>
      <c r="Q1212" s="29">
        <f>ABS(SMA1MSFT[[#This Row],[Erorr 3]])</f>
        <v>11.167383333333319</v>
      </c>
      <c r="R1212" s="31">
        <f>SMA1MSFT[[#This Row],[Abs Erorr 3]]/SMA1MSFT[[#This Row],[Adj Close]]</f>
        <v>0.10860973547608196</v>
      </c>
    </row>
    <row r="1213" spans="2:18">
      <c r="B1213" s="20">
        <v>45544.291666666664</v>
      </c>
      <c r="C1213" s="4">
        <v>106.4609</v>
      </c>
      <c r="D1213" s="25">
        <f t="shared" si="91"/>
        <v>102.8212</v>
      </c>
      <c r="E1213" s="26">
        <f>SMA1MSFT[[#This Row],[Adj Close]]-SMA1MSFT[[#This Row],[Naive Trend ]]</f>
        <v>3.6396999999999906</v>
      </c>
      <c r="F1213" s="4">
        <f t="shared" si="90"/>
        <v>13.247416089999932</v>
      </c>
      <c r="G1213" s="4">
        <f>ABS(SMA1MSFT[[#This Row],[Erorr 1]])</f>
        <v>3.6396999999999906</v>
      </c>
      <c r="H1213" s="27">
        <f>SMA1MSFT[[#This Row],[Abs Erorr 1]]/SMA1MSFT[[#This Row],[Adj Close]]</f>
        <v>3.4188138556033164E-2</v>
      </c>
      <c r="I1213" s="25">
        <f t="shared" si="93"/>
        <v>105.40763333333332</v>
      </c>
      <c r="J1213" s="28">
        <f>(SMA1MSFT[[#This Row],[Adj Close]]-SMA1MSFT[[#This Row],[3-MA]])</f>
        <v>1.0532666666666728</v>
      </c>
      <c r="K1213" s="29">
        <f t="shared" si="92"/>
        <v>1.109370671111124</v>
      </c>
      <c r="L1213" s="29">
        <f>ABS(SMA1MSFT[[#This Row],[Erorr 2]])</f>
        <v>1.0532666666666728</v>
      </c>
      <c r="M1213" s="27">
        <f>SMA1MSFT[[#This Row],[Abs Erorr 2]]/SMA1MSFT[[#This Row],[Adj Close]]</f>
        <v>9.8934601028797687E-3</v>
      </c>
      <c r="N1213" s="25">
        <f t="shared" si="94"/>
        <v>110.19223333333332</v>
      </c>
      <c r="O1213" s="30">
        <f>SMA1MSFT[[#This Row],[Adj Close]]-SMA1MSFT[[#This Row],[6-MA]]</f>
        <v>-3.7313333333333247</v>
      </c>
      <c r="P1213" s="29">
        <f>(SMA1MSFT[[#This Row],[Adj Close]]-N1213)^2</f>
        <v>13.92284844444438</v>
      </c>
      <c r="Q1213" s="29">
        <f>ABS(SMA1MSFT[[#This Row],[Erorr 3]])</f>
        <v>3.7313333333333247</v>
      </c>
      <c r="R1213" s="31">
        <f>SMA1MSFT[[#This Row],[Abs Erorr 3]]/SMA1MSFT[[#This Row],[Adj Close]]</f>
        <v>3.504886144427978E-2</v>
      </c>
    </row>
    <row r="1214" spans="2:18">
      <c r="B1214" s="20">
        <v>45545.291666666664</v>
      </c>
      <c r="C1214" s="4">
        <v>108.0908</v>
      </c>
      <c r="D1214" s="25">
        <f t="shared" si="91"/>
        <v>106.4609</v>
      </c>
      <c r="E1214" s="26">
        <f>SMA1MSFT[[#This Row],[Adj Close]]-SMA1MSFT[[#This Row],[Naive Trend ]]</f>
        <v>1.6299000000000063</v>
      </c>
      <c r="F1214" s="4">
        <f t="shared" si="90"/>
        <v>2.6565740100000208</v>
      </c>
      <c r="G1214" s="4">
        <f>ABS(SMA1MSFT[[#This Row],[Erorr 1]])</f>
        <v>1.6299000000000063</v>
      </c>
      <c r="H1214" s="27">
        <f>SMA1MSFT[[#This Row],[Abs Erorr 1]]/SMA1MSFT[[#This Row],[Adj Close]]</f>
        <v>1.5078989146162359E-2</v>
      </c>
      <c r="I1214" s="25">
        <f t="shared" si="93"/>
        <v>105.4943</v>
      </c>
      <c r="J1214" s="28">
        <f>(SMA1MSFT[[#This Row],[Adj Close]]-SMA1MSFT[[#This Row],[3-MA]])</f>
        <v>2.596500000000006</v>
      </c>
      <c r="K1214" s="29">
        <f t="shared" si="92"/>
        <v>6.7418122500000317</v>
      </c>
      <c r="L1214" s="29">
        <f>ABS(SMA1MSFT[[#This Row],[Erorr 2]])</f>
        <v>2.596500000000006</v>
      </c>
      <c r="M1214" s="27">
        <f>SMA1MSFT[[#This Row],[Abs Erorr 2]]/SMA1MSFT[[#This Row],[Adj Close]]</f>
        <v>2.4021470837481136E-2</v>
      </c>
      <c r="N1214" s="25">
        <f t="shared" si="94"/>
        <v>108.33906666666667</v>
      </c>
      <c r="O1214" s="30">
        <f>SMA1MSFT[[#This Row],[Adj Close]]-SMA1MSFT[[#This Row],[6-MA]]</f>
        <v>-0.24826666666666597</v>
      </c>
      <c r="P1214" s="29">
        <f>(SMA1MSFT[[#This Row],[Adj Close]]-N1214)^2</f>
        <v>6.1636337777777432E-2</v>
      </c>
      <c r="Q1214" s="29">
        <f>ABS(SMA1MSFT[[#This Row],[Erorr 3]])</f>
        <v>0.24826666666666597</v>
      </c>
      <c r="R1214" s="31">
        <f>SMA1MSFT[[#This Row],[Abs Erorr 3]]/SMA1MSFT[[#This Row],[Adj Close]]</f>
        <v>2.2968343898524756E-3</v>
      </c>
    </row>
    <row r="1215" spans="2:18">
      <c r="B1215" s="20">
        <v>45546.291666666664</v>
      </c>
      <c r="C1215" s="4">
        <v>116.9</v>
      </c>
      <c r="D1215" s="25">
        <f t="shared" si="91"/>
        <v>108.0908</v>
      </c>
      <c r="E1215" s="26">
        <f>SMA1MSFT[[#This Row],[Adj Close]]-SMA1MSFT[[#This Row],[Naive Trend ]]</f>
        <v>8.8092000000000041</v>
      </c>
      <c r="F1215" s="4">
        <f t="shared" si="90"/>
        <v>77.602004640000075</v>
      </c>
      <c r="G1215" s="4">
        <f>ABS(SMA1MSFT[[#This Row],[Erorr 1]])</f>
        <v>8.8092000000000041</v>
      </c>
      <c r="H1215" s="27">
        <f>SMA1MSFT[[#This Row],[Abs Erorr 1]]/SMA1MSFT[[#This Row],[Adj Close]]</f>
        <v>7.5356715141146308E-2</v>
      </c>
      <c r="I1215" s="25">
        <f t="shared" si="93"/>
        <v>105.79096666666668</v>
      </c>
      <c r="J1215" s="28">
        <f>(SMA1MSFT[[#This Row],[Adj Close]]-SMA1MSFT[[#This Row],[3-MA]])</f>
        <v>11.109033333333329</v>
      </c>
      <c r="K1215" s="29">
        <f t="shared" si="92"/>
        <v>123.41062160111102</v>
      </c>
      <c r="L1215" s="29">
        <f>ABS(SMA1MSFT[[#This Row],[Erorr 2]])</f>
        <v>11.109033333333329</v>
      </c>
      <c r="M1215" s="27">
        <f>SMA1MSFT[[#This Row],[Abs Erorr 2]]/SMA1MSFT[[#This Row],[Adj Close]]</f>
        <v>9.503022526375815E-2</v>
      </c>
      <c r="N1215" s="25">
        <f t="shared" si="94"/>
        <v>106.4609</v>
      </c>
      <c r="O1215" s="30">
        <f>SMA1MSFT[[#This Row],[Adj Close]]-SMA1MSFT[[#This Row],[6-MA]]</f>
        <v>10.43910000000001</v>
      </c>
      <c r="P1215" s="29">
        <f>(SMA1MSFT[[#This Row],[Adj Close]]-N1215)^2</f>
        <v>108.97480881000021</v>
      </c>
      <c r="Q1215" s="29">
        <f>ABS(SMA1MSFT[[#This Row],[Erorr 3]])</f>
        <v>10.43910000000001</v>
      </c>
      <c r="R1215" s="31">
        <f>SMA1MSFT[[#This Row],[Abs Erorr 3]]/SMA1MSFT[[#This Row],[Adj Close]]</f>
        <v>8.9299401197604877E-2</v>
      </c>
    </row>
    <row r="1216" spans="2:18">
      <c r="B1216" s="20">
        <v>45547.291666666664</v>
      </c>
      <c r="C1216" s="4">
        <v>119.14</v>
      </c>
      <c r="D1216" s="25">
        <f t="shared" si="91"/>
        <v>116.9</v>
      </c>
      <c r="E1216" s="26">
        <f>SMA1MSFT[[#This Row],[Adj Close]]-SMA1MSFT[[#This Row],[Naive Trend ]]</f>
        <v>2.2399999999999949</v>
      </c>
      <c r="F1216" s="4">
        <f t="shared" si="90"/>
        <v>5.0175999999999767</v>
      </c>
      <c r="G1216" s="4">
        <f>ABS(SMA1MSFT[[#This Row],[Erorr 1]])</f>
        <v>2.2399999999999949</v>
      </c>
      <c r="H1216" s="27">
        <f>SMA1MSFT[[#This Row],[Abs Erorr 1]]/SMA1MSFT[[#This Row],[Adj Close]]</f>
        <v>1.880141010575789E-2</v>
      </c>
      <c r="I1216" s="25">
        <f t="shared" si="93"/>
        <v>110.48389999999999</v>
      </c>
      <c r="J1216" s="28">
        <f>(SMA1MSFT[[#This Row],[Adj Close]]-SMA1MSFT[[#This Row],[3-MA]])</f>
        <v>8.6561000000000092</v>
      </c>
      <c r="K1216" s="29">
        <f t="shared" si="92"/>
        <v>74.928067210000165</v>
      </c>
      <c r="L1216" s="29">
        <f>ABS(SMA1MSFT[[#This Row],[Erorr 2]])</f>
        <v>8.6561000000000092</v>
      </c>
      <c r="M1216" s="27">
        <f>SMA1MSFT[[#This Row],[Abs Erorr 2]]/SMA1MSFT[[#This Row],[Adj Close]]</f>
        <v>7.2654859828772955E-2</v>
      </c>
      <c r="N1216" s="25">
        <f t="shared" si="94"/>
        <v>107.94576666666666</v>
      </c>
      <c r="O1216" s="30">
        <f>SMA1MSFT[[#This Row],[Adj Close]]-SMA1MSFT[[#This Row],[6-MA]]</f>
        <v>11.194233333333344</v>
      </c>
      <c r="P1216" s="29">
        <f>(SMA1MSFT[[#This Row],[Adj Close]]-N1216)^2</f>
        <v>125.31085992111134</v>
      </c>
      <c r="Q1216" s="29">
        <f>ABS(SMA1MSFT[[#This Row],[Erorr 3]])</f>
        <v>11.194233333333344</v>
      </c>
      <c r="R1216" s="31">
        <f>SMA1MSFT[[#This Row],[Abs Erorr 3]]/SMA1MSFT[[#This Row],[Adj Close]]</f>
        <v>9.3958648089082955E-2</v>
      </c>
    </row>
    <row r="1217" spans="2:18">
      <c r="B1217" s="20">
        <v>45548.291666666664</v>
      </c>
      <c r="C1217" s="4">
        <v>119.1</v>
      </c>
      <c r="D1217" s="25">
        <f t="shared" si="91"/>
        <v>119.14</v>
      </c>
      <c r="E1217" s="26">
        <f>SMA1MSFT[[#This Row],[Adj Close]]-SMA1MSFT[[#This Row],[Naive Trend ]]</f>
        <v>-4.0000000000006253E-2</v>
      </c>
      <c r="F1217" s="4">
        <f t="shared" si="90"/>
        <v>1.6000000000005003E-3</v>
      </c>
      <c r="G1217" s="4">
        <f>ABS(SMA1MSFT[[#This Row],[Erorr 1]])</f>
        <v>4.0000000000006253E-2</v>
      </c>
      <c r="H1217" s="27">
        <f>SMA1MSFT[[#This Row],[Abs Erorr 1]]/SMA1MSFT[[#This Row],[Adj Close]]</f>
        <v>3.3585222502104328E-4</v>
      </c>
      <c r="I1217" s="25">
        <f t="shared" si="93"/>
        <v>114.71026666666667</v>
      </c>
      <c r="J1217" s="28">
        <f>(SMA1MSFT[[#This Row],[Adj Close]]-SMA1MSFT[[#This Row],[3-MA]])</f>
        <v>4.389733333333325</v>
      </c>
      <c r="K1217" s="29">
        <f t="shared" si="92"/>
        <v>19.269758737777703</v>
      </c>
      <c r="L1217" s="29">
        <f>ABS(SMA1MSFT[[#This Row],[Erorr 2]])</f>
        <v>4.389733333333325</v>
      </c>
      <c r="M1217" s="27">
        <f>SMA1MSFT[[#This Row],[Abs Erorr 2]]/SMA1MSFT[[#This Row],[Adj Close]]</f>
        <v>3.6857542681220198E-2</v>
      </c>
      <c r="N1217" s="25">
        <f t="shared" si="94"/>
        <v>110.10228333333333</v>
      </c>
      <c r="O1217" s="30">
        <f>SMA1MSFT[[#This Row],[Adj Close]]-SMA1MSFT[[#This Row],[6-MA]]</f>
        <v>8.9977166666666619</v>
      </c>
      <c r="P1217" s="29">
        <f>(SMA1MSFT[[#This Row],[Adj Close]]-N1217)^2</f>
        <v>80.958905213611033</v>
      </c>
      <c r="Q1217" s="29">
        <f>ABS(SMA1MSFT[[#This Row],[Erorr 3]])</f>
        <v>8.9977166666666619</v>
      </c>
      <c r="R1217" s="31">
        <f>SMA1MSFT[[#This Row],[Abs Erorr 3]]/SMA1MSFT[[#This Row],[Adj Close]]</f>
        <v>7.5547579065211271E-2</v>
      </c>
    </row>
    <row r="1218" spans="2:18">
      <c r="B1218" s="20">
        <v>45551.291666666664</v>
      </c>
      <c r="C1218" s="4">
        <v>116.78</v>
      </c>
      <c r="D1218" s="25">
        <f t="shared" si="91"/>
        <v>119.1</v>
      </c>
      <c r="E1218" s="26">
        <f>SMA1MSFT[[#This Row],[Adj Close]]-SMA1MSFT[[#This Row],[Naive Trend ]]</f>
        <v>-2.3199999999999932</v>
      </c>
      <c r="F1218" s="4">
        <f t="shared" si="90"/>
        <v>5.3823999999999685</v>
      </c>
      <c r="G1218" s="4">
        <f>ABS(SMA1MSFT[[#This Row],[Erorr 1]])</f>
        <v>2.3199999999999932</v>
      </c>
      <c r="H1218" s="27">
        <f>SMA1MSFT[[#This Row],[Abs Erorr 1]]/SMA1MSFT[[#This Row],[Adj Close]]</f>
        <v>1.986641548210304E-2</v>
      </c>
      <c r="I1218" s="25">
        <f t="shared" si="93"/>
        <v>118.38</v>
      </c>
      <c r="J1218" s="28">
        <f>(SMA1MSFT[[#This Row],[Adj Close]]-SMA1MSFT[[#This Row],[3-MA]])</f>
        <v>-1.5999999999999943</v>
      </c>
      <c r="K1218" s="29">
        <f t="shared" si="92"/>
        <v>2.5599999999999818</v>
      </c>
      <c r="L1218" s="29">
        <f>ABS(SMA1MSFT[[#This Row],[Erorr 2]])</f>
        <v>1.5999999999999943</v>
      </c>
      <c r="M1218" s="27">
        <f>SMA1MSFT[[#This Row],[Abs Erorr 2]]/SMA1MSFT[[#This Row],[Adj Close]]</f>
        <v>1.3700976194553812E-2</v>
      </c>
      <c r="N1218" s="25">
        <f t="shared" si="94"/>
        <v>112.08548333333334</v>
      </c>
      <c r="O1218" s="30">
        <f>SMA1MSFT[[#This Row],[Adj Close]]-SMA1MSFT[[#This Row],[6-MA]]</f>
        <v>4.694516666666658</v>
      </c>
      <c r="P1218" s="29">
        <f>(SMA1MSFT[[#This Row],[Adj Close]]-N1218)^2</f>
        <v>22.03848673361103</v>
      </c>
      <c r="Q1218" s="29">
        <f>ABS(SMA1MSFT[[#This Row],[Erorr 3]])</f>
        <v>4.694516666666658</v>
      </c>
      <c r="R1218" s="31">
        <f>SMA1MSFT[[#This Row],[Abs Erorr 3]]/SMA1MSFT[[#This Row],[Adj Close]]</f>
        <v>4.0199663184335141E-2</v>
      </c>
    </row>
    <row r="1219" spans="2:18">
      <c r="B1219" s="20">
        <v>45552.291666666664</v>
      </c>
      <c r="C1219" s="4">
        <v>115.59</v>
      </c>
      <c r="D1219" s="25">
        <f t="shared" si="91"/>
        <v>116.78</v>
      </c>
      <c r="E1219" s="26">
        <f>SMA1MSFT[[#This Row],[Adj Close]]-SMA1MSFT[[#This Row],[Naive Trend ]]</f>
        <v>-1.1899999999999977</v>
      </c>
      <c r="F1219" s="4">
        <f t="shared" si="90"/>
        <v>1.4160999999999946</v>
      </c>
      <c r="G1219" s="4">
        <f>ABS(SMA1MSFT[[#This Row],[Erorr 1]])</f>
        <v>1.1899999999999977</v>
      </c>
      <c r="H1219" s="27">
        <f>SMA1MSFT[[#This Row],[Abs Erorr 1]]/SMA1MSFT[[#This Row],[Adj Close]]</f>
        <v>1.029500821870402E-2</v>
      </c>
      <c r="I1219" s="25">
        <f t="shared" si="93"/>
        <v>118.33999999999999</v>
      </c>
      <c r="J1219" s="28">
        <f>(SMA1MSFT[[#This Row],[Adj Close]]-SMA1MSFT[[#This Row],[3-MA]])</f>
        <v>-2.7499999999999858</v>
      </c>
      <c r="K1219" s="29">
        <f t="shared" si="92"/>
        <v>7.5624999999999218</v>
      </c>
      <c r="L1219" s="29">
        <f>ABS(SMA1MSFT[[#This Row],[Erorr 2]])</f>
        <v>2.7499999999999858</v>
      </c>
      <c r="M1219" s="27">
        <f>SMA1MSFT[[#This Row],[Abs Erorr 2]]/SMA1MSFT[[#This Row],[Adj Close]]</f>
        <v>2.3790985379357952E-2</v>
      </c>
      <c r="N1219" s="25">
        <f t="shared" si="94"/>
        <v>114.41194999999999</v>
      </c>
      <c r="O1219" s="30">
        <f>SMA1MSFT[[#This Row],[Adj Close]]-SMA1MSFT[[#This Row],[6-MA]]</f>
        <v>1.1780500000000131</v>
      </c>
      <c r="P1219" s="29">
        <f>(SMA1MSFT[[#This Row],[Adj Close]]-N1219)^2</f>
        <v>1.3878018025000309</v>
      </c>
      <c r="Q1219" s="29">
        <f>ABS(SMA1MSFT[[#This Row],[Erorr 3]])</f>
        <v>1.1780500000000131</v>
      </c>
      <c r="R1219" s="31">
        <f>SMA1MSFT[[#This Row],[Abs Erorr 3]]/SMA1MSFT[[#This Row],[Adj Close]]</f>
        <v>1.019162557314658E-2</v>
      </c>
    </row>
    <row r="1220" spans="2:18">
      <c r="B1220" s="20">
        <v>45553.291666666664</v>
      </c>
      <c r="C1220" s="4">
        <v>113.37</v>
      </c>
      <c r="D1220" s="25">
        <f t="shared" si="91"/>
        <v>115.59</v>
      </c>
      <c r="E1220" s="26">
        <f>SMA1MSFT[[#This Row],[Adj Close]]-SMA1MSFT[[#This Row],[Naive Trend ]]</f>
        <v>-2.2199999999999989</v>
      </c>
      <c r="F1220" s="4">
        <f t="shared" ref="F1220:F1260" si="95">(C1220-D1220)^2</f>
        <v>4.9283999999999946</v>
      </c>
      <c r="G1220" s="4">
        <f>ABS(SMA1MSFT[[#This Row],[Erorr 1]])</f>
        <v>2.2199999999999989</v>
      </c>
      <c r="H1220" s="27">
        <f>SMA1MSFT[[#This Row],[Abs Erorr 1]]/SMA1MSFT[[#This Row],[Adj Close]]</f>
        <v>1.9581899973537962E-2</v>
      </c>
      <c r="I1220" s="25">
        <f t="shared" si="93"/>
        <v>117.15666666666668</v>
      </c>
      <c r="J1220" s="28">
        <f>(SMA1MSFT[[#This Row],[Adj Close]]-SMA1MSFT[[#This Row],[3-MA]])</f>
        <v>-3.786666666666676</v>
      </c>
      <c r="K1220" s="29">
        <f t="shared" si="92"/>
        <v>14.338844444444515</v>
      </c>
      <c r="L1220" s="29">
        <f>ABS(SMA1MSFT[[#This Row],[Erorr 2]])</f>
        <v>3.786666666666676</v>
      </c>
      <c r="M1220" s="27">
        <f>SMA1MSFT[[#This Row],[Abs Erorr 2]]/SMA1MSFT[[#This Row],[Adj Close]]</f>
        <v>3.3400958513422209E-2</v>
      </c>
      <c r="N1220" s="25">
        <f t="shared" si="94"/>
        <v>115.93346666666667</v>
      </c>
      <c r="O1220" s="30">
        <f>SMA1MSFT[[#This Row],[Adj Close]]-SMA1MSFT[[#This Row],[6-MA]]</f>
        <v>-2.5634666666666703</v>
      </c>
      <c r="P1220" s="29">
        <f>(SMA1MSFT[[#This Row],[Adj Close]]-N1220)^2</f>
        <v>6.57136135111113</v>
      </c>
      <c r="Q1220" s="29">
        <f>ABS(SMA1MSFT[[#This Row],[Erorr 3]])</f>
        <v>2.5634666666666703</v>
      </c>
      <c r="R1220" s="31">
        <f>SMA1MSFT[[#This Row],[Abs Erorr 3]]/SMA1MSFT[[#This Row],[Adj Close]]</f>
        <v>2.2611508041516012E-2</v>
      </c>
    </row>
    <row r="1221" spans="2:18">
      <c r="B1221" s="20">
        <v>45554.291666666664</v>
      </c>
      <c r="C1221" s="4">
        <v>117.87</v>
      </c>
      <c r="D1221" s="25">
        <f t="shared" ref="D1221:D1260" si="96">C1220</f>
        <v>113.37</v>
      </c>
      <c r="E1221" s="26">
        <f>SMA1MSFT[[#This Row],[Adj Close]]-SMA1MSFT[[#This Row],[Naive Trend ]]</f>
        <v>4.5</v>
      </c>
      <c r="F1221" s="4">
        <f t="shared" si="95"/>
        <v>20.25</v>
      </c>
      <c r="G1221" s="4">
        <f>ABS(SMA1MSFT[[#This Row],[Erorr 1]])</f>
        <v>4.5</v>
      </c>
      <c r="H1221" s="27">
        <f>SMA1MSFT[[#This Row],[Abs Erorr 1]]/SMA1MSFT[[#This Row],[Adj Close]]</f>
        <v>3.8177653346907606E-2</v>
      </c>
      <c r="I1221" s="25">
        <f t="shared" si="93"/>
        <v>115.24666666666667</v>
      </c>
      <c r="J1221" s="28">
        <f>(SMA1MSFT[[#This Row],[Adj Close]]-SMA1MSFT[[#This Row],[3-MA]])</f>
        <v>2.6233333333333348</v>
      </c>
      <c r="K1221" s="29">
        <f t="shared" si="92"/>
        <v>6.8818777777777855</v>
      </c>
      <c r="L1221" s="29">
        <f>ABS(SMA1MSFT[[#This Row],[Erorr 2]])</f>
        <v>2.6233333333333348</v>
      </c>
      <c r="M1221" s="27">
        <f>SMA1MSFT[[#This Row],[Abs Erorr 2]]/SMA1MSFT[[#This Row],[Adj Close]]</f>
        <v>2.2256157914086153E-2</v>
      </c>
      <c r="N1221" s="25">
        <f t="shared" si="94"/>
        <v>116.81333333333333</v>
      </c>
      <c r="O1221" s="30">
        <f>SMA1MSFT[[#This Row],[Adj Close]]-SMA1MSFT[[#This Row],[6-MA]]</f>
        <v>1.056666666666672</v>
      </c>
      <c r="P1221" s="29">
        <f>(SMA1MSFT[[#This Row],[Adj Close]]-N1221)^2</f>
        <v>1.1165444444444557</v>
      </c>
      <c r="Q1221" s="29">
        <f>ABS(SMA1MSFT[[#This Row],[Erorr 3]])</f>
        <v>1.056666666666672</v>
      </c>
      <c r="R1221" s="31">
        <f>SMA1MSFT[[#This Row],[Abs Erorr 3]]/SMA1MSFT[[#This Row],[Adj Close]]</f>
        <v>8.9646786007183503E-3</v>
      </c>
    </row>
    <row r="1222" spans="2:18">
      <c r="B1222" s="20">
        <v>45555.291666666664</v>
      </c>
      <c r="C1222" s="4">
        <v>116</v>
      </c>
      <c r="D1222" s="25">
        <f t="shared" si="96"/>
        <v>117.87</v>
      </c>
      <c r="E1222" s="26">
        <f>SMA1MSFT[[#This Row],[Adj Close]]-SMA1MSFT[[#This Row],[Naive Trend ]]</f>
        <v>-1.8700000000000045</v>
      </c>
      <c r="F1222" s="4">
        <f t="shared" si="95"/>
        <v>3.496900000000017</v>
      </c>
      <c r="G1222" s="4">
        <f>ABS(SMA1MSFT[[#This Row],[Erorr 1]])</f>
        <v>1.8700000000000045</v>
      </c>
      <c r="H1222" s="27">
        <f>SMA1MSFT[[#This Row],[Abs Erorr 1]]/SMA1MSFT[[#This Row],[Adj Close]]</f>
        <v>1.6120689655172452E-2</v>
      </c>
      <c r="I1222" s="25">
        <f t="shared" si="93"/>
        <v>115.61000000000001</v>
      </c>
      <c r="J1222" s="28">
        <f>(SMA1MSFT[[#This Row],[Adj Close]]-SMA1MSFT[[#This Row],[3-MA]])</f>
        <v>0.38999999999998636</v>
      </c>
      <c r="K1222" s="29">
        <f t="shared" ref="K1222:K1260" si="97">(C1222-I1222)^2</f>
        <v>0.15209999999998935</v>
      </c>
      <c r="L1222" s="29">
        <f>ABS(SMA1MSFT[[#This Row],[Erorr 2]])</f>
        <v>0.38999999999998636</v>
      </c>
      <c r="M1222" s="27">
        <f>SMA1MSFT[[#This Row],[Abs Erorr 2]]/SMA1MSFT[[#This Row],[Adj Close]]</f>
        <v>3.3620689655171239E-3</v>
      </c>
      <c r="N1222" s="25">
        <f t="shared" si="94"/>
        <v>116.97500000000001</v>
      </c>
      <c r="O1222" s="30">
        <f>SMA1MSFT[[#This Row],[Adj Close]]-SMA1MSFT[[#This Row],[6-MA]]</f>
        <v>-0.97500000000000853</v>
      </c>
      <c r="P1222" s="29">
        <f>(SMA1MSFT[[#This Row],[Adj Close]]-N1222)^2</f>
        <v>0.9506250000000166</v>
      </c>
      <c r="Q1222" s="29">
        <f>ABS(SMA1MSFT[[#This Row],[Erorr 3]])</f>
        <v>0.97500000000000853</v>
      </c>
      <c r="R1222" s="31">
        <f>SMA1MSFT[[#This Row],[Abs Erorr 3]]/SMA1MSFT[[#This Row],[Adj Close]]</f>
        <v>8.4051724137931775E-3</v>
      </c>
    </row>
    <row r="1223" spans="2:18">
      <c r="B1223" s="20">
        <v>45558.291666666664</v>
      </c>
      <c r="C1223" s="4">
        <v>116.26</v>
      </c>
      <c r="D1223" s="25">
        <f t="shared" si="96"/>
        <v>116</v>
      </c>
      <c r="E1223" s="26">
        <f>SMA1MSFT[[#This Row],[Adj Close]]-SMA1MSFT[[#This Row],[Naive Trend ]]</f>
        <v>0.26000000000000512</v>
      </c>
      <c r="F1223" s="4">
        <f t="shared" si="95"/>
        <v>6.7600000000002658E-2</v>
      </c>
      <c r="G1223" s="4">
        <f>ABS(SMA1MSFT[[#This Row],[Erorr 1]])</f>
        <v>0.26000000000000512</v>
      </c>
      <c r="H1223" s="27">
        <f>SMA1MSFT[[#This Row],[Abs Erorr 1]]/SMA1MSFT[[#This Row],[Adj Close]]</f>
        <v>2.2363667641493645E-3</v>
      </c>
      <c r="I1223" s="25">
        <f t="shared" ref="I1223:I1260" si="98">AVERAGE(C1220:C1222)</f>
        <v>115.74666666666667</v>
      </c>
      <c r="J1223" s="28">
        <f>(SMA1MSFT[[#This Row],[Adj Close]]-SMA1MSFT[[#This Row],[3-MA]])</f>
        <v>0.51333333333333542</v>
      </c>
      <c r="K1223" s="29">
        <f t="shared" si="97"/>
        <v>0.26351111111111325</v>
      </c>
      <c r="L1223" s="29">
        <f>ABS(SMA1MSFT[[#This Row],[Erorr 2]])</f>
        <v>0.51333333333333542</v>
      </c>
      <c r="M1223" s="27">
        <f>SMA1MSFT[[#This Row],[Abs Erorr 2]]/SMA1MSFT[[#This Row],[Adj Close]]</f>
        <v>4.4153907907563683E-3</v>
      </c>
      <c r="N1223" s="25">
        <f t="shared" si="94"/>
        <v>116.45166666666667</v>
      </c>
      <c r="O1223" s="30">
        <f>SMA1MSFT[[#This Row],[Adj Close]]-SMA1MSFT[[#This Row],[6-MA]]</f>
        <v>-0.19166666666666288</v>
      </c>
      <c r="P1223" s="29">
        <f>(SMA1MSFT[[#This Row],[Adj Close]]-N1223)^2</f>
        <v>3.6736111111109658E-2</v>
      </c>
      <c r="Q1223" s="29">
        <f>ABS(SMA1MSFT[[#This Row],[Erorr 3]])</f>
        <v>0.19166666666666288</v>
      </c>
      <c r="R1223" s="31">
        <f>SMA1MSFT[[#This Row],[Abs Erorr 3]]/SMA1MSFT[[#This Row],[Adj Close]]</f>
        <v>1.6486037043408125E-3</v>
      </c>
    </row>
    <row r="1224" spans="2:18">
      <c r="B1224" s="20">
        <v>45559.291666666664</v>
      </c>
      <c r="C1224" s="4">
        <v>120.87</v>
      </c>
      <c r="D1224" s="25">
        <f t="shared" si="96"/>
        <v>116.26</v>
      </c>
      <c r="E1224" s="26">
        <f>SMA1MSFT[[#This Row],[Adj Close]]-SMA1MSFT[[#This Row],[Naive Trend ]]</f>
        <v>4.6099999999999994</v>
      </c>
      <c r="F1224" s="4">
        <f t="shared" si="95"/>
        <v>21.252099999999995</v>
      </c>
      <c r="G1224" s="4">
        <f>ABS(SMA1MSFT[[#This Row],[Erorr 1]])</f>
        <v>4.6099999999999994</v>
      </c>
      <c r="H1224" s="27">
        <f>SMA1MSFT[[#This Row],[Abs Erorr 1]]/SMA1MSFT[[#This Row],[Adj Close]]</f>
        <v>3.8140150574997929E-2</v>
      </c>
      <c r="I1224" s="25">
        <f t="shared" si="98"/>
        <v>116.71</v>
      </c>
      <c r="J1224" s="28">
        <f>(SMA1MSFT[[#This Row],[Adj Close]]-SMA1MSFT[[#This Row],[3-MA]])</f>
        <v>4.1600000000000108</v>
      </c>
      <c r="K1224" s="29">
        <f t="shared" si="97"/>
        <v>17.305600000000091</v>
      </c>
      <c r="L1224" s="29">
        <f>ABS(SMA1MSFT[[#This Row],[Erorr 2]])</f>
        <v>4.1600000000000108</v>
      </c>
      <c r="M1224" s="27">
        <f>SMA1MSFT[[#This Row],[Abs Erorr 2]]/SMA1MSFT[[#This Row],[Adj Close]]</f>
        <v>3.4417142384379998E-2</v>
      </c>
      <c r="N1224" s="25">
        <f t="shared" si="94"/>
        <v>115.97833333333334</v>
      </c>
      <c r="O1224" s="30">
        <f>SMA1MSFT[[#This Row],[Adj Close]]-SMA1MSFT[[#This Row],[6-MA]]</f>
        <v>4.8916666666666657</v>
      </c>
      <c r="P1224" s="29">
        <f>(SMA1MSFT[[#This Row],[Adj Close]]-N1224)^2</f>
        <v>23.928402777777769</v>
      </c>
      <c r="Q1224" s="29">
        <f>ABS(SMA1MSFT[[#This Row],[Erorr 3]])</f>
        <v>4.8916666666666657</v>
      </c>
      <c r="R1224" s="31">
        <f>SMA1MSFT[[#This Row],[Abs Erorr 3]]/SMA1MSFT[[#This Row],[Adj Close]]</f>
        <v>4.0470477923940311E-2</v>
      </c>
    </row>
    <row r="1225" spans="2:18">
      <c r="B1225" s="20">
        <v>45560.291666666664</v>
      </c>
      <c r="C1225" s="4">
        <v>123.51</v>
      </c>
      <c r="D1225" s="25">
        <f t="shared" si="96"/>
        <v>120.87</v>
      </c>
      <c r="E1225" s="26">
        <f>SMA1MSFT[[#This Row],[Adj Close]]-SMA1MSFT[[#This Row],[Naive Trend ]]</f>
        <v>2.6400000000000006</v>
      </c>
      <c r="F1225" s="4">
        <f t="shared" si="95"/>
        <v>6.9696000000000033</v>
      </c>
      <c r="G1225" s="4">
        <f>ABS(SMA1MSFT[[#This Row],[Erorr 1]])</f>
        <v>2.6400000000000006</v>
      </c>
      <c r="H1225" s="27">
        <f>SMA1MSFT[[#This Row],[Abs Erorr 1]]/SMA1MSFT[[#This Row],[Adj Close]]</f>
        <v>2.1374787466601899E-2</v>
      </c>
      <c r="I1225" s="25">
        <f t="shared" si="98"/>
        <v>117.71</v>
      </c>
      <c r="J1225" s="28">
        <f>(SMA1MSFT[[#This Row],[Adj Close]]-SMA1MSFT[[#This Row],[3-MA]])</f>
        <v>5.8000000000000114</v>
      </c>
      <c r="K1225" s="29">
        <f t="shared" si="97"/>
        <v>33.640000000000128</v>
      </c>
      <c r="L1225" s="29">
        <f>ABS(SMA1MSFT[[#This Row],[Erorr 2]])</f>
        <v>5.8000000000000114</v>
      </c>
      <c r="M1225" s="27">
        <f>SMA1MSFT[[#This Row],[Abs Erorr 2]]/SMA1MSFT[[#This Row],[Adj Close]]</f>
        <v>4.6959760343292134E-2</v>
      </c>
      <c r="N1225" s="25">
        <f t="shared" si="94"/>
        <v>116.66000000000001</v>
      </c>
      <c r="O1225" s="30">
        <f>SMA1MSFT[[#This Row],[Adj Close]]-SMA1MSFT[[#This Row],[6-MA]]</f>
        <v>6.8499999999999943</v>
      </c>
      <c r="P1225" s="29">
        <f>(SMA1MSFT[[#This Row],[Adj Close]]-N1225)^2</f>
        <v>46.922499999999921</v>
      </c>
      <c r="Q1225" s="29">
        <f>ABS(SMA1MSFT[[#This Row],[Erorr 3]])</f>
        <v>6.8499999999999943</v>
      </c>
      <c r="R1225" s="31">
        <f>SMA1MSFT[[#This Row],[Abs Erorr 3]]/SMA1MSFT[[#This Row],[Adj Close]]</f>
        <v>5.5461096267508656E-2</v>
      </c>
    </row>
    <row r="1226" spans="2:18">
      <c r="B1226" s="20">
        <v>45561.291666666664</v>
      </c>
      <c r="C1226" s="4">
        <v>124.04</v>
      </c>
      <c r="D1226" s="25">
        <f t="shared" si="96"/>
        <v>123.51</v>
      </c>
      <c r="E1226" s="26">
        <f>SMA1MSFT[[#This Row],[Adj Close]]-SMA1MSFT[[#This Row],[Naive Trend ]]</f>
        <v>0.53000000000000114</v>
      </c>
      <c r="F1226" s="4">
        <f t="shared" si="95"/>
        <v>0.2809000000000012</v>
      </c>
      <c r="G1226" s="4">
        <f>ABS(SMA1MSFT[[#This Row],[Erorr 1]])</f>
        <v>0.53000000000000114</v>
      </c>
      <c r="H1226" s="27">
        <f>SMA1MSFT[[#This Row],[Abs Erorr 1]]/SMA1MSFT[[#This Row],[Adj Close]]</f>
        <v>4.2728152208964939E-3</v>
      </c>
      <c r="I1226" s="25">
        <f t="shared" si="98"/>
        <v>120.21333333333332</v>
      </c>
      <c r="J1226" s="28">
        <f>(SMA1MSFT[[#This Row],[Adj Close]]-SMA1MSFT[[#This Row],[3-MA]])</f>
        <v>3.8266666666666822</v>
      </c>
      <c r="K1226" s="29">
        <f t="shared" si="97"/>
        <v>14.643377777777896</v>
      </c>
      <c r="L1226" s="29">
        <f>ABS(SMA1MSFT[[#This Row],[Erorr 2]])</f>
        <v>3.8266666666666822</v>
      </c>
      <c r="M1226" s="27">
        <f>SMA1MSFT[[#This Row],[Abs Erorr 2]]/SMA1MSFT[[#This Row],[Adj Close]]</f>
        <v>3.0850263355906821E-2</v>
      </c>
      <c r="N1226" s="25">
        <f t="shared" ref="N1226:N1260" si="99">AVERAGE(C1220:C1225)</f>
        <v>117.98</v>
      </c>
      <c r="O1226" s="30">
        <f>SMA1MSFT[[#This Row],[Adj Close]]-SMA1MSFT[[#This Row],[6-MA]]</f>
        <v>6.0600000000000023</v>
      </c>
      <c r="P1226" s="29">
        <f>(SMA1MSFT[[#This Row],[Adj Close]]-N1226)^2</f>
        <v>36.723600000000026</v>
      </c>
      <c r="Q1226" s="29">
        <f>ABS(SMA1MSFT[[#This Row],[Erorr 3]])</f>
        <v>6.0600000000000023</v>
      </c>
      <c r="R1226" s="31">
        <f>SMA1MSFT[[#This Row],[Abs Erorr 3]]/SMA1MSFT[[#This Row],[Adj Close]]</f>
        <v>4.88552079974202E-2</v>
      </c>
    </row>
    <row r="1227" spans="2:18">
      <c r="B1227" s="20">
        <v>45562.291666666664</v>
      </c>
      <c r="C1227" s="4">
        <v>121.4</v>
      </c>
      <c r="D1227" s="25">
        <f t="shared" si="96"/>
        <v>124.04</v>
      </c>
      <c r="E1227" s="26">
        <f>SMA1MSFT[[#This Row],[Adj Close]]-SMA1MSFT[[#This Row],[Naive Trend ]]</f>
        <v>-2.6400000000000006</v>
      </c>
      <c r="F1227" s="4">
        <f t="shared" si="95"/>
        <v>6.9696000000000033</v>
      </c>
      <c r="G1227" s="4">
        <f>ABS(SMA1MSFT[[#This Row],[Erorr 1]])</f>
        <v>2.6400000000000006</v>
      </c>
      <c r="H1227" s="27">
        <f>SMA1MSFT[[#This Row],[Abs Erorr 1]]/SMA1MSFT[[#This Row],[Adj Close]]</f>
        <v>2.1746293245469527E-2</v>
      </c>
      <c r="I1227" s="25">
        <f t="shared" si="98"/>
        <v>122.80666666666667</v>
      </c>
      <c r="J1227" s="28">
        <f>(SMA1MSFT[[#This Row],[Adj Close]]-SMA1MSFT[[#This Row],[3-MA]])</f>
        <v>-1.4066666666666663</v>
      </c>
      <c r="K1227" s="29">
        <f t="shared" si="97"/>
        <v>1.97871111111111</v>
      </c>
      <c r="L1227" s="29">
        <f>ABS(SMA1MSFT[[#This Row],[Erorr 2]])</f>
        <v>1.4066666666666663</v>
      </c>
      <c r="M1227" s="27">
        <f>SMA1MSFT[[#This Row],[Abs Erorr 2]]/SMA1MSFT[[#This Row],[Adj Close]]</f>
        <v>1.1587040087863808E-2</v>
      </c>
      <c r="N1227" s="25">
        <f t="shared" si="99"/>
        <v>119.75833333333333</v>
      </c>
      <c r="O1227" s="30">
        <f>SMA1MSFT[[#This Row],[Adj Close]]-SMA1MSFT[[#This Row],[6-MA]]</f>
        <v>1.6416666666666799</v>
      </c>
      <c r="P1227" s="29">
        <f>(SMA1MSFT[[#This Row],[Adj Close]]-N1227)^2</f>
        <v>2.695069444444488</v>
      </c>
      <c r="Q1227" s="29">
        <f>ABS(SMA1MSFT[[#This Row],[Erorr 3]])</f>
        <v>1.6416666666666799</v>
      </c>
      <c r="R1227" s="31">
        <f>SMA1MSFT[[#This Row],[Abs Erorr 3]]/SMA1MSFT[[#This Row],[Adj Close]]</f>
        <v>1.3522789676002305E-2</v>
      </c>
    </row>
    <row r="1228" spans="2:18">
      <c r="B1228" s="20">
        <v>45565.291666666664</v>
      </c>
      <c r="C1228" s="4">
        <v>121.44</v>
      </c>
      <c r="D1228" s="25">
        <f t="shared" si="96"/>
        <v>121.4</v>
      </c>
      <c r="E1228" s="26">
        <f>SMA1MSFT[[#This Row],[Adj Close]]-SMA1MSFT[[#This Row],[Naive Trend ]]</f>
        <v>3.9999999999992042E-2</v>
      </c>
      <c r="F1228" s="4">
        <f t="shared" si="95"/>
        <v>1.5999999999993634E-3</v>
      </c>
      <c r="G1228" s="4">
        <f>ABS(SMA1MSFT[[#This Row],[Erorr 1]])</f>
        <v>3.9999999999992042E-2</v>
      </c>
      <c r="H1228" s="27">
        <f>SMA1MSFT[[#This Row],[Abs Erorr 1]]/SMA1MSFT[[#This Row],[Adj Close]]</f>
        <v>3.2938076416330733E-4</v>
      </c>
      <c r="I1228" s="25">
        <f t="shared" si="98"/>
        <v>122.98333333333335</v>
      </c>
      <c r="J1228" s="28">
        <f>(SMA1MSFT[[#This Row],[Adj Close]]-SMA1MSFT[[#This Row],[3-MA]])</f>
        <v>-1.5433333333333508</v>
      </c>
      <c r="K1228" s="29">
        <f t="shared" si="97"/>
        <v>2.3818777777778317</v>
      </c>
      <c r="L1228" s="29">
        <f>ABS(SMA1MSFT[[#This Row],[Erorr 2]])</f>
        <v>1.5433333333333508</v>
      </c>
      <c r="M1228" s="27">
        <f>SMA1MSFT[[#This Row],[Abs Erorr 2]]/SMA1MSFT[[#This Row],[Adj Close]]</f>
        <v>1.2708607817303614E-2</v>
      </c>
      <c r="N1228" s="25">
        <f t="shared" si="99"/>
        <v>120.34666666666665</v>
      </c>
      <c r="O1228" s="30">
        <f>SMA1MSFT[[#This Row],[Adj Close]]-SMA1MSFT[[#This Row],[6-MA]]</f>
        <v>1.0933333333333479</v>
      </c>
      <c r="P1228" s="29">
        <f>(SMA1MSFT[[#This Row],[Adj Close]]-N1228)^2</f>
        <v>1.1953777777778096</v>
      </c>
      <c r="Q1228" s="29">
        <f>ABS(SMA1MSFT[[#This Row],[Erorr 3]])</f>
        <v>1.0933333333333479</v>
      </c>
      <c r="R1228" s="31">
        <f>SMA1MSFT[[#This Row],[Abs Erorr 3]]/SMA1MSFT[[#This Row],[Adj Close]]</f>
        <v>9.0030742204656455E-3</v>
      </c>
    </row>
    <row r="1229" spans="2:18">
      <c r="B1229" s="20">
        <v>45566.291666666664</v>
      </c>
      <c r="C1229" s="4">
        <v>117</v>
      </c>
      <c r="D1229" s="25">
        <f t="shared" si="96"/>
        <v>121.44</v>
      </c>
      <c r="E1229" s="26">
        <f>SMA1MSFT[[#This Row],[Adj Close]]-SMA1MSFT[[#This Row],[Naive Trend ]]</f>
        <v>-4.4399999999999977</v>
      </c>
      <c r="F1229" s="4">
        <f t="shared" si="95"/>
        <v>19.713599999999978</v>
      </c>
      <c r="G1229" s="4">
        <f>ABS(SMA1MSFT[[#This Row],[Erorr 1]])</f>
        <v>4.4399999999999977</v>
      </c>
      <c r="H1229" s="27">
        <f>SMA1MSFT[[#This Row],[Abs Erorr 1]]/SMA1MSFT[[#This Row],[Adj Close]]</f>
        <v>3.794871794871793E-2</v>
      </c>
      <c r="I1229" s="25">
        <f t="shared" si="98"/>
        <v>122.29333333333334</v>
      </c>
      <c r="J1229" s="28">
        <f>(SMA1MSFT[[#This Row],[Adj Close]]-SMA1MSFT[[#This Row],[3-MA]])</f>
        <v>-5.2933333333333366</v>
      </c>
      <c r="K1229" s="29">
        <f t="shared" si="97"/>
        <v>28.019377777777812</v>
      </c>
      <c r="L1229" s="29">
        <f>ABS(SMA1MSFT[[#This Row],[Erorr 2]])</f>
        <v>5.2933333333333366</v>
      </c>
      <c r="M1229" s="27">
        <f>SMA1MSFT[[#This Row],[Abs Erorr 2]]/SMA1MSFT[[#This Row],[Adj Close]]</f>
        <v>4.5242165242165268E-2</v>
      </c>
      <c r="N1229" s="25">
        <f t="shared" si="99"/>
        <v>121.25333333333333</v>
      </c>
      <c r="O1229" s="30">
        <f>SMA1MSFT[[#This Row],[Adj Close]]-SMA1MSFT[[#This Row],[6-MA]]</f>
        <v>-4.2533333333333303</v>
      </c>
      <c r="P1229" s="29">
        <f>(SMA1MSFT[[#This Row],[Adj Close]]-N1229)^2</f>
        <v>18.090844444444418</v>
      </c>
      <c r="Q1229" s="29">
        <f>ABS(SMA1MSFT[[#This Row],[Erorr 3]])</f>
        <v>4.2533333333333303</v>
      </c>
      <c r="R1229" s="31">
        <f>SMA1MSFT[[#This Row],[Abs Erorr 3]]/SMA1MSFT[[#This Row],[Adj Close]]</f>
        <v>3.6353276353276329E-2</v>
      </c>
    </row>
    <row r="1230" spans="2:18">
      <c r="B1230" s="20">
        <v>45567.291666666664</v>
      </c>
      <c r="C1230" s="4">
        <v>118.85</v>
      </c>
      <c r="D1230" s="25">
        <f t="shared" si="96"/>
        <v>117</v>
      </c>
      <c r="E1230" s="26">
        <f>SMA1MSFT[[#This Row],[Adj Close]]-SMA1MSFT[[#This Row],[Naive Trend ]]</f>
        <v>1.8499999999999943</v>
      </c>
      <c r="F1230" s="4">
        <f t="shared" si="95"/>
        <v>3.422499999999979</v>
      </c>
      <c r="G1230" s="4">
        <f>ABS(SMA1MSFT[[#This Row],[Erorr 1]])</f>
        <v>1.8499999999999943</v>
      </c>
      <c r="H1230" s="27">
        <f>SMA1MSFT[[#This Row],[Abs Erorr 1]]/SMA1MSFT[[#This Row],[Adj Close]]</f>
        <v>1.556583929322671E-2</v>
      </c>
      <c r="I1230" s="25">
        <f t="shared" si="98"/>
        <v>119.94666666666667</v>
      </c>
      <c r="J1230" s="28">
        <f>(SMA1MSFT[[#This Row],[Adj Close]]-SMA1MSFT[[#This Row],[3-MA]])</f>
        <v>-1.0966666666666782</v>
      </c>
      <c r="K1230" s="29">
        <f t="shared" si="97"/>
        <v>1.202677777777803</v>
      </c>
      <c r="L1230" s="29">
        <f>ABS(SMA1MSFT[[#This Row],[Erorr 2]])</f>
        <v>1.0966666666666782</v>
      </c>
      <c r="M1230" s="27">
        <f>SMA1MSFT[[#This Row],[Abs Erorr 2]]/SMA1MSFT[[#This Row],[Adj Close]]</f>
        <v>9.2273173467957784E-3</v>
      </c>
      <c r="N1230" s="25">
        <f t="shared" si="99"/>
        <v>121.37666666666667</v>
      </c>
      <c r="O1230" s="30">
        <f>SMA1MSFT[[#This Row],[Adj Close]]-SMA1MSFT[[#This Row],[6-MA]]</f>
        <v>-2.5266666666666708</v>
      </c>
      <c r="P1230" s="29">
        <f>(SMA1MSFT[[#This Row],[Adj Close]]-N1230)^2</f>
        <v>6.3840444444444655</v>
      </c>
      <c r="Q1230" s="29">
        <f>ABS(SMA1MSFT[[#This Row],[Erorr 3]])</f>
        <v>2.5266666666666708</v>
      </c>
      <c r="R1230" s="31">
        <f>SMA1MSFT[[#This Row],[Abs Erorr 3]]/SMA1MSFT[[#This Row],[Adj Close]]</f>
        <v>2.1259290422100723E-2</v>
      </c>
    </row>
    <row r="1231" spans="2:18">
      <c r="B1231" s="20">
        <v>45568.291666666664</v>
      </c>
      <c r="C1231" s="4">
        <v>122.85</v>
      </c>
      <c r="D1231" s="25">
        <f t="shared" si="96"/>
        <v>118.85</v>
      </c>
      <c r="E1231" s="26">
        <f>SMA1MSFT[[#This Row],[Adj Close]]-SMA1MSFT[[#This Row],[Naive Trend ]]</f>
        <v>4</v>
      </c>
      <c r="F1231" s="4">
        <f t="shared" si="95"/>
        <v>16</v>
      </c>
      <c r="G1231" s="4">
        <f>ABS(SMA1MSFT[[#This Row],[Erorr 1]])</f>
        <v>4</v>
      </c>
      <c r="H1231" s="27">
        <f>SMA1MSFT[[#This Row],[Abs Erorr 1]]/SMA1MSFT[[#This Row],[Adj Close]]</f>
        <v>3.2560032560032565E-2</v>
      </c>
      <c r="I1231" s="25">
        <f t="shared" si="98"/>
        <v>119.09666666666665</v>
      </c>
      <c r="J1231" s="28">
        <f>(SMA1MSFT[[#This Row],[Adj Close]]-SMA1MSFT[[#This Row],[3-MA]])</f>
        <v>3.7533333333333445</v>
      </c>
      <c r="K1231" s="29">
        <f t="shared" si="97"/>
        <v>14.087511111111196</v>
      </c>
      <c r="L1231" s="29">
        <f>ABS(SMA1MSFT[[#This Row],[Erorr 2]])</f>
        <v>3.7533333333333445</v>
      </c>
      <c r="M1231" s="27">
        <f>SMA1MSFT[[#This Row],[Abs Erorr 2]]/SMA1MSFT[[#This Row],[Adj Close]]</f>
        <v>3.0552163885497311E-2</v>
      </c>
      <c r="N1231" s="25">
        <f t="shared" si="99"/>
        <v>121.04000000000002</v>
      </c>
      <c r="O1231" s="30">
        <f>SMA1MSFT[[#This Row],[Adj Close]]-SMA1MSFT[[#This Row],[6-MA]]</f>
        <v>1.8099999999999739</v>
      </c>
      <c r="P1231" s="29">
        <f>(SMA1MSFT[[#This Row],[Adj Close]]-N1231)^2</f>
        <v>3.2760999999999054</v>
      </c>
      <c r="Q1231" s="29">
        <f>ABS(SMA1MSFT[[#This Row],[Erorr 3]])</f>
        <v>1.8099999999999739</v>
      </c>
      <c r="R1231" s="31">
        <f>SMA1MSFT[[#This Row],[Abs Erorr 3]]/SMA1MSFT[[#This Row],[Adj Close]]</f>
        <v>1.4733414733414522E-2</v>
      </c>
    </row>
    <row r="1232" spans="2:18">
      <c r="B1232" s="20">
        <v>45569.291666666664</v>
      </c>
      <c r="C1232" s="4">
        <v>124.92</v>
      </c>
      <c r="D1232" s="25">
        <f t="shared" si="96"/>
        <v>122.85</v>
      </c>
      <c r="E1232" s="26">
        <f>SMA1MSFT[[#This Row],[Adj Close]]-SMA1MSFT[[#This Row],[Naive Trend ]]</f>
        <v>2.0700000000000074</v>
      </c>
      <c r="F1232" s="4">
        <f t="shared" si="95"/>
        <v>4.2849000000000306</v>
      </c>
      <c r="G1232" s="4">
        <f>ABS(SMA1MSFT[[#This Row],[Erorr 1]])</f>
        <v>2.0700000000000074</v>
      </c>
      <c r="H1232" s="27">
        <f>SMA1MSFT[[#This Row],[Abs Erorr 1]]/SMA1MSFT[[#This Row],[Adj Close]]</f>
        <v>1.6570605187319943E-2</v>
      </c>
      <c r="I1232" s="25">
        <f t="shared" si="98"/>
        <v>119.56666666666666</v>
      </c>
      <c r="J1232" s="28">
        <f>(SMA1MSFT[[#This Row],[Adj Close]]-SMA1MSFT[[#This Row],[3-MA]])</f>
        <v>5.3533333333333388</v>
      </c>
      <c r="K1232" s="29">
        <f t="shared" si="97"/>
        <v>28.658177777777837</v>
      </c>
      <c r="L1232" s="29">
        <f>ABS(SMA1MSFT[[#This Row],[Erorr 2]])</f>
        <v>5.3533333333333388</v>
      </c>
      <c r="M1232" s="27">
        <f>SMA1MSFT[[#This Row],[Abs Erorr 2]]/SMA1MSFT[[#This Row],[Adj Close]]</f>
        <v>4.2854093286369986E-2</v>
      </c>
      <c r="N1232" s="25">
        <f t="shared" si="99"/>
        <v>120.93</v>
      </c>
      <c r="O1232" s="30">
        <f>SMA1MSFT[[#This Row],[Adj Close]]-SMA1MSFT[[#This Row],[6-MA]]</f>
        <v>3.9899999999999949</v>
      </c>
      <c r="P1232" s="29">
        <f>(SMA1MSFT[[#This Row],[Adj Close]]-N1232)^2</f>
        <v>15.920099999999959</v>
      </c>
      <c r="Q1232" s="29">
        <f>ABS(SMA1MSFT[[#This Row],[Erorr 3]])</f>
        <v>3.9899999999999949</v>
      </c>
      <c r="R1232" s="31">
        <f>SMA1MSFT[[#This Row],[Abs Erorr 3]]/SMA1MSFT[[#This Row],[Adj Close]]</f>
        <v>3.1940441882804954E-2</v>
      </c>
    </row>
    <row r="1233" spans="2:18">
      <c r="B1233" s="20">
        <v>45572.291666666664</v>
      </c>
      <c r="C1233" s="4">
        <v>127.72</v>
      </c>
      <c r="D1233" s="25">
        <f t="shared" si="96"/>
        <v>124.92</v>
      </c>
      <c r="E1233" s="26">
        <f>SMA1MSFT[[#This Row],[Adj Close]]-SMA1MSFT[[#This Row],[Naive Trend ]]</f>
        <v>2.7999999999999972</v>
      </c>
      <c r="F1233" s="4">
        <f t="shared" si="95"/>
        <v>7.8399999999999839</v>
      </c>
      <c r="G1233" s="4">
        <f>ABS(SMA1MSFT[[#This Row],[Erorr 1]])</f>
        <v>2.7999999999999972</v>
      </c>
      <c r="H1233" s="27">
        <f>SMA1MSFT[[#This Row],[Abs Erorr 1]]/SMA1MSFT[[#This Row],[Adj Close]]</f>
        <v>2.1922956467272135E-2</v>
      </c>
      <c r="I1233" s="25">
        <f t="shared" si="98"/>
        <v>122.20666666666666</v>
      </c>
      <c r="J1233" s="28">
        <f>(SMA1MSFT[[#This Row],[Adj Close]]-SMA1MSFT[[#This Row],[3-MA]])</f>
        <v>5.5133333333333354</v>
      </c>
      <c r="K1233" s="29">
        <f t="shared" si="97"/>
        <v>30.396844444444469</v>
      </c>
      <c r="L1233" s="29">
        <f>ABS(SMA1MSFT[[#This Row],[Erorr 2]])</f>
        <v>5.5133333333333354</v>
      </c>
      <c r="M1233" s="27">
        <f>SMA1MSFT[[#This Row],[Abs Erorr 2]]/SMA1MSFT[[#This Row],[Adj Close]]</f>
        <v>4.3167345234366862E-2</v>
      </c>
      <c r="N1233" s="25">
        <f t="shared" si="99"/>
        <v>121.07666666666667</v>
      </c>
      <c r="O1233" s="30">
        <f>SMA1MSFT[[#This Row],[Adj Close]]-SMA1MSFT[[#This Row],[6-MA]]</f>
        <v>6.6433333333333309</v>
      </c>
      <c r="P1233" s="29">
        <f>(SMA1MSFT[[#This Row],[Adj Close]]-N1233)^2</f>
        <v>44.133877777777748</v>
      </c>
      <c r="Q1233" s="29">
        <f>ABS(SMA1MSFT[[#This Row],[Erorr 3]])</f>
        <v>6.6433333333333309</v>
      </c>
      <c r="R1233" s="31">
        <f>SMA1MSFT[[#This Row],[Abs Erorr 3]]/SMA1MSFT[[#This Row],[Adj Close]]</f>
        <v>5.2014824094373087E-2</v>
      </c>
    </row>
    <row r="1234" spans="2:18">
      <c r="B1234" s="20">
        <v>45573.291666666664</v>
      </c>
      <c r="C1234" s="4">
        <v>132.88999999999999</v>
      </c>
      <c r="D1234" s="25">
        <f t="shared" si="96"/>
        <v>127.72</v>
      </c>
      <c r="E1234" s="26">
        <f>SMA1MSFT[[#This Row],[Adj Close]]-SMA1MSFT[[#This Row],[Naive Trend ]]</f>
        <v>5.1699999999999875</v>
      </c>
      <c r="F1234" s="4">
        <f t="shared" si="95"/>
        <v>26.728899999999872</v>
      </c>
      <c r="G1234" s="4">
        <f>ABS(SMA1MSFT[[#This Row],[Erorr 1]])</f>
        <v>5.1699999999999875</v>
      </c>
      <c r="H1234" s="27">
        <f>SMA1MSFT[[#This Row],[Abs Erorr 1]]/SMA1MSFT[[#This Row],[Adj Close]]</f>
        <v>3.8904356986981622E-2</v>
      </c>
      <c r="I1234" s="25">
        <f t="shared" si="98"/>
        <v>125.16333333333334</v>
      </c>
      <c r="J1234" s="28">
        <f>(SMA1MSFT[[#This Row],[Adj Close]]-SMA1MSFT[[#This Row],[3-MA]])</f>
        <v>7.7266666666666453</v>
      </c>
      <c r="K1234" s="29">
        <f t="shared" si="97"/>
        <v>59.701377777777445</v>
      </c>
      <c r="L1234" s="29">
        <f>ABS(SMA1MSFT[[#This Row],[Erorr 2]])</f>
        <v>7.7266666666666453</v>
      </c>
      <c r="M1234" s="27">
        <f>SMA1MSFT[[#This Row],[Abs Erorr 2]]/SMA1MSFT[[#This Row],[Adj Close]]</f>
        <v>5.8143326560814557E-2</v>
      </c>
      <c r="N1234" s="25">
        <f t="shared" si="99"/>
        <v>122.13</v>
      </c>
      <c r="O1234" s="30">
        <f>SMA1MSFT[[#This Row],[Adj Close]]-SMA1MSFT[[#This Row],[6-MA]]</f>
        <v>10.759999999999991</v>
      </c>
      <c r="P1234" s="29">
        <f>(SMA1MSFT[[#This Row],[Adj Close]]-N1234)^2</f>
        <v>115.77759999999981</v>
      </c>
      <c r="Q1234" s="29">
        <f>ABS(SMA1MSFT[[#This Row],[Erorr 3]])</f>
        <v>10.759999999999991</v>
      </c>
      <c r="R1234" s="31">
        <f>SMA1MSFT[[#This Row],[Abs Erorr 3]]/SMA1MSFT[[#This Row],[Adj Close]]</f>
        <v>8.0969222665362273E-2</v>
      </c>
    </row>
    <row r="1235" spans="2:18">
      <c r="B1235" s="20">
        <v>45574.291666666664</v>
      </c>
      <c r="C1235" s="4">
        <v>132.65</v>
      </c>
      <c r="D1235" s="25">
        <f t="shared" si="96"/>
        <v>132.88999999999999</v>
      </c>
      <c r="E1235" s="26">
        <f>SMA1MSFT[[#This Row],[Adj Close]]-SMA1MSFT[[#This Row],[Naive Trend ]]</f>
        <v>-0.23999999999998067</v>
      </c>
      <c r="F1235" s="4">
        <f t="shared" si="95"/>
        <v>5.7599999999990721E-2</v>
      </c>
      <c r="G1235" s="4">
        <f>ABS(SMA1MSFT[[#This Row],[Erorr 1]])</f>
        <v>0.23999999999998067</v>
      </c>
      <c r="H1235" s="27">
        <f>SMA1MSFT[[#This Row],[Abs Erorr 1]]/SMA1MSFT[[#This Row],[Adj Close]]</f>
        <v>1.8092725216734312E-3</v>
      </c>
      <c r="I1235" s="25">
        <f t="shared" si="98"/>
        <v>128.51</v>
      </c>
      <c r="J1235" s="28">
        <f>(SMA1MSFT[[#This Row],[Adj Close]]-SMA1MSFT[[#This Row],[3-MA]])</f>
        <v>4.1400000000000148</v>
      </c>
      <c r="K1235" s="29">
        <f t="shared" si="97"/>
        <v>17.139600000000122</v>
      </c>
      <c r="L1235" s="29">
        <f>ABS(SMA1MSFT[[#This Row],[Erorr 2]])</f>
        <v>4.1400000000000148</v>
      </c>
      <c r="M1235" s="27">
        <f>SMA1MSFT[[#This Row],[Abs Erorr 2]]/SMA1MSFT[[#This Row],[Adj Close]]</f>
        <v>3.1209950998869314E-2</v>
      </c>
      <c r="N1235" s="25">
        <f t="shared" si="99"/>
        <v>124.03833333333334</v>
      </c>
      <c r="O1235" s="30">
        <f>SMA1MSFT[[#This Row],[Adj Close]]-SMA1MSFT[[#This Row],[6-MA]]</f>
        <v>8.6116666666666646</v>
      </c>
      <c r="P1235" s="29">
        <f>(SMA1MSFT[[#This Row],[Adj Close]]-N1235)^2</f>
        <v>74.160802777777747</v>
      </c>
      <c r="Q1235" s="29">
        <f>ABS(SMA1MSFT[[#This Row],[Erorr 3]])</f>
        <v>8.6116666666666646</v>
      </c>
      <c r="R1235" s="31">
        <f>SMA1MSFT[[#This Row],[Abs Erorr 3]]/SMA1MSFT[[#This Row],[Adj Close]]</f>
        <v>6.4920216107551179E-2</v>
      </c>
    </row>
    <row r="1236" spans="2:18">
      <c r="B1236" s="20">
        <v>45575.291666666664</v>
      </c>
      <c r="C1236" s="4">
        <v>134.81</v>
      </c>
      <c r="D1236" s="25">
        <f t="shared" si="96"/>
        <v>132.65</v>
      </c>
      <c r="E1236" s="26">
        <f>SMA1MSFT[[#This Row],[Adj Close]]-SMA1MSFT[[#This Row],[Naive Trend ]]</f>
        <v>2.1599999999999966</v>
      </c>
      <c r="F1236" s="4">
        <f t="shared" si="95"/>
        <v>4.6655999999999853</v>
      </c>
      <c r="G1236" s="4">
        <f>ABS(SMA1MSFT[[#This Row],[Erorr 1]])</f>
        <v>2.1599999999999966</v>
      </c>
      <c r="H1236" s="27">
        <f>SMA1MSFT[[#This Row],[Abs Erorr 1]]/SMA1MSFT[[#This Row],[Adj Close]]</f>
        <v>1.6022550255915709E-2</v>
      </c>
      <c r="I1236" s="25">
        <f t="shared" si="98"/>
        <v>131.08666666666667</v>
      </c>
      <c r="J1236" s="28">
        <f>(SMA1MSFT[[#This Row],[Adj Close]]-SMA1MSFT[[#This Row],[3-MA]])</f>
        <v>3.7233333333333292</v>
      </c>
      <c r="K1236" s="29">
        <f t="shared" si="97"/>
        <v>13.863211111111081</v>
      </c>
      <c r="L1236" s="29">
        <f>ABS(SMA1MSFT[[#This Row],[Erorr 2]])</f>
        <v>3.7233333333333292</v>
      </c>
      <c r="M1236" s="27">
        <f>SMA1MSFT[[#This Row],[Abs Erorr 2]]/SMA1MSFT[[#This Row],[Adj Close]]</f>
        <v>2.7619118265212739E-2</v>
      </c>
      <c r="N1236" s="25">
        <f t="shared" si="99"/>
        <v>126.64666666666666</v>
      </c>
      <c r="O1236" s="30">
        <f>SMA1MSFT[[#This Row],[Adj Close]]-SMA1MSFT[[#This Row],[6-MA]]</f>
        <v>8.1633333333333411</v>
      </c>
      <c r="P1236" s="29">
        <f>(SMA1MSFT[[#This Row],[Adj Close]]-N1236)^2</f>
        <v>66.640011111111235</v>
      </c>
      <c r="Q1236" s="29">
        <f>ABS(SMA1MSFT[[#This Row],[Erorr 3]])</f>
        <v>8.1633333333333411</v>
      </c>
      <c r="R1236" s="31">
        <f>SMA1MSFT[[#This Row],[Abs Erorr 3]]/SMA1MSFT[[#This Row],[Adj Close]]</f>
        <v>6.0554360457928502E-2</v>
      </c>
    </row>
    <row r="1237" spans="2:18">
      <c r="B1237" s="20">
        <v>45576.291666666664</v>
      </c>
      <c r="C1237" s="4">
        <v>134.80000000000001</v>
      </c>
      <c r="D1237" s="25">
        <f t="shared" si="96"/>
        <v>134.81</v>
      </c>
      <c r="E1237" s="26">
        <f>SMA1MSFT[[#This Row],[Adj Close]]-SMA1MSFT[[#This Row],[Naive Trend ]]</f>
        <v>-9.9999999999909051E-3</v>
      </c>
      <c r="F1237" s="4">
        <f t="shared" si="95"/>
        <v>9.9999999999818103E-5</v>
      </c>
      <c r="G1237" s="4">
        <f>ABS(SMA1MSFT[[#This Row],[Erorr 1]])</f>
        <v>9.9999999999909051E-3</v>
      </c>
      <c r="H1237" s="27">
        <f>SMA1MSFT[[#This Row],[Abs Erorr 1]]/SMA1MSFT[[#This Row],[Adj Close]]</f>
        <v>7.4183976261060116E-5</v>
      </c>
      <c r="I1237" s="25">
        <f t="shared" si="98"/>
        <v>133.44999999999999</v>
      </c>
      <c r="J1237" s="28">
        <f>(SMA1MSFT[[#This Row],[Adj Close]]-SMA1MSFT[[#This Row],[3-MA]])</f>
        <v>1.3500000000000227</v>
      </c>
      <c r="K1237" s="29">
        <f t="shared" si="97"/>
        <v>1.8225000000000613</v>
      </c>
      <c r="L1237" s="29">
        <f>ABS(SMA1MSFT[[#This Row],[Erorr 2]])</f>
        <v>1.3500000000000227</v>
      </c>
      <c r="M1237" s="27">
        <f>SMA1MSFT[[#This Row],[Abs Erorr 2]]/SMA1MSFT[[#This Row],[Adj Close]]</f>
        <v>1.0014836795252393E-2</v>
      </c>
      <c r="N1237" s="25">
        <f t="shared" si="99"/>
        <v>129.30666666666664</v>
      </c>
      <c r="O1237" s="30">
        <f>SMA1MSFT[[#This Row],[Adj Close]]-SMA1MSFT[[#This Row],[6-MA]]</f>
        <v>5.4933333333333678</v>
      </c>
      <c r="P1237" s="29">
        <f>(SMA1MSFT[[#This Row],[Adj Close]]-N1237)^2</f>
        <v>30.176711111111491</v>
      </c>
      <c r="Q1237" s="29">
        <f>ABS(SMA1MSFT[[#This Row],[Erorr 3]])</f>
        <v>5.4933333333333678</v>
      </c>
      <c r="R1237" s="31">
        <f>SMA1MSFT[[#This Row],[Abs Erorr 3]]/SMA1MSFT[[#This Row],[Adj Close]]</f>
        <v>4.0751730959446349E-2</v>
      </c>
    </row>
    <row r="1238" spans="2:18">
      <c r="B1238" s="20">
        <v>45579.291666666664</v>
      </c>
      <c r="C1238" s="4">
        <v>138.07</v>
      </c>
      <c r="D1238" s="25">
        <f t="shared" si="96"/>
        <v>134.80000000000001</v>
      </c>
      <c r="E1238" s="26">
        <f>SMA1MSFT[[#This Row],[Adj Close]]-SMA1MSFT[[#This Row],[Naive Trend ]]</f>
        <v>3.2699999999999818</v>
      </c>
      <c r="F1238" s="4">
        <f t="shared" si="95"/>
        <v>10.692899999999881</v>
      </c>
      <c r="G1238" s="4">
        <f>ABS(SMA1MSFT[[#This Row],[Erorr 1]])</f>
        <v>3.2699999999999818</v>
      </c>
      <c r="H1238" s="27">
        <f>SMA1MSFT[[#This Row],[Abs Erorr 1]]/SMA1MSFT[[#This Row],[Adj Close]]</f>
        <v>2.3683638733975391E-2</v>
      </c>
      <c r="I1238" s="25">
        <f t="shared" si="98"/>
        <v>134.08666666666667</v>
      </c>
      <c r="J1238" s="28">
        <f>(SMA1MSFT[[#This Row],[Adj Close]]-SMA1MSFT[[#This Row],[3-MA]])</f>
        <v>3.9833333333333201</v>
      </c>
      <c r="K1238" s="29">
        <f t="shared" si="97"/>
        <v>15.866944444444339</v>
      </c>
      <c r="L1238" s="29">
        <f>ABS(SMA1MSFT[[#This Row],[Erorr 2]])</f>
        <v>3.9833333333333201</v>
      </c>
      <c r="M1238" s="27">
        <f>SMA1MSFT[[#This Row],[Abs Erorr 2]]/SMA1MSFT[[#This Row],[Adj Close]]</f>
        <v>2.8850100190724415E-2</v>
      </c>
      <c r="N1238" s="25">
        <f t="shared" si="99"/>
        <v>131.29833333333332</v>
      </c>
      <c r="O1238" s="30">
        <f>SMA1MSFT[[#This Row],[Adj Close]]-SMA1MSFT[[#This Row],[6-MA]]</f>
        <v>6.7716666666666754</v>
      </c>
      <c r="P1238" s="29">
        <f>(SMA1MSFT[[#This Row],[Adj Close]]-N1238)^2</f>
        <v>45.855469444444566</v>
      </c>
      <c r="Q1238" s="29">
        <f>ABS(SMA1MSFT[[#This Row],[Erorr 3]])</f>
        <v>6.7716666666666754</v>
      </c>
      <c r="R1238" s="31">
        <f>SMA1MSFT[[#This Row],[Abs Erorr 3]]/SMA1MSFT[[#This Row],[Adj Close]]</f>
        <v>4.9045170324231738E-2</v>
      </c>
    </row>
    <row r="1239" spans="2:18">
      <c r="B1239" s="20">
        <v>45580.291666666664</v>
      </c>
      <c r="C1239" s="4">
        <v>131.6</v>
      </c>
      <c r="D1239" s="25">
        <f t="shared" si="96"/>
        <v>138.07</v>
      </c>
      <c r="E1239" s="26">
        <f>SMA1MSFT[[#This Row],[Adj Close]]-SMA1MSFT[[#This Row],[Naive Trend ]]</f>
        <v>-6.4699999999999989</v>
      </c>
      <c r="F1239" s="4">
        <f t="shared" si="95"/>
        <v>41.860899999999987</v>
      </c>
      <c r="G1239" s="4">
        <f>ABS(SMA1MSFT[[#This Row],[Erorr 1]])</f>
        <v>6.4699999999999989</v>
      </c>
      <c r="H1239" s="27">
        <f>SMA1MSFT[[#This Row],[Abs Erorr 1]]/SMA1MSFT[[#This Row],[Adj Close]]</f>
        <v>4.9164133738601817E-2</v>
      </c>
      <c r="I1239" s="25">
        <f t="shared" si="98"/>
        <v>135.89333333333335</v>
      </c>
      <c r="J1239" s="28">
        <f>(SMA1MSFT[[#This Row],[Adj Close]]-SMA1MSFT[[#This Row],[3-MA]])</f>
        <v>-4.2933333333333508</v>
      </c>
      <c r="K1239" s="29">
        <f t="shared" si="97"/>
        <v>18.43271111111126</v>
      </c>
      <c r="L1239" s="29">
        <f>ABS(SMA1MSFT[[#This Row],[Erorr 2]])</f>
        <v>4.2933333333333508</v>
      </c>
      <c r="M1239" s="27">
        <f>SMA1MSFT[[#This Row],[Abs Erorr 2]]/SMA1MSFT[[#This Row],[Adj Close]]</f>
        <v>3.2624113475177442E-2</v>
      </c>
      <c r="N1239" s="25">
        <f t="shared" si="99"/>
        <v>133.48999999999998</v>
      </c>
      <c r="O1239" s="30">
        <f>SMA1MSFT[[#This Row],[Adj Close]]-SMA1MSFT[[#This Row],[6-MA]]</f>
        <v>-1.8899999999999864</v>
      </c>
      <c r="P1239" s="29">
        <f>(SMA1MSFT[[#This Row],[Adj Close]]-N1239)^2</f>
        <v>3.5720999999999483</v>
      </c>
      <c r="Q1239" s="29">
        <f>ABS(SMA1MSFT[[#This Row],[Erorr 3]])</f>
        <v>1.8899999999999864</v>
      </c>
      <c r="R1239" s="31">
        <f>SMA1MSFT[[#This Row],[Abs Erorr 3]]/SMA1MSFT[[#This Row],[Adj Close]]</f>
        <v>1.4361702127659472E-2</v>
      </c>
    </row>
    <row r="1240" spans="2:18">
      <c r="B1240" s="20">
        <v>45581.291666666664</v>
      </c>
      <c r="C1240" s="4">
        <v>135.72</v>
      </c>
      <c r="D1240" s="25">
        <f t="shared" si="96"/>
        <v>131.6</v>
      </c>
      <c r="E1240" s="26">
        <f>SMA1MSFT[[#This Row],[Adj Close]]-SMA1MSFT[[#This Row],[Naive Trend ]]</f>
        <v>4.1200000000000045</v>
      </c>
      <c r="F1240" s="4">
        <f t="shared" si="95"/>
        <v>16.974400000000038</v>
      </c>
      <c r="G1240" s="4">
        <f>ABS(SMA1MSFT[[#This Row],[Erorr 1]])</f>
        <v>4.1200000000000045</v>
      </c>
      <c r="H1240" s="27">
        <f>SMA1MSFT[[#This Row],[Abs Erorr 1]]/SMA1MSFT[[#This Row],[Adj Close]]</f>
        <v>3.0356616563513149E-2</v>
      </c>
      <c r="I1240" s="25">
        <f t="shared" si="98"/>
        <v>134.82333333333335</v>
      </c>
      <c r="J1240" s="28">
        <f>(SMA1MSFT[[#This Row],[Adj Close]]-SMA1MSFT[[#This Row],[3-MA]])</f>
        <v>0.89666666666664696</v>
      </c>
      <c r="K1240" s="29">
        <f t="shared" si="97"/>
        <v>0.80401111111107582</v>
      </c>
      <c r="L1240" s="29">
        <f>ABS(SMA1MSFT[[#This Row],[Erorr 2]])</f>
        <v>0.89666666666664696</v>
      </c>
      <c r="M1240" s="27">
        <f>SMA1MSFT[[#This Row],[Abs Erorr 2]]/SMA1MSFT[[#This Row],[Adj Close]]</f>
        <v>6.6067393653599102E-3</v>
      </c>
      <c r="N1240" s="25">
        <f t="shared" si="99"/>
        <v>134.13666666666668</v>
      </c>
      <c r="O1240" s="30">
        <f>SMA1MSFT[[#This Row],[Adj Close]]-SMA1MSFT[[#This Row],[6-MA]]</f>
        <v>1.5833333333333144</v>
      </c>
      <c r="P1240" s="29">
        <f>(SMA1MSFT[[#This Row],[Adj Close]]-N1240)^2</f>
        <v>2.5069444444443842</v>
      </c>
      <c r="Q1240" s="29">
        <f>ABS(SMA1MSFT[[#This Row],[Erorr 3]])</f>
        <v>1.5833333333333144</v>
      </c>
      <c r="R1240" s="31">
        <f>SMA1MSFT[[#This Row],[Abs Erorr 3]]/SMA1MSFT[[#This Row],[Adj Close]]</f>
        <v>1.1666175459278769E-2</v>
      </c>
    </row>
    <row r="1241" spans="2:18">
      <c r="B1241" s="20">
        <v>45582.291666666664</v>
      </c>
      <c r="C1241" s="4">
        <v>136.93</v>
      </c>
      <c r="D1241" s="25">
        <f t="shared" si="96"/>
        <v>135.72</v>
      </c>
      <c r="E1241" s="26">
        <f>SMA1MSFT[[#This Row],[Adj Close]]-SMA1MSFT[[#This Row],[Naive Trend ]]</f>
        <v>1.210000000000008</v>
      </c>
      <c r="F1241" s="4">
        <f t="shared" si="95"/>
        <v>1.4641000000000193</v>
      </c>
      <c r="G1241" s="4">
        <f>ABS(SMA1MSFT[[#This Row],[Erorr 1]])</f>
        <v>1.210000000000008</v>
      </c>
      <c r="H1241" s="27">
        <f>SMA1MSFT[[#This Row],[Abs Erorr 1]]/SMA1MSFT[[#This Row],[Adj Close]]</f>
        <v>8.8366318556927469E-3</v>
      </c>
      <c r="I1241" s="25">
        <f t="shared" si="98"/>
        <v>135.13</v>
      </c>
      <c r="J1241" s="28">
        <f>(SMA1MSFT[[#This Row],[Adj Close]]-SMA1MSFT[[#This Row],[3-MA]])</f>
        <v>1.8000000000000114</v>
      </c>
      <c r="K1241" s="29">
        <f t="shared" si="97"/>
        <v>3.2400000000000411</v>
      </c>
      <c r="L1241" s="29">
        <f>ABS(SMA1MSFT[[#This Row],[Erorr 2]])</f>
        <v>1.8000000000000114</v>
      </c>
      <c r="M1241" s="27">
        <f>SMA1MSFT[[#This Row],[Abs Erorr 2]]/SMA1MSFT[[#This Row],[Adj Close]]</f>
        <v>1.3145402760534662E-2</v>
      </c>
      <c r="N1241" s="25">
        <f t="shared" si="99"/>
        <v>134.60833333333335</v>
      </c>
      <c r="O1241" s="30">
        <f>SMA1MSFT[[#This Row],[Adj Close]]-SMA1MSFT[[#This Row],[6-MA]]</f>
        <v>2.3216666666666583</v>
      </c>
      <c r="P1241" s="29">
        <f>(SMA1MSFT[[#This Row],[Adj Close]]-N1241)^2</f>
        <v>5.3901361111110724</v>
      </c>
      <c r="Q1241" s="29">
        <f>ABS(SMA1MSFT[[#This Row],[Erorr 3]])</f>
        <v>2.3216666666666583</v>
      </c>
      <c r="R1241" s="31">
        <f>SMA1MSFT[[#This Row],[Abs Erorr 3]]/SMA1MSFT[[#This Row],[Adj Close]]</f>
        <v>1.6955135227245004E-2</v>
      </c>
    </row>
    <row r="1242" spans="2:18">
      <c r="B1242" s="20">
        <v>45583.291666666664</v>
      </c>
      <c r="C1242" s="4">
        <v>138</v>
      </c>
      <c r="D1242" s="25">
        <f t="shared" si="96"/>
        <v>136.93</v>
      </c>
      <c r="E1242" s="26">
        <f>SMA1MSFT[[#This Row],[Adj Close]]-SMA1MSFT[[#This Row],[Naive Trend ]]</f>
        <v>1.0699999999999932</v>
      </c>
      <c r="F1242" s="4">
        <f t="shared" si="95"/>
        <v>1.1448999999999854</v>
      </c>
      <c r="G1242" s="4">
        <f>ABS(SMA1MSFT[[#This Row],[Erorr 1]])</f>
        <v>1.0699999999999932</v>
      </c>
      <c r="H1242" s="27">
        <f>SMA1MSFT[[#This Row],[Abs Erorr 1]]/SMA1MSFT[[#This Row],[Adj Close]]</f>
        <v>7.7536231884057479E-3</v>
      </c>
      <c r="I1242" s="25">
        <f t="shared" si="98"/>
        <v>134.75</v>
      </c>
      <c r="J1242" s="28">
        <f>(SMA1MSFT[[#This Row],[Adj Close]]-SMA1MSFT[[#This Row],[3-MA]])</f>
        <v>3.25</v>
      </c>
      <c r="K1242" s="29">
        <f t="shared" si="97"/>
        <v>10.5625</v>
      </c>
      <c r="L1242" s="29">
        <f>ABS(SMA1MSFT[[#This Row],[Erorr 2]])</f>
        <v>3.25</v>
      </c>
      <c r="M1242" s="27">
        <f>SMA1MSFT[[#This Row],[Abs Erorr 2]]/SMA1MSFT[[#This Row],[Adj Close]]</f>
        <v>2.355072463768116E-2</v>
      </c>
      <c r="N1242" s="25">
        <f t="shared" si="99"/>
        <v>135.32166666666669</v>
      </c>
      <c r="O1242" s="30">
        <f>SMA1MSFT[[#This Row],[Adj Close]]-SMA1MSFT[[#This Row],[6-MA]]</f>
        <v>2.6783333333333132</v>
      </c>
      <c r="P1242" s="29">
        <f>(SMA1MSFT[[#This Row],[Adj Close]]-N1242)^2</f>
        <v>7.1734694444443372</v>
      </c>
      <c r="Q1242" s="29">
        <f>ABS(SMA1MSFT[[#This Row],[Erorr 3]])</f>
        <v>2.6783333333333132</v>
      </c>
      <c r="R1242" s="31">
        <f>SMA1MSFT[[#This Row],[Abs Erorr 3]]/SMA1MSFT[[#This Row],[Adj Close]]</f>
        <v>1.9408212560386329E-2</v>
      </c>
    </row>
    <row r="1243" spans="2:18">
      <c r="B1243" s="20">
        <v>45586.291666666664</v>
      </c>
      <c r="C1243" s="4">
        <v>143.71</v>
      </c>
      <c r="D1243" s="25">
        <f t="shared" si="96"/>
        <v>138</v>
      </c>
      <c r="E1243" s="26">
        <f>SMA1MSFT[[#This Row],[Adj Close]]-SMA1MSFT[[#This Row],[Naive Trend ]]</f>
        <v>5.710000000000008</v>
      </c>
      <c r="F1243" s="4">
        <f t="shared" si="95"/>
        <v>32.604100000000088</v>
      </c>
      <c r="G1243" s="4">
        <f>ABS(SMA1MSFT[[#This Row],[Erorr 1]])</f>
        <v>5.710000000000008</v>
      </c>
      <c r="H1243" s="27">
        <f>SMA1MSFT[[#This Row],[Abs Erorr 1]]/SMA1MSFT[[#This Row],[Adj Close]]</f>
        <v>3.9732795212580947E-2</v>
      </c>
      <c r="I1243" s="25">
        <f t="shared" si="98"/>
        <v>136.88333333333333</v>
      </c>
      <c r="J1243" s="28">
        <f>(SMA1MSFT[[#This Row],[Adj Close]]-SMA1MSFT[[#This Row],[3-MA]])</f>
        <v>6.8266666666666822</v>
      </c>
      <c r="K1243" s="29">
        <f t="shared" si="97"/>
        <v>46.603377777777993</v>
      </c>
      <c r="L1243" s="29">
        <f>ABS(SMA1MSFT[[#This Row],[Erorr 2]])</f>
        <v>6.8266666666666822</v>
      </c>
      <c r="M1243" s="27">
        <f>SMA1MSFT[[#This Row],[Abs Erorr 2]]/SMA1MSFT[[#This Row],[Adj Close]]</f>
        <v>4.7503073318952628E-2</v>
      </c>
      <c r="N1243" s="25">
        <f t="shared" si="99"/>
        <v>135.85333333333335</v>
      </c>
      <c r="O1243" s="30">
        <f>SMA1MSFT[[#This Row],[Adj Close]]-SMA1MSFT[[#This Row],[6-MA]]</f>
        <v>7.8566666666666549</v>
      </c>
      <c r="P1243" s="29">
        <f>(SMA1MSFT[[#This Row],[Adj Close]]-N1243)^2</f>
        <v>61.727211111110925</v>
      </c>
      <c r="Q1243" s="29">
        <f>ABS(SMA1MSFT[[#This Row],[Erorr 3]])</f>
        <v>7.8566666666666549</v>
      </c>
      <c r="R1243" s="31">
        <f>SMA1MSFT[[#This Row],[Abs Erorr 3]]/SMA1MSFT[[#This Row],[Adj Close]]</f>
        <v>5.467028506482955E-2</v>
      </c>
    </row>
    <row r="1244" spans="2:18">
      <c r="B1244" s="20">
        <v>45587.291666666664</v>
      </c>
      <c r="C1244" s="4">
        <v>143.59</v>
      </c>
      <c r="D1244" s="25">
        <f t="shared" si="96"/>
        <v>143.71</v>
      </c>
      <c r="E1244" s="26">
        <f>SMA1MSFT[[#This Row],[Adj Close]]-SMA1MSFT[[#This Row],[Naive Trend ]]</f>
        <v>-0.12000000000000455</v>
      </c>
      <c r="F1244" s="4">
        <f t="shared" si="95"/>
        <v>1.4400000000001091E-2</v>
      </c>
      <c r="G1244" s="4">
        <f>ABS(SMA1MSFT[[#This Row],[Erorr 1]])</f>
        <v>0.12000000000000455</v>
      </c>
      <c r="H1244" s="27">
        <f>SMA1MSFT[[#This Row],[Abs Erorr 1]]/SMA1MSFT[[#This Row],[Adj Close]]</f>
        <v>8.3571279337004345E-4</v>
      </c>
      <c r="I1244" s="25">
        <f t="shared" si="98"/>
        <v>139.54666666666665</v>
      </c>
      <c r="J1244" s="28">
        <f>(SMA1MSFT[[#This Row],[Adj Close]]-SMA1MSFT[[#This Row],[3-MA]])</f>
        <v>4.0433333333333508</v>
      </c>
      <c r="K1244" s="29">
        <f t="shared" si="97"/>
        <v>16.348544444444585</v>
      </c>
      <c r="L1244" s="29">
        <f>ABS(SMA1MSFT[[#This Row],[Erorr 2]])</f>
        <v>4.0433333333333508</v>
      </c>
      <c r="M1244" s="27">
        <f>SMA1MSFT[[#This Row],[Abs Erorr 2]]/SMA1MSFT[[#This Row],[Adj Close]]</f>
        <v>2.8158878287717463E-2</v>
      </c>
      <c r="N1244" s="25">
        <f t="shared" si="99"/>
        <v>137.33833333333334</v>
      </c>
      <c r="O1244" s="30">
        <f>SMA1MSFT[[#This Row],[Adj Close]]-SMA1MSFT[[#This Row],[6-MA]]</f>
        <v>6.2516666666666652</v>
      </c>
      <c r="P1244" s="29">
        <f>(SMA1MSFT[[#This Row],[Adj Close]]-N1244)^2</f>
        <v>39.083336111111095</v>
      </c>
      <c r="Q1244" s="29">
        <f>ABS(SMA1MSFT[[#This Row],[Erorr 3]])</f>
        <v>6.2516666666666652</v>
      </c>
      <c r="R1244" s="31">
        <f>SMA1MSFT[[#This Row],[Abs Erorr 3]]/SMA1MSFT[[#This Row],[Adj Close]]</f>
        <v>4.3538315110151576E-2</v>
      </c>
    </row>
    <row r="1245" spans="2:18">
      <c r="B1245" s="20">
        <v>45588.291666666664</v>
      </c>
      <c r="C1245" s="4">
        <v>139.56</v>
      </c>
      <c r="D1245" s="25">
        <f t="shared" si="96"/>
        <v>143.59</v>
      </c>
      <c r="E1245" s="26">
        <f>SMA1MSFT[[#This Row],[Adj Close]]-SMA1MSFT[[#This Row],[Naive Trend ]]</f>
        <v>-4.0300000000000011</v>
      </c>
      <c r="F1245" s="4">
        <f t="shared" si="95"/>
        <v>16.240900000000011</v>
      </c>
      <c r="G1245" s="4">
        <f>ABS(SMA1MSFT[[#This Row],[Erorr 1]])</f>
        <v>4.0300000000000011</v>
      </c>
      <c r="H1245" s="27">
        <f>SMA1MSFT[[#This Row],[Abs Erorr 1]]/SMA1MSFT[[#This Row],[Adj Close]]</f>
        <v>2.8876468902264266E-2</v>
      </c>
      <c r="I1245" s="25">
        <f t="shared" si="98"/>
        <v>141.76666666666668</v>
      </c>
      <c r="J1245" s="28">
        <f>(SMA1MSFT[[#This Row],[Adj Close]]-SMA1MSFT[[#This Row],[3-MA]])</f>
        <v>-2.2066666666666777</v>
      </c>
      <c r="K1245" s="29">
        <f t="shared" si="97"/>
        <v>4.8693777777778262</v>
      </c>
      <c r="L1245" s="29">
        <f>ABS(SMA1MSFT[[#This Row],[Erorr 2]])</f>
        <v>2.2066666666666777</v>
      </c>
      <c r="M1245" s="27">
        <f>SMA1MSFT[[#This Row],[Abs Erorr 2]]/SMA1MSFT[[#This Row],[Adj Close]]</f>
        <v>1.5811598356740311E-2</v>
      </c>
      <c r="N1245" s="25">
        <f t="shared" si="99"/>
        <v>138.25833333333335</v>
      </c>
      <c r="O1245" s="30">
        <f>SMA1MSFT[[#This Row],[Adj Close]]-SMA1MSFT[[#This Row],[6-MA]]</f>
        <v>1.3016666666666481</v>
      </c>
      <c r="P1245" s="29">
        <f>(SMA1MSFT[[#This Row],[Adj Close]]-N1245)^2</f>
        <v>1.6943361111110629</v>
      </c>
      <c r="Q1245" s="29">
        <f>ABS(SMA1MSFT[[#This Row],[Erorr 3]])</f>
        <v>1.3016666666666481</v>
      </c>
      <c r="R1245" s="31">
        <f>SMA1MSFT[[#This Row],[Abs Erorr 3]]/SMA1MSFT[[#This Row],[Adj Close]]</f>
        <v>9.3269322633035834E-3</v>
      </c>
    </row>
    <row r="1246" spans="2:18">
      <c r="B1246" s="20">
        <v>45589.291666666664</v>
      </c>
      <c r="C1246" s="4">
        <v>140.41</v>
      </c>
      <c r="D1246" s="25">
        <f t="shared" si="96"/>
        <v>139.56</v>
      </c>
      <c r="E1246" s="26">
        <f>SMA1MSFT[[#This Row],[Adj Close]]-SMA1MSFT[[#This Row],[Naive Trend ]]</f>
        <v>0.84999999999999432</v>
      </c>
      <c r="F1246" s="4">
        <f t="shared" si="95"/>
        <v>0.72249999999999037</v>
      </c>
      <c r="G1246" s="4">
        <f>ABS(SMA1MSFT[[#This Row],[Erorr 1]])</f>
        <v>0.84999999999999432</v>
      </c>
      <c r="H1246" s="27">
        <f>SMA1MSFT[[#This Row],[Abs Erorr 1]]/SMA1MSFT[[#This Row],[Adj Close]]</f>
        <v>6.0536998789259625E-3</v>
      </c>
      <c r="I1246" s="25">
        <f t="shared" si="98"/>
        <v>142.28666666666666</v>
      </c>
      <c r="J1246" s="28">
        <f>(SMA1MSFT[[#This Row],[Adj Close]]-SMA1MSFT[[#This Row],[3-MA]])</f>
        <v>-1.8766666666666652</v>
      </c>
      <c r="K1246" s="29">
        <f t="shared" si="97"/>
        <v>3.5218777777777719</v>
      </c>
      <c r="L1246" s="29">
        <f>ABS(SMA1MSFT[[#This Row],[Erorr 2]])</f>
        <v>1.8766666666666652</v>
      </c>
      <c r="M1246" s="27">
        <f>SMA1MSFT[[#This Row],[Abs Erorr 2]]/SMA1MSFT[[#This Row],[Adj Close]]</f>
        <v>1.3365619732687595E-2</v>
      </c>
      <c r="N1246" s="25">
        <f t="shared" si="99"/>
        <v>139.58500000000001</v>
      </c>
      <c r="O1246" s="30">
        <f>SMA1MSFT[[#This Row],[Adj Close]]-SMA1MSFT[[#This Row],[6-MA]]</f>
        <v>0.82499999999998863</v>
      </c>
      <c r="P1246" s="29">
        <f>(SMA1MSFT[[#This Row],[Adj Close]]-N1246)^2</f>
        <v>0.68062499999998127</v>
      </c>
      <c r="Q1246" s="29">
        <f>ABS(SMA1MSFT[[#This Row],[Erorr 3]])</f>
        <v>0.82499999999998863</v>
      </c>
      <c r="R1246" s="31">
        <f>SMA1MSFT[[#This Row],[Abs Erorr 3]]/SMA1MSFT[[#This Row],[Adj Close]]</f>
        <v>5.8756498824869214E-3</v>
      </c>
    </row>
    <row r="1247" spans="2:18">
      <c r="B1247" s="20">
        <v>45590.291666666664</v>
      </c>
      <c r="C1247" s="4">
        <v>141.54</v>
      </c>
      <c r="D1247" s="25">
        <f t="shared" si="96"/>
        <v>140.41</v>
      </c>
      <c r="E1247" s="26">
        <f>SMA1MSFT[[#This Row],[Adj Close]]-SMA1MSFT[[#This Row],[Naive Trend ]]</f>
        <v>1.1299999999999955</v>
      </c>
      <c r="F1247" s="4">
        <f t="shared" si="95"/>
        <v>1.2768999999999897</v>
      </c>
      <c r="G1247" s="4">
        <f>ABS(SMA1MSFT[[#This Row],[Erorr 1]])</f>
        <v>1.1299999999999955</v>
      </c>
      <c r="H1247" s="27">
        <f>SMA1MSFT[[#This Row],[Abs Erorr 1]]/SMA1MSFT[[#This Row],[Adj Close]]</f>
        <v>7.983608873816557E-3</v>
      </c>
      <c r="I1247" s="25">
        <f t="shared" si="98"/>
        <v>141.18666666666664</v>
      </c>
      <c r="J1247" s="28">
        <f>(SMA1MSFT[[#This Row],[Adj Close]]-SMA1MSFT[[#This Row],[3-MA]])</f>
        <v>0.35333333333335304</v>
      </c>
      <c r="K1247" s="29">
        <f t="shared" si="97"/>
        <v>0.12484444444445837</v>
      </c>
      <c r="L1247" s="29">
        <f>ABS(SMA1MSFT[[#This Row],[Erorr 2]])</f>
        <v>0.35333333333335304</v>
      </c>
      <c r="M1247" s="27">
        <f>SMA1MSFT[[#This Row],[Abs Erorr 2]]/SMA1MSFT[[#This Row],[Adj Close]]</f>
        <v>2.4963496773587187E-3</v>
      </c>
      <c r="N1247" s="25">
        <f t="shared" si="99"/>
        <v>140.36666666666665</v>
      </c>
      <c r="O1247" s="30">
        <f>SMA1MSFT[[#This Row],[Adj Close]]-SMA1MSFT[[#This Row],[6-MA]]</f>
        <v>1.1733333333333462</v>
      </c>
      <c r="P1247" s="29">
        <f>(SMA1MSFT[[#This Row],[Adj Close]]-N1247)^2</f>
        <v>1.3767111111111414</v>
      </c>
      <c r="Q1247" s="29">
        <f>ABS(SMA1MSFT[[#This Row],[Erorr 3]])</f>
        <v>1.1733333333333462</v>
      </c>
      <c r="R1247" s="31">
        <f>SMA1MSFT[[#This Row],[Abs Erorr 3]]/SMA1MSFT[[#This Row],[Adj Close]]</f>
        <v>8.2897649663229208E-3</v>
      </c>
    </row>
    <row r="1248" spans="2:18">
      <c r="B1248" s="20">
        <v>45593.291666666664</v>
      </c>
      <c r="C1248" s="4">
        <v>140.52000000000001</v>
      </c>
      <c r="D1248" s="25">
        <f t="shared" si="96"/>
        <v>141.54</v>
      </c>
      <c r="E1248" s="26">
        <f>SMA1MSFT[[#This Row],[Adj Close]]-SMA1MSFT[[#This Row],[Naive Trend ]]</f>
        <v>-1.0199999999999818</v>
      </c>
      <c r="F1248" s="4">
        <f t="shared" si="95"/>
        <v>1.0403999999999629</v>
      </c>
      <c r="G1248" s="4">
        <f>ABS(SMA1MSFT[[#This Row],[Erorr 1]])</f>
        <v>1.0199999999999818</v>
      </c>
      <c r="H1248" s="27">
        <f>SMA1MSFT[[#This Row],[Abs Erorr 1]]/SMA1MSFT[[#This Row],[Adj Close]]</f>
        <v>7.2587532023909891E-3</v>
      </c>
      <c r="I1248" s="25">
        <f t="shared" si="98"/>
        <v>140.50333333333333</v>
      </c>
      <c r="J1248" s="28">
        <f>(SMA1MSFT[[#This Row],[Adj Close]]-SMA1MSFT[[#This Row],[3-MA]])</f>
        <v>1.666666666667993E-2</v>
      </c>
      <c r="K1248" s="29">
        <f t="shared" si="97"/>
        <v>2.7777777777821992E-4</v>
      </c>
      <c r="L1248" s="29">
        <f>ABS(SMA1MSFT[[#This Row],[Erorr 2]])</f>
        <v>1.666666666667993E-2</v>
      </c>
      <c r="M1248" s="27">
        <f>SMA1MSFT[[#This Row],[Abs Erorr 2]]/SMA1MSFT[[#This Row],[Adj Close]]</f>
        <v>1.1860707847053749E-4</v>
      </c>
      <c r="N1248" s="25">
        <f t="shared" si="99"/>
        <v>141.13500000000002</v>
      </c>
      <c r="O1248" s="30">
        <f>SMA1MSFT[[#This Row],[Adj Close]]-SMA1MSFT[[#This Row],[6-MA]]</f>
        <v>-0.61500000000000909</v>
      </c>
      <c r="P1248" s="29">
        <f>(SMA1MSFT[[#This Row],[Adj Close]]-N1248)^2</f>
        <v>0.37822500000001119</v>
      </c>
      <c r="Q1248" s="29">
        <f>ABS(SMA1MSFT[[#This Row],[Erorr 3]])</f>
        <v>0.61500000000000909</v>
      </c>
      <c r="R1248" s="31">
        <f>SMA1MSFT[[#This Row],[Abs Erorr 3]]/SMA1MSFT[[#This Row],[Adj Close]]</f>
        <v>4.3766011955594158E-3</v>
      </c>
    </row>
    <row r="1249" spans="2:20">
      <c r="B1249" s="20">
        <v>45594.291666666664</v>
      </c>
      <c r="C1249" s="4">
        <v>141.25</v>
      </c>
      <c r="D1249" s="25">
        <f t="shared" si="96"/>
        <v>140.52000000000001</v>
      </c>
      <c r="E1249" s="26">
        <f>SMA1MSFT[[#This Row],[Adj Close]]-SMA1MSFT[[#This Row],[Naive Trend ]]</f>
        <v>0.72999999999998977</v>
      </c>
      <c r="F1249" s="4">
        <f t="shared" si="95"/>
        <v>0.53289999999998505</v>
      </c>
      <c r="G1249" s="4">
        <f>ABS(SMA1MSFT[[#This Row],[Erorr 1]])</f>
        <v>0.72999999999998977</v>
      </c>
      <c r="H1249" s="27">
        <f>SMA1MSFT[[#This Row],[Abs Erorr 1]]/SMA1MSFT[[#This Row],[Adj Close]]</f>
        <v>5.1681415929202817E-3</v>
      </c>
      <c r="I1249" s="25">
        <f t="shared" si="98"/>
        <v>140.82333333333335</v>
      </c>
      <c r="J1249" s="28">
        <f>(SMA1MSFT[[#This Row],[Adj Close]]-SMA1MSFT[[#This Row],[3-MA]])</f>
        <v>0.4266666666666481</v>
      </c>
      <c r="K1249" s="29">
        <f t="shared" si="97"/>
        <v>0.1820444444444286</v>
      </c>
      <c r="L1249" s="29">
        <f>ABS(SMA1MSFT[[#This Row],[Erorr 2]])</f>
        <v>0.4266666666666481</v>
      </c>
      <c r="M1249" s="27">
        <f>SMA1MSFT[[#This Row],[Abs Erorr 2]]/SMA1MSFT[[#This Row],[Adj Close]]</f>
        <v>3.0206489675514911E-3</v>
      </c>
      <c r="N1249" s="25">
        <f t="shared" si="99"/>
        <v>141.55499999999998</v>
      </c>
      <c r="O1249" s="30">
        <f>SMA1MSFT[[#This Row],[Adj Close]]-SMA1MSFT[[#This Row],[6-MA]]</f>
        <v>-0.3049999999999784</v>
      </c>
      <c r="P1249" s="29">
        <f>(SMA1MSFT[[#This Row],[Adj Close]]-N1249)^2</f>
        <v>9.3024999999986827E-2</v>
      </c>
      <c r="Q1249" s="29">
        <f>ABS(SMA1MSFT[[#This Row],[Erorr 3]])</f>
        <v>0.3049999999999784</v>
      </c>
      <c r="R1249" s="31">
        <f>SMA1MSFT[[#This Row],[Abs Erorr 3]]/SMA1MSFT[[#This Row],[Adj Close]]</f>
        <v>2.159292035398077E-3</v>
      </c>
    </row>
    <row r="1250" spans="2:20">
      <c r="B1250" s="20">
        <v>45595.291666666664</v>
      </c>
      <c r="C1250" s="4">
        <v>139.34</v>
      </c>
      <c r="D1250" s="25">
        <f t="shared" si="96"/>
        <v>141.25</v>
      </c>
      <c r="E1250" s="26">
        <f>SMA1MSFT[[#This Row],[Adj Close]]-SMA1MSFT[[#This Row],[Naive Trend ]]</f>
        <v>-1.9099999999999966</v>
      </c>
      <c r="F1250" s="4">
        <f t="shared" si="95"/>
        <v>3.648099999999987</v>
      </c>
      <c r="G1250" s="4">
        <f>ABS(SMA1MSFT[[#This Row],[Erorr 1]])</f>
        <v>1.9099999999999966</v>
      </c>
      <c r="H1250" s="27">
        <f>SMA1MSFT[[#This Row],[Abs Erorr 1]]/SMA1MSFT[[#This Row],[Adj Close]]</f>
        <v>1.3707478111095139E-2</v>
      </c>
      <c r="I1250" s="25">
        <f t="shared" si="98"/>
        <v>141.10333333333332</v>
      </c>
      <c r="J1250" s="28">
        <f>(SMA1MSFT[[#This Row],[Adj Close]]-SMA1MSFT[[#This Row],[3-MA]])</f>
        <v>-1.7633333333333212</v>
      </c>
      <c r="K1250" s="29">
        <f t="shared" si="97"/>
        <v>3.1093444444444018</v>
      </c>
      <c r="L1250" s="29">
        <f>ABS(SMA1MSFT[[#This Row],[Erorr 2]])</f>
        <v>1.7633333333333212</v>
      </c>
      <c r="M1250" s="27">
        <f>SMA1MSFT[[#This Row],[Abs Erorr 2]]/SMA1MSFT[[#This Row],[Adj Close]]</f>
        <v>1.2654896894885324E-2</v>
      </c>
      <c r="N1250" s="25">
        <f t="shared" si="99"/>
        <v>141.14499999999998</v>
      </c>
      <c r="O1250" s="30">
        <f>SMA1MSFT[[#This Row],[Adj Close]]-SMA1MSFT[[#This Row],[6-MA]]</f>
        <v>-1.8049999999999784</v>
      </c>
      <c r="P1250" s="29">
        <f>(SMA1MSFT[[#This Row],[Adj Close]]-N1250)^2</f>
        <v>3.2580249999999222</v>
      </c>
      <c r="Q1250" s="29">
        <f>ABS(SMA1MSFT[[#This Row],[Erorr 3]])</f>
        <v>1.8049999999999784</v>
      </c>
      <c r="R1250" s="31">
        <f>SMA1MSFT[[#This Row],[Abs Erorr 3]]/SMA1MSFT[[#This Row],[Adj Close]]</f>
        <v>1.29539256494903E-2</v>
      </c>
    </row>
    <row r="1251" spans="2:20">
      <c r="B1251" s="20">
        <v>45596.291666666664</v>
      </c>
      <c r="C1251" s="4">
        <v>132.76</v>
      </c>
      <c r="D1251" s="25">
        <f t="shared" si="96"/>
        <v>139.34</v>
      </c>
      <c r="E1251" s="26">
        <f>SMA1MSFT[[#This Row],[Adj Close]]-SMA1MSFT[[#This Row],[Naive Trend ]]</f>
        <v>-6.5800000000000125</v>
      </c>
      <c r="F1251" s="4">
        <f t="shared" si="95"/>
        <v>43.296400000000162</v>
      </c>
      <c r="G1251" s="4">
        <f>ABS(SMA1MSFT[[#This Row],[Erorr 1]])</f>
        <v>6.5800000000000125</v>
      </c>
      <c r="H1251" s="27">
        <f>SMA1MSFT[[#This Row],[Abs Erorr 1]]/SMA1MSFT[[#This Row],[Adj Close]]</f>
        <v>4.9563121422115192E-2</v>
      </c>
      <c r="I1251" s="25">
        <f t="shared" si="98"/>
        <v>140.37</v>
      </c>
      <c r="J1251" s="28">
        <f>(SMA1MSFT[[#This Row],[Adj Close]]-SMA1MSFT[[#This Row],[3-MA]])</f>
        <v>-7.6100000000000136</v>
      </c>
      <c r="K1251" s="29">
        <f t="shared" si="97"/>
        <v>57.912100000000208</v>
      </c>
      <c r="L1251" s="29">
        <f>ABS(SMA1MSFT[[#This Row],[Erorr 2]])</f>
        <v>7.6100000000000136</v>
      </c>
      <c r="M1251" s="27">
        <f>SMA1MSFT[[#This Row],[Abs Erorr 2]]/SMA1MSFT[[#This Row],[Adj Close]]</f>
        <v>5.7321482374209205E-2</v>
      </c>
      <c r="N1251" s="25">
        <f t="shared" si="99"/>
        <v>140.43666666666667</v>
      </c>
      <c r="O1251" s="30">
        <f>SMA1MSFT[[#This Row],[Adj Close]]-SMA1MSFT[[#This Row],[6-MA]]</f>
        <v>-7.6766666666666765</v>
      </c>
      <c r="P1251" s="29">
        <f>(SMA1MSFT[[#This Row],[Adj Close]]-N1251)^2</f>
        <v>58.93121111111126</v>
      </c>
      <c r="Q1251" s="29">
        <f>ABS(SMA1MSFT[[#This Row],[Erorr 3]])</f>
        <v>7.6766666666666765</v>
      </c>
      <c r="R1251" s="31">
        <f>SMA1MSFT[[#This Row],[Abs Erorr 3]]/SMA1MSFT[[#This Row],[Adj Close]]</f>
        <v>5.7823641659134353E-2</v>
      </c>
    </row>
    <row r="1252" spans="2:20">
      <c r="B1252" s="20">
        <v>45597.291666666664</v>
      </c>
      <c r="C1252" s="4">
        <v>135.4</v>
      </c>
      <c r="D1252" s="25">
        <f t="shared" si="96"/>
        <v>132.76</v>
      </c>
      <c r="E1252" s="26">
        <f>SMA1MSFT[[#This Row],[Adj Close]]-SMA1MSFT[[#This Row],[Naive Trend ]]</f>
        <v>2.6400000000000148</v>
      </c>
      <c r="F1252" s="4">
        <f t="shared" si="95"/>
        <v>6.969600000000078</v>
      </c>
      <c r="G1252" s="4">
        <f>ABS(SMA1MSFT[[#This Row],[Erorr 1]])</f>
        <v>2.6400000000000148</v>
      </c>
      <c r="H1252" s="27">
        <f>SMA1MSFT[[#This Row],[Abs Erorr 1]]/SMA1MSFT[[#This Row],[Adj Close]]</f>
        <v>1.9497784342688441E-2</v>
      </c>
      <c r="I1252" s="25">
        <f t="shared" si="98"/>
        <v>137.78333333333333</v>
      </c>
      <c r="J1252" s="28">
        <f>(SMA1MSFT[[#This Row],[Adj Close]]-SMA1MSFT[[#This Row],[3-MA]])</f>
        <v>-2.3833333333333258</v>
      </c>
      <c r="K1252" s="29">
        <f t="shared" si="97"/>
        <v>5.680277777777742</v>
      </c>
      <c r="L1252" s="29">
        <f>ABS(SMA1MSFT[[#This Row],[Erorr 2]])</f>
        <v>2.3833333333333258</v>
      </c>
      <c r="M1252" s="27">
        <f>SMA1MSFT[[#This Row],[Abs Erorr 2]]/SMA1MSFT[[#This Row],[Adj Close]]</f>
        <v>1.7602166420482464E-2</v>
      </c>
      <c r="N1252" s="25">
        <f t="shared" si="99"/>
        <v>139.30333333333334</v>
      </c>
      <c r="O1252" s="30">
        <f>SMA1MSFT[[#This Row],[Adj Close]]-SMA1MSFT[[#This Row],[6-MA]]</f>
        <v>-3.903333333333336</v>
      </c>
      <c r="P1252" s="29">
        <f>(SMA1MSFT[[#This Row],[Adj Close]]-N1252)^2</f>
        <v>15.236011111111132</v>
      </c>
      <c r="Q1252" s="29">
        <f>ABS(SMA1MSFT[[#This Row],[Erorr 3]])</f>
        <v>3.903333333333336</v>
      </c>
      <c r="R1252" s="31">
        <f>SMA1MSFT[[#This Row],[Abs Erorr 3]]/SMA1MSFT[[#This Row],[Adj Close]]</f>
        <v>2.8828163466272792E-2</v>
      </c>
    </row>
    <row r="1253" spans="2:20">
      <c r="B1253" s="20">
        <v>45600.291666666664</v>
      </c>
      <c r="C1253" s="4">
        <v>136.05000000000001</v>
      </c>
      <c r="D1253" s="25">
        <f t="shared" si="96"/>
        <v>135.4</v>
      </c>
      <c r="E1253" s="26">
        <f>SMA1MSFT[[#This Row],[Adj Close]]-SMA1MSFT[[#This Row],[Naive Trend ]]</f>
        <v>0.65000000000000568</v>
      </c>
      <c r="F1253" s="4">
        <f t="shared" si="95"/>
        <v>0.42250000000000737</v>
      </c>
      <c r="G1253" s="4">
        <f>ABS(SMA1MSFT[[#This Row],[Erorr 1]])</f>
        <v>0.65000000000000568</v>
      </c>
      <c r="H1253" s="27">
        <f>SMA1MSFT[[#This Row],[Abs Erorr 1]]/SMA1MSFT[[#This Row],[Adj Close]]</f>
        <v>4.77765527379644E-3</v>
      </c>
      <c r="I1253" s="25">
        <f t="shared" si="98"/>
        <v>135.83333333333334</v>
      </c>
      <c r="J1253" s="28">
        <f>(SMA1MSFT[[#This Row],[Adj Close]]-SMA1MSFT[[#This Row],[3-MA]])</f>
        <v>0.21666666666666856</v>
      </c>
      <c r="K1253" s="29">
        <f t="shared" si="97"/>
        <v>4.6944444444445267E-2</v>
      </c>
      <c r="L1253" s="29">
        <f>ABS(SMA1MSFT[[#This Row],[Erorr 2]])</f>
        <v>0.21666666666666856</v>
      </c>
      <c r="M1253" s="27">
        <f>SMA1MSFT[[#This Row],[Abs Erorr 2]]/SMA1MSFT[[#This Row],[Adj Close]]</f>
        <v>1.5925517579321465E-3</v>
      </c>
      <c r="N1253" s="25">
        <f t="shared" si="99"/>
        <v>138.46833333333333</v>
      </c>
      <c r="O1253" s="30">
        <f>SMA1MSFT[[#This Row],[Adj Close]]-SMA1MSFT[[#This Row],[6-MA]]</f>
        <v>-2.4183333333333223</v>
      </c>
      <c r="P1253" s="29">
        <f>(SMA1MSFT[[#This Row],[Adj Close]]-N1253)^2</f>
        <v>5.8483361111110579</v>
      </c>
      <c r="Q1253" s="29">
        <f>ABS(SMA1MSFT[[#This Row],[Erorr 3]])</f>
        <v>2.4183333333333223</v>
      </c>
      <c r="R1253" s="31">
        <f>SMA1MSFT[[#This Row],[Abs Erorr 3]]/SMA1MSFT[[#This Row],[Adj Close]]</f>
        <v>1.7775327698150108E-2</v>
      </c>
    </row>
    <row r="1254" spans="2:20">
      <c r="B1254" s="20">
        <v>45601.291666666664</v>
      </c>
      <c r="C1254" s="4">
        <v>139.91</v>
      </c>
      <c r="D1254" s="25">
        <f t="shared" si="96"/>
        <v>136.05000000000001</v>
      </c>
      <c r="E1254" s="26">
        <f>SMA1MSFT[[#This Row],[Adj Close]]-SMA1MSFT[[#This Row],[Naive Trend ]]</f>
        <v>3.8599999999999852</v>
      </c>
      <c r="F1254" s="4">
        <f t="shared" si="95"/>
        <v>14.899599999999886</v>
      </c>
      <c r="G1254" s="4">
        <f>ABS(SMA1MSFT[[#This Row],[Erorr 1]])</f>
        <v>3.8599999999999852</v>
      </c>
      <c r="H1254" s="27">
        <f>SMA1MSFT[[#This Row],[Abs Erorr 1]]/SMA1MSFT[[#This Row],[Adj Close]]</f>
        <v>2.7589164462868881E-2</v>
      </c>
      <c r="I1254" s="25">
        <f t="shared" si="98"/>
        <v>134.73666666666665</v>
      </c>
      <c r="J1254" s="28">
        <f>(SMA1MSFT[[#This Row],[Adj Close]]-SMA1MSFT[[#This Row],[3-MA]])</f>
        <v>5.1733333333333462</v>
      </c>
      <c r="K1254" s="29">
        <f t="shared" si="97"/>
        <v>26.763377777777912</v>
      </c>
      <c r="L1254" s="29">
        <f>ABS(SMA1MSFT[[#This Row],[Erorr 2]])</f>
        <v>5.1733333333333462</v>
      </c>
      <c r="M1254" s="27">
        <f>SMA1MSFT[[#This Row],[Abs Erorr 2]]/SMA1MSFT[[#This Row],[Adj Close]]</f>
        <v>3.697615133538236E-2</v>
      </c>
      <c r="N1254" s="25">
        <f t="shared" si="99"/>
        <v>137.55333333333331</v>
      </c>
      <c r="O1254" s="30">
        <f>SMA1MSFT[[#This Row],[Adj Close]]-SMA1MSFT[[#This Row],[6-MA]]</f>
        <v>2.3566666666666833</v>
      </c>
      <c r="P1254" s="29">
        <f>(SMA1MSFT[[#This Row],[Adj Close]]-N1254)^2</f>
        <v>5.5538777777778563</v>
      </c>
      <c r="Q1254" s="29">
        <f>ABS(SMA1MSFT[[#This Row],[Erorr 3]])</f>
        <v>2.3566666666666833</v>
      </c>
      <c r="R1254" s="31">
        <f>SMA1MSFT[[#This Row],[Abs Erorr 3]]/SMA1MSFT[[#This Row],[Adj Close]]</f>
        <v>1.6844161723012532E-2</v>
      </c>
    </row>
    <row r="1255" spans="2:20">
      <c r="B1255" s="20">
        <v>45602.291666666664</v>
      </c>
      <c r="C1255" s="4">
        <v>145.61000000000001</v>
      </c>
      <c r="D1255" s="25">
        <f t="shared" si="96"/>
        <v>139.91</v>
      </c>
      <c r="E1255" s="26">
        <f>SMA1MSFT[[#This Row],[Adj Close]]-SMA1MSFT[[#This Row],[Naive Trend ]]</f>
        <v>5.7000000000000171</v>
      </c>
      <c r="F1255" s="4">
        <f t="shared" si="95"/>
        <v>32.490000000000194</v>
      </c>
      <c r="G1255" s="4">
        <f>ABS(SMA1MSFT[[#This Row],[Erorr 1]])</f>
        <v>5.7000000000000171</v>
      </c>
      <c r="H1255" s="27">
        <f>SMA1MSFT[[#This Row],[Abs Erorr 1]]/SMA1MSFT[[#This Row],[Adj Close]]</f>
        <v>3.9145663072591284E-2</v>
      </c>
      <c r="I1255" s="25">
        <f t="shared" si="98"/>
        <v>137.12</v>
      </c>
      <c r="J1255" s="28">
        <f>(SMA1MSFT[[#This Row],[Adj Close]]-SMA1MSFT[[#This Row],[3-MA]])</f>
        <v>8.4900000000000091</v>
      </c>
      <c r="K1255" s="29">
        <f t="shared" si="97"/>
        <v>72.080100000000158</v>
      </c>
      <c r="L1255" s="29">
        <f>ABS(SMA1MSFT[[#This Row],[Erorr 2]])</f>
        <v>8.4900000000000091</v>
      </c>
      <c r="M1255" s="27">
        <f>SMA1MSFT[[#This Row],[Abs Erorr 2]]/SMA1MSFT[[#This Row],[Adj Close]]</f>
        <v>5.8306434997596378E-2</v>
      </c>
      <c r="N1255" s="25">
        <f t="shared" si="99"/>
        <v>137.45166666666665</v>
      </c>
      <c r="O1255" s="30">
        <f>SMA1MSFT[[#This Row],[Adj Close]]-SMA1MSFT[[#This Row],[6-MA]]</f>
        <v>8.1583333333333599</v>
      </c>
      <c r="P1255" s="29">
        <f>(SMA1MSFT[[#This Row],[Adj Close]]-N1255)^2</f>
        <v>66.558402777778213</v>
      </c>
      <c r="Q1255" s="29">
        <f>ABS(SMA1MSFT[[#This Row],[Erorr 3]])</f>
        <v>8.1583333333333599</v>
      </c>
      <c r="R1255" s="31">
        <f>SMA1MSFT[[#This Row],[Abs Erorr 3]]/SMA1MSFT[[#This Row],[Adj Close]]</f>
        <v>5.6028661035185487E-2</v>
      </c>
    </row>
    <row r="1256" spans="2:20">
      <c r="B1256" s="20">
        <v>45603.291666666664</v>
      </c>
      <c r="C1256" s="4">
        <v>148.88</v>
      </c>
      <c r="D1256" s="25">
        <f t="shared" si="96"/>
        <v>145.61000000000001</v>
      </c>
      <c r="E1256" s="26">
        <f>SMA1MSFT[[#This Row],[Adj Close]]-SMA1MSFT[[#This Row],[Naive Trend ]]</f>
        <v>3.2699999999999818</v>
      </c>
      <c r="F1256" s="4">
        <f t="shared" si="95"/>
        <v>10.692899999999881</v>
      </c>
      <c r="G1256" s="4">
        <f>ABS(SMA1MSFT[[#This Row],[Erorr 1]])</f>
        <v>3.2699999999999818</v>
      </c>
      <c r="H1256" s="27">
        <f>SMA1MSFT[[#This Row],[Abs Erorr 1]]/SMA1MSFT[[#This Row],[Adj Close]]</f>
        <v>2.1963997850617825E-2</v>
      </c>
      <c r="I1256" s="25">
        <f t="shared" si="98"/>
        <v>140.52333333333334</v>
      </c>
      <c r="J1256" s="28">
        <f>(SMA1MSFT[[#This Row],[Adj Close]]-SMA1MSFT[[#This Row],[3-MA]])</f>
        <v>8.3566666666666549</v>
      </c>
      <c r="K1256" s="29">
        <f t="shared" si="97"/>
        <v>69.833877777777587</v>
      </c>
      <c r="L1256" s="29">
        <f>ABS(SMA1MSFT[[#This Row],[Erorr 2]])</f>
        <v>8.3566666666666549</v>
      </c>
      <c r="M1256" s="27">
        <f>SMA1MSFT[[#This Row],[Abs Erorr 2]]/SMA1MSFT[[#This Row],[Adj Close]]</f>
        <v>5.6130216729356898E-2</v>
      </c>
      <c r="N1256" s="25">
        <f t="shared" si="99"/>
        <v>138.17833333333331</v>
      </c>
      <c r="O1256" s="30">
        <f>SMA1MSFT[[#This Row],[Adj Close]]-SMA1MSFT[[#This Row],[6-MA]]</f>
        <v>10.701666666666682</v>
      </c>
      <c r="P1256" s="29">
        <f>(SMA1MSFT[[#This Row],[Adj Close]]-N1256)^2</f>
        <v>114.52566944444477</v>
      </c>
      <c r="Q1256" s="29">
        <f>ABS(SMA1MSFT[[#This Row],[Erorr 3]])</f>
        <v>10.701666666666682</v>
      </c>
      <c r="R1256" s="31">
        <f>SMA1MSFT[[#This Row],[Abs Erorr 3]]/SMA1MSFT[[#This Row],[Adj Close]]</f>
        <v>7.1881157084005123E-2</v>
      </c>
    </row>
    <row r="1257" spans="2:20">
      <c r="B1257" s="20">
        <v>45604.291666666664</v>
      </c>
      <c r="C1257" s="4">
        <v>147.63</v>
      </c>
      <c r="D1257" s="25">
        <f t="shared" si="96"/>
        <v>148.88</v>
      </c>
      <c r="E1257" s="26">
        <f>SMA1MSFT[[#This Row],[Adj Close]]-SMA1MSFT[[#This Row],[Naive Trend ]]</f>
        <v>-1.25</v>
      </c>
      <c r="F1257" s="4">
        <f t="shared" si="95"/>
        <v>1.5625</v>
      </c>
      <c r="G1257" s="4">
        <f>ABS(SMA1MSFT[[#This Row],[Erorr 1]])</f>
        <v>1.25</v>
      </c>
      <c r="H1257" s="27">
        <f>SMA1MSFT[[#This Row],[Abs Erorr 1]]/SMA1MSFT[[#This Row],[Adj Close]]</f>
        <v>8.4671137302716245E-3</v>
      </c>
      <c r="I1257" s="25">
        <f t="shared" si="98"/>
        <v>144.79999999999998</v>
      </c>
      <c r="J1257" s="28">
        <f>(SMA1MSFT[[#This Row],[Adj Close]]-SMA1MSFT[[#This Row],[3-MA]])</f>
        <v>2.8300000000000125</v>
      </c>
      <c r="K1257" s="29">
        <f t="shared" si="97"/>
        <v>8.0089000000000716</v>
      </c>
      <c r="L1257" s="29">
        <f>ABS(SMA1MSFT[[#This Row],[Erorr 2]])</f>
        <v>2.8300000000000125</v>
      </c>
      <c r="M1257" s="27">
        <f>SMA1MSFT[[#This Row],[Abs Erorr 2]]/SMA1MSFT[[#This Row],[Adj Close]]</f>
        <v>1.9169545485335043E-2</v>
      </c>
      <c r="N1257" s="25">
        <f t="shared" si="99"/>
        <v>139.76833333333335</v>
      </c>
      <c r="O1257" s="30">
        <f>SMA1MSFT[[#This Row],[Adj Close]]-SMA1MSFT[[#This Row],[6-MA]]</f>
        <v>7.8616666666666504</v>
      </c>
      <c r="P1257" s="29">
        <f>(SMA1MSFT[[#This Row],[Adj Close]]-N1257)^2</f>
        <v>61.805802777777522</v>
      </c>
      <c r="Q1257" s="29">
        <f>ABS(SMA1MSFT[[#This Row],[Erorr 3]])</f>
        <v>7.8616666666666504</v>
      </c>
      <c r="R1257" s="31">
        <f>SMA1MSFT[[#This Row],[Abs Erorr 3]]/SMA1MSFT[[#This Row],[Adj Close]]</f>
        <v>5.3252500620921565E-2</v>
      </c>
    </row>
    <row r="1258" spans="2:20">
      <c r="B1258" s="20">
        <v>45607.291666666664</v>
      </c>
      <c r="C1258" s="4">
        <v>145.26</v>
      </c>
      <c r="D1258" s="25">
        <f t="shared" si="96"/>
        <v>147.63</v>
      </c>
      <c r="E1258" s="26">
        <f>SMA1MSFT[[#This Row],[Adj Close]]-SMA1MSFT[[#This Row],[Naive Trend ]]</f>
        <v>-2.3700000000000045</v>
      </c>
      <c r="F1258" s="4">
        <f t="shared" si="95"/>
        <v>5.6169000000000215</v>
      </c>
      <c r="G1258" s="4">
        <f>ABS(SMA1MSFT[[#This Row],[Erorr 1]])</f>
        <v>2.3700000000000045</v>
      </c>
      <c r="H1258" s="27">
        <f>SMA1MSFT[[#This Row],[Abs Erorr 1]]/SMA1MSFT[[#This Row],[Adj Close]]</f>
        <v>1.6315572077653894E-2</v>
      </c>
      <c r="I1258" s="25">
        <f t="shared" si="98"/>
        <v>147.37333333333333</v>
      </c>
      <c r="J1258" s="28">
        <f>(SMA1MSFT[[#This Row],[Adj Close]]-SMA1MSFT[[#This Row],[3-MA]])</f>
        <v>-2.1133333333333439</v>
      </c>
      <c r="K1258" s="29">
        <f t="shared" si="97"/>
        <v>4.4661777777778227</v>
      </c>
      <c r="L1258" s="29">
        <f>ABS(SMA1MSFT[[#This Row],[Erorr 2]])</f>
        <v>2.1133333333333439</v>
      </c>
      <c r="M1258" s="27">
        <f>SMA1MSFT[[#This Row],[Abs Erorr 2]]/SMA1MSFT[[#This Row],[Adj Close]]</f>
        <v>1.4548625453210409E-2</v>
      </c>
      <c r="N1258" s="25">
        <f t="shared" si="99"/>
        <v>142.24666666666667</v>
      </c>
      <c r="O1258" s="30">
        <f>SMA1MSFT[[#This Row],[Adj Close]]-SMA1MSFT[[#This Row],[6-MA]]</f>
        <v>3.0133333333333212</v>
      </c>
      <c r="P1258" s="29">
        <f>(SMA1MSFT[[#This Row],[Adj Close]]-N1258)^2</f>
        <v>9.0801777777777044</v>
      </c>
      <c r="Q1258" s="29">
        <f>ABS(SMA1MSFT[[#This Row],[Erorr 3]])</f>
        <v>3.0133333333333212</v>
      </c>
      <c r="R1258" s="31">
        <f>SMA1MSFT[[#This Row],[Abs Erorr 3]]/SMA1MSFT[[#This Row],[Adj Close]]</f>
        <v>2.07444123181421E-2</v>
      </c>
    </row>
    <row r="1259" spans="2:20">
      <c r="B1259" s="20">
        <v>45608.291666666664</v>
      </c>
      <c r="C1259" s="4">
        <v>148.29</v>
      </c>
      <c r="D1259" s="25">
        <f t="shared" si="96"/>
        <v>145.26</v>
      </c>
      <c r="E1259" s="26">
        <f>SMA1MSFT[[#This Row],[Adj Close]]-SMA1MSFT[[#This Row],[Naive Trend ]]</f>
        <v>3.0300000000000011</v>
      </c>
      <c r="F1259" s="4">
        <f t="shared" si="95"/>
        <v>9.1809000000000065</v>
      </c>
      <c r="G1259" s="4">
        <f>ABS(SMA1MSFT[[#This Row],[Erorr 1]])</f>
        <v>3.0300000000000011</v>
      </c>
      <c r="H1259" s="27">
        <f>SMA1MSFT[[#This Row],[Abs Erorr 1]]/SMA1MSFT[[#This Row],[Adj Close]]</f>
        <v>2.0432935464292947E-2</v>
      </c>
      <c r="I1259" s="25">
        <f t="shared" si="98"/>
        <v>147.25666666666666</v>
      </c>
      <c r="J1259" s="28">
        <f>(SMA1MSFT[[#This Row],[Adj Close]]-SMA1MSFT[[#This Row],[3-MA]])</f>
        <v>1.0333333333333314</v>
      </c>
      <c r="K1259" s="29">
        <f t="shared" si="97"/>
        <v>1.0677777777777739</v>
      </c>
      <c r="L1259" s="29">
        <f>ABS(SMA1MSFT[[#This Row],[Erorr 2]])</f>
        <v>1.0333333333333314</v>
      </c>
      <c r="M1259" s="27">
        <f>SMA1MSFT[[#This Row],[Abs Erorr 2]]/SMA1MSFT[[#This Row],[Adj Close]]</f>
        <v>6.9683278261064904E-3</v>
      </c>
      <c r="N1259" s="25">
        <f t="shared" si="99"/>
        <v>143.89000000000001</v>
      </c>
      <c r="O1259" s="30">
        <f>SMA1MSFT[[#This Row],[Adj Close]]-SMA1MSFT[[#This Row],[6-MA]]</f>
        <v>4.3999999999999773</v>
      </c>
      <c r="P1259" s="29">
        <f>(SMA1MSFT[[#This Row],[Adj Close]]-N1259)^2</f>
        <v>19.3599999999998</v>
      </c>
      <c r="Q1259" s="29">
        <f>ABS(SMA1MSFT[[#This Row],[Erorr 3]])</f>
        <v>4.3999999999999773</v>
      </c>
      <c r="R1259" s="31">
        <f>SMA1MSFT[[#This Row],[Abs Erorr 3]]/SMA1MSFT[[#This Row],[Adj Close]]</f>
        <v>2.9671589453098505E-2</v>
      </c>
    </row>
    <row r="1260" spans="2:20">
      <c r="B1260" s="20">
        <v>45609.291666666664</v>
      </c>
      <c r="C1260" s="4">
        <v>146.27000000000001</v>
      </c>
      <c r="D1260" s="25">
        <f t="shared" si="96"/>
        <v>148.29</v>
      </c>
      <c r="E1260" s="26">
        <f>SMA1MSFT[[#This Row],[Adj Close]]-SMA1MSFT[[#This Row],[Naive Trend ]]</f>
        <v>-2.0199999999999818</v>
      </c>
      <c r="F1260" s="4">
        <f t="shared" si="95"/>
        <v>4.0803999999999263</v>
      </c>
      <c r="G1260" s="4">
        <f>ABS(SMA1MSFT[[#This Row],[Erorr 1]])</f>
        <v>2.0199999999999818</v>
      </c>
      <c r="H1260" s="27">
        <f>SMA1MSFT[[#This Row],[Abs Erorr 1]]/SMA1MSFT[[#This Row],[Adj Close]]</f>
        <v>1.3810077254392436E-2</v>
      </c>
      <c r="I1260" s="25">
        <f t="shared" si="98"/>
        <v>147.05999999999997</v>
      </c>
      <c r="J1260" s="28">
        <f>(SMA1MSFT[[#This Row],[Adj Close]]-SMA1MSFT[[#This Row],[3-MA]])</f>
        <v>-0.78999999999996362</v>
      </c>
      <c r="K1260" s="29">
        <f t="shared" si="97"/>
        <v>0.62409999999994248</v>
      </c>
      <c r="L1260" s="29">
        <f>ABS(SMA1MSFT[[#This Row],[Erorr 2]])</f>
        <v>0.78999999999996362</v>
      </c>
      <c r="M1260" s="27">
        <f>SMA1MSFT[[#This Row],[Abs Erorr 2]]/SMA1MSFT[[#This Row],[Adj Close]]</f>
        <v>5.4009708074107031E-3</v>
      </c>
      <c r="N1260" s="25">
        <f t="shared" si="99"/>
        <v>145.92999999999998</v>
      </c>
      <c r="O1260" s="30">
        <f>SMA1MSFT[[#This Row],[Adj Close]]-SMA1MSFT[[#This Row],[6-MA]]</f>
        <v>0.34000000000003183</v>
      </c>
      <c r="P1260" s="29">
        <f>(SMA1MSFT[[#This Row],[Adj Close]]-N1260)^2</f>
        <v>0.11560000000002164</v>
      </c>
      <c r="Q1260" s="29">
        <f>ABS(SMA1MSFT[[#This Row],[Erorr 3]])</f>
        <v>0.34000000000003183</v>
      </c>
      <c r="R1260" s="31">
        <f>SMA1MSFT[[#This Row],[Abs Erorr 3]]/SMA1MSFT[[#This Row],[Adj Close]]</f>
        <v>2.3244684487593614E-3</v>
      </c>
    </row>
    <row r="1261" spans="2:20">
      <c r="B1261" s="20">
        <v>45610.291666608799</v>
      </c>
      <c r="C1261" s="32"/>
      <c r="D1261" s="33"/>
      <c r="E1261" s="34"/>
      <c r="F1261" s="32"/>
      <c r="G1261" s="32"/>
      <c r="H1261" s="35"/>
      <c r="I1261" s="25">
        <f t="shared" ref="I1261:I1263" si="100">AVERAGE(C1258:C1260)</f>
        <v>146.60666666666665</v>
      </c>
      <c r="J1261" s="28">
        <f>(SMA1MSFT[[#This Row],[Adj Close]]-SMA1MSFT[[#This Row],[3-MA]])</f>
        <v>-146.60666666666665</v>
      </c>
      <c r="K1261" s="29">
        <f t="shared" ref="K1261:K1263" si="101">(C1261-I1261)^2</f>
        <v>21493.514711111107</v>
      </c>
      <c r="L1261" s="29">
        <f>ABS(SMA1MSFT[[#This Row],[Erorr 2]])</f>
        <v>146.60666666666665</v>
      </c>
      <c r="M1261" s="35"/>
      <c r="N1261" s="25">
        <f t="shared" ref="N1261:N1266" si="102">AVERAGE(C1255:C1260)</f>
        <v>146.98999999999998</v>
      </c>
      <c r="O1261" s="30">
        <f>SMA1MSFT[[#This Row],[Adj Close]]-SMA1MSFT[[#This Row],[6-MA]]</f>
        <v>-146.98999999999998</v>
      </c>
      <c r="P1261" s="29">
        <f>(SMA1MSFT[[#This Row],[Adj Close]]-N1261)^2</f>
        <v>21606.060099999995</v>
      </c>
      <c r="Q1261" s="29">
        <f>ABS(SMA1MSFT[[#This Row],[Erorr 3]])</f>
        <v>146.98999999999998</v>
      </c>
      <c r="R1261" s="36"/>
      <c r="T1261" s="2"/>
    </row>
    <row r="1262" spans="2:20">
      <c r="B1262" s="20">
        <v>45611.291666608799</v>
      </c>
      <c r="C1262" s="32"/>
      <c r="D1262" s="33"/>
      <c r="E1262" s="34"/>
      <c r="F1262" s="32"/>
      <c r="G1262" s="32"/>
      <c r="H1262" s="35"/>
      <c r="I1262" s="25">
        <f t="shared" si="100"/>
        <v>147.28</v>
      </c>
      <c r="J1262" s="28">
        <f>(SMA1MSFT[[#This Row],[Adj Close]]-SMA1MSFT[[#This Row],[3-MA]])</f>
        <v>-147.28</v>
      </c>
      <c r="K1262" s="29">
        <f t="shared" si="101"/>
        <v>21691.398400000002</v>
      </c>
      <c r="L1262" s="29">
        <f>ABS(SMA1MSFT[[#This Row],[Erorr 2]])</f>
        <v>147.28</v>
      </c>
      <c r="M1262" s="35"/>
      <c r="N1262" s="25">
        <f t="shared" si="102"/>
        <v>147.26599999999999</v>
      </c>
      <c r="O1262" s="30">
        <f>SMA1MSFT[[#This Row],[Adj Close]]-SMA1MSFT[[#This Row],[6-MA]]</f>
        <v>-147.26599999999999</v>
      </c>
      <c r="P1262" s="29">
        <f>(SMA1MSFT[[#This Row],[Adj Close]]-N1262)^2</f>
        <v>21687.274755999999</v>
      </c>
      <c r="Q1262" s="29">
        <f>ABS(SMA1MSFT[[#This Row],[Erorr 3]])</f>
        <v>147.26599999999999</v>
      </c>
      <c r="R1262" s="36"/>
      <c r="T1262" s="2"/>
    </row>
    <row r="1263" spans="2:20">
      <c r="B1263" s="20">
        <v>45612.291666608799</v>
      </c>
      <c r="C1263" s="32"/>
      <c r="D1263" s="33"/>
      <c r="E1263" s="34"/>
      <c r="F1263" s="32"/>
      <c r="G1263" s="32"/>
      <c r="H1263" s="35"/>
      <c r="I1263" s="25">
        <f t="shared" si="100"/>
        <v>146.27000000000001</v>
      </c>
      <c r="J1263" s="28">
        <f>(SMA1MSFT[[#This Row],[Adj Close]]-SMA1MSFT[[#This Row],[3-MA]])</f>
        <v>-146.27000000000001</v>
      </c>
      <c r="K1263" s="29">
        <f t="shared" si="101"/>
        <v>21394.912900000003</v>
      </c>
      <c r="L1263" s="29">
        <f>ABS(SMA1MSFT[[#This Row],[Erorr 2]])</f>
        <v>146.27000000000001</v>
      </c>
      <c r="M1263" s="35"/>
      <c r="N1263" s="25">
        <f t="shared" si="102"/>
        <v>146.86249999999998</v>
      </c>
      <c r="O1263" s="30">
        <f>SMA1MSFT[[#This Row],[Adj Close]]-SMA1MSFT[[#This Row],[6-MA]]</f>
        <v>-146.86249999999998</v>
      </c>
      <c r="P1263" s="29">
        <f>(SMA1MSFT[[#This Row],[Adj Close]]-N1263)^2</f>
        <v>21568.593906249997</v>
      </c>
      <c r="Q1263" s="29">
        <f>ABS(SMA1MSFT[[#This Row],[Erorr 3]])</f>
        <v>146.86249999999998</v>
      </c>
      <c r="R1263" s="36"/>
      <c r="T1263" s="2"/>
    </row>
    <row r="1264" spans="2:20">
      <c r="B1264" s="20">
        <v>45613.291666608799</v>
      </c>
      <c r="C1264" s="32"/>
      <c r="D1264" s="33"/>
      <c r="E1264" s="34"/>
      <c r="F1264" s="32"/>
      <c r="G1264" s="32"/>
      <c r="H1264" s="35"/>
      <c r="I1264" s="33"/>
      <c r="J1264" s="37"/>
      <c r="K1264" s="38"/>
      <c r="L1264" s="38"/>
      <c r="M1264" s="35"/>
      <c r="N1264" s="25">
        <f t="shared" si="102"/>
        <v>146.60666666666665</v>
      </c>
      <c r="O1264" s="30">
        <f>SMA1MSFT[[#This Row],[Adj Close]]-SMA1MSFT[[#This Row],[6-MA]]</f>
        <v>-146.60666666666665</v>
      </c>
      <c r="P1264" s="29">
        <f>(SMA1MSFT[[#This Row],[Adj Close]]-N1264)^2</f>
        <v>21493.514711111107</v>
      </c>
      <c r="Q1264" s="29">
        <f>ABS(SMA1MSFT[[#This Row],[Erorr 3]])</f>
        <v>146.60666666666665</v>
      </c>
      <c r="R1264" s="36"/>
      <c r="T1264" s="2"/>
    </row>
    <row r="1265" spans="2:20">
      <c r="B1265" s="20">
        <v>45614.291666608799</v>
      </c>
      <c r="C1265" s="32"/>
      <c r="D1265" s="33"/>
      <c r="E1265" s="34"/>
      <c r="F1265" s="32"/>
      <c r="G1265" s="32"/>
      <c r="H1265" s="35"/>
      <c r="I1265" s="33"/>
      <c r="J1265" s="37"/>
      <c r="K1265" s="38"/>
      <c r="L1265" s="38"/>
      <c r="M1265" s="35"/>
      <c r="N1265" s="25">
        <f t="shared" si="102"/>
        <v>147.28</v>
      </c>
      <c r="O1265" s="30">
        <f>SMA1MSFT[[#This Row],[Adj Close]]-SMA1MSFT[[#This Row],[6-MA]]</f>
        <v>-147.28</v>
      </c>
      <c r="P1265" s="29">
        <f>(SMA1MSFT[[#This Row],[Adj Close]]-N1265)^2</f>
        <v>21691.398400000002</v>
      </c>
      <c r="Q1265" s="29">
        <f>ABS(SMA1MSFT[[#This Row],[Erorr 3]])</f>
        <v>147.28</v>
      </c>
      <c r="R1265" s="36"/>
      <c r="T1265" s="2"/>
    </row>
    <row r="1266" spans="2:20">
      <c r="B1266" s="39">
        <v>45615.291666608799</v>
      </c>
      <c r="C1266" s="40"/>
      <c r="D1266" s="41"/>
      <c r="E1266" s="42"/>
      <c r="F1266" s="40"/>
      <c r="G1266" s="40"/>
      <c r="H1266" s="43"/>
      <c r="I1266" s="41"/>
      <c r="J1266" s="44"/>
      <c r="K1266" s="45"/>
      <c r="L1266" s="45"/>
      <c r="M1266" s="43"/>
      <c r="N1266" s="46">
        <f t="shared" si="102"/>
        <v>146.27000000000001</v>
      </c>
      <c r="O1266" s="47">
        <f>SMA1MSFT[[#This Row],[Adj Close]]-SMA1MSFT[[#This Row],[6-MA]]</f>
        <v>-146.27000000000001</v>
      </c>
      <c r="P1266" s="48">
        <f>(SMA1MSFT[[#This Row],[Adj Close]]-N1266)^2</f>
        <v>21394.912900000003</v>
      </c>
      <c r="Q1266" s="48">
        <f>ABS(SMA1MSFT[[#This Row],[Erorr 3]])</f>
        <v>146.27000000000001</v>
      </c>
      <c r="R1266" s="49"/>
      <c r="T1266" s="2"/>
    </row>
    <row r="1267" spans="2:20">
      <c r="B1267" s="3"/>
      <c r="K1267" s="2"/>
      <c r="T1267" s="2"/>
    </row>
  </sheetData>
  <mergeCells count="5">
    <mergeCell ref="T11:V11"/>
    <mergeCell ref="T7:V7"/>
    <mergeCell ref="T8:V8"/>
    <mergeCell ref="T9:V9"/>
    <mergeCell ref="T10:V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28A-FA9A-4910-8C44-D9FB699E9593}">
  <dimension ref="B2:Q1260"/>
  <sheetViews>
    <sheetView tabSelected="1" topLeftCell="A19" zoomScale="39" zoomScaleNormal="39" workbookViewId="0">
      <selection activeCell="AA47" sqref="AA47"/>
    </sheetView>
  </sheetViews>
  <sheetFormatPr defaultRowHeight="15.5"/>
  <cols>
    <col min="1" max="1" width="8.6640625" style="1"/>
    <col min="2" max="2" width="15.1640625" style="1" bestFit="1" customWidth="1"/>
    <col min="3" max="3" width="13.08203125" style="1" bestFit="1" customWidth="1"/>
    <col min="4" max="4" width="12.1640625" style="1" bestFit="1" customWidth="1"/>
    <col min="5" max="5" width="12.4140625" style="1" bestFit="1" customWidth="1"/>
    <col min="6" max="6" width="13.75" style="1" bestFit="1" customWidth="1"/>
    <col min="7" max="7" width="12.1640625" style="1" bestFit="1" customWidth="1"/>
    <col min="8" max="8" width="14.58203125" style="1" bestFit="1" customWidth="1"/>
    <col min="9" max="11" width="8.6640625" style="1"/>
    <col min="12" max="12" width="19.58203125" style="1" customWidth="1"/>
    <col min="13" max="13" width="6.5" style="1" customWidth="1"/>
    <col min="14" max="16384" width="8.6640625" style="1"/>
  </cols>
  <sheetData>
    <row r="2" spans="2:17">
      <c r="B2" s="17" t="s">
        <v>0</v>
      </c>
      <c r="C2" s="17" t="s">
        <v>1</v>
      </c>
      <c r="D2" s="17" t="s">
        <v>33</v>
      </c>
      <c r="E2" s="17" t="s">
        <v>34</v>
      </c>
      <c r="F2" s="17" t="s">
        <v>35</v>
      </c>
      <c r="G2" s="17" t="s">
        <v>22</v>
      </c>
      <c r="H2" s="17" t="s">
        <v>23</v>
      </c>
      <c r="J2" s="58" t="s">
        <v>40</v>
      </c>
      <c r="K2" s="58"/>
      <c r="L2" s="58"/>
      <c r="N2" s="60" t="s">
        <v>17</v>
      </c>
      <c r="O2" s="60"/>
      <c r="P2" s="60"/>
      <c r="Q2" s="60"/>
    </row>
    <row r="3" spans="2:17">
      <c r="B3" s="8">
        <v>43783.291666666664</v>
      </c>
      <c r="C3" s="4">
        <v>5.2194000000000003</v>
      </c>
      <c r="D3" s="9">
        <f>C3</f>
        <v>5.2194000000000003</v>
      </c>
      <c r="E3" s="6">
        <f>C3-D3</f>
        <v>0</v>
      </c>
      <c r="F3" s="6">
        <f>ABS(E3)</f>
        <v>0</v>
      </c>
      <c r="G3" s="6">
        <f>E3^2</f>
        <v>0</v>
      </c>
      <c r="H3" s="10">
        <f>F3/C3</f>
        <v>0</v>
      </c>
      <c r="J3" s="59" t="s">
        <v>28</v>
      </c>
      <c r="K3" s="59"/>
      <c r="L3" s="5">
        <v>0.99</v>
      </c>
      <c r="N3" s="57" t="s">
        <v>36</v>
      </c>
      <c r="O3" s="57"/>
      <c r="P3" s="57"/>
      <c r="Q3" s="15">
        <f>AVERAGE(ESNDVA[Error])</f>
        <v>0.11327142601063682</v>
      </c>
    </row>
    <row r="4" spans="2:17">
      <c r="B4" s="8">
        <v>43784.291666666664</v>
      </c>
      <c r="C4" s="4">
        <v>5.08</v>
      </c>
      <c r="D4" s="7">
        <f t="shared" ref="D4:D67" si="0">alpha*C3+(1-alpha)*D3</f>
        <v>5.2194000000000003</v>
      </c>
      <c r="E4" s="4">
        <f t="shared" ref="E4:E67" si="1">C4-D4</f>
        <v>-0.13940000000000019</v>
      </c>
      <c r="F4" s="4">
        <f t="shared" ref="F4:F67" si="2">ABS(E4)</f>
        <v>0.13940000000000019</v>
      </c>
      <c r="G4" s="4">
        <f t="shared" ref="G4:G67" si="3">E4^2</f>
        <v>1.9432360000000055E-2</v>
      </c>
      <c r="H4" s="11">
        <f t="shared" ref="H4:H67" si="4">F4/C4</f>
        <v>2.7440944881889803E-2</v>
      </c>
      <c r="N4" s="57" t="s">
        <v>37</v>
      </c>
      <c r="O4" s="57"/>
      <c r="P4" s="57"/>
      <c r="Q4" s="15">
        <f>AVERAGE(ESNDVA[Abs Error])</f>
        <v>0.86352285908784998</v>
      </c>
    </row>
    <row r="5" spans="2:17">
      <c r="B5" s="8">
        <v>43787.291666666664</v>
      </c>
      <c r="C5" s="4">
        <v>5.2812999999999999</v>
      </c>
      <c r="D5" s="7">
        <f t="shared" si="0"/>
        <v>5.0813940000000004</v>
      </c>
      <c r="E5" s="4">
        <f t="shared" si="1"/>
        <v>0.19990599999999947</v>
      </c>
      <c r="F5" s="4">
        <f t="shared" si="2"/>
        <v>0.19990599999999947</v>
      </c>
      <c r="G5" s="4">
        <f t="shared" si="3"/>
        <v>3.9962408835999788E-2</v>
      </c>
      <c r="H5" s="11">
        <f t="shared" si="4"/>
        <v>3.7851665309677443E-2</v>
      </c>
      <c r="J5" s="60" t="s">
        <v>29</v>
      </c>
      <c r="K5" s="60"/>
      <c r="L5" s="60"/>
      <c r="N5" s="57" t="s">
        <v>38</v>
      </c>
      <c r="O5" s="57"/>
      <c r="P5" s="57"/>
      <c r="Q5" s="15">
        <f>SQRT(AVERAGE(ESNDVA[Sq Error]))</f>
        <v>1.6245183002414307</v>
      </c>
    </row>
    <row r="6" spans="2:17">
      <c r="B6" s="8">
        <v>43788.291666666664</v>
      </c>
      <c r="C6" s="4">
        <v>5.1745999999999999</v>
      </c>
      <c r="D6" s="7">
        <f t="shared" si="0"/>
        <v>5.2793009399999997</v>
      </c>
      <c r="E6" s="4">
        <f t="shared" si="1"/>
        <v>-0.10470093999999985</v>
      </c>
      <c r="F6" s="4">
        <f t="shared" si="2"/>
        <v>0.10470093999999985</v>
      </c>
      <c r="G6" s="4">
        <f t="shared" si="3"/>
        <v>1.0962286836883569E-2</v>
      </c>
      <c r="H6" s="11">
        <f t="shared" si="4"/>
        <v>2.0233629652533502E-2</v>
      </c>
      <c r="J6" s="64" t="s">
        <v>30</v>
      </c>
      <c r="K6" s="64"/>
      <c r="L6" s="14">
        <v>20.67</v>
      </c>
      <c r="N6" s="57" t="s">
        <v>39</v>
      </c>
      <c r="O6" s="57"/>
      <c r="P6" s="57"/>
      <c r="Q6" s="15">
        <f>AVERAGE(ESNDVA[Abs Pct Error])</f>
        <v>2.4870055157809528E-2</v>
      </c>
    </row>
    <row r="7" spans="2:17">
      <c r="B7" s="8">
        <v>43789.291666666664</v>
      </c>
      <c r="C7" s="4">
        <v>5.2538999999999998</v>
      </c>
      <c r="D7" s="7">
        <f t="shared" si="0"/>
        <v>5.1756470094000004</v>
      </c>
      <c r="E7" s="4">
        <f t="shared" si="1"/>
        <v>7.825299059999935E-2</v>
      </c>
      <c r="F7" s="4">
        <f t="shared" si="2"/>
        <v>7.825299059999935E-2</v>
      </c>
      <c r="G7" s="4">
        <f t="shared" si="3"/>
        <v>6.1235305378435868E-3</v>
      </c>
      <c r="H7" s="11">
        <f t="shared" si="4"/>
        <v>1.4894267230057549E-2</v>
      </c>
    </row>
    <row r="8" spans="2:17">
      <c r="B8" s="8">
        <v>43790.291666666664</v>
      </c>
      <c r="C8" s="4">
        <v>5.2290999999999999</v>
      </c>
      <c r="D8" s="7">
        <f t="shared" si="0"/>
        <v>5.2531174700939998</v>
      </c>
      <c r="E8" s="4">
        <f t="shared" si="1"/>
        <v>-2.4017470093999904E-2</v>
      </c>
      <c r="F8" s="4">
        <f t="shared" si="2"/>
        <v>2.4017470093999904E-2</v>
      </c>
      <c r="G8" s="4">
        <f t="shared" si="3"/>
        <v>5.7683886971617981E-4</v>
      </c>
      <c r="H8" s="11">
        <f t="shared" si="4"/>
        <v>4.5930408854295965E-3</v>
      </c>
      <c r="J8" s="65" t="s">
        <v>31</v>
      </c>
      <c r="K8" s="66"/>
      <c r="L8" s="66"/>
      <c r="M8" s="67"/>
    </row>
    <row r="9" spans="2:17">
      <c r="B9" s="8">
        <v>43791.291666666664</v>
      </c>
      <c r="C9" s="4">
        <v>5.2466999999999997</v>
      </c>
      <c r="D9" s="7">
        <f t="shared" si="0"/>
        <v>5.2293401747009396</v>
      </c>
      <c r="E9" s="4">
        <f t="shared" si="1"/>
        <v>1.7359825299060105E-2</v>
      </c>
      <c r="F9" s="4">
        <f t="shared" si="2"/>
        <v>1.7359825299060105E-2</v>
      </c>
      <c r="G9" s="4">
        <f t="shared" si="3"/>
        <v>3.013635344138873E-4</v>
      </c>
      <c r="H9" s="11">
        <f t="shared" si="4"/>
        <v>3.3087131528503834E-3</v>
      </c>
      <c r="J9" s="68" t="s">
        <v>24</v>
      </c>
      <c r="K9" s="69"/>
      <c r="L9" s="70"/>
      <c r="M9" s="13">
        <v>0.11</v>
      </c>
    </row>
    <row r="10" spans="2:17">
      <c r="B10" s="8">
        <v>43794.291666666664</v>
      </c>
      <c r="C10" s="4">
        <v>5.5034999999999998</v>
      </c>
      <c r="D10" s="7">
        <f t="shared" si="0"/>
        <v>5.2465264017470092</v>
      </c>
      <c r="E10" s="4">
        <f t="shared" si="1"/>
        <v>0.2569735982529906</v>
      </c>
      <c r="F10" s="4">
        <f t="shared" si="2"/>
        <v>0.2569735982529906</v>
      </c>
      <c r="G10" s="4">
        <f t="shared" si="3"/>
        <v>6.6035430199089418E-2</v>
      </c>
      <c r="H10" s="11">
        <f t="shared" si="4"/>
        <v>4.6692758835830038E-2</v>
      </c>
      <c r="J10" s="61" t="s">
        <v>32</v>
      </c>
      <c r="K10" s="62"/>
      <c r="L10" s="63"/>
      <c r="M10" s="16">
        <v>0.99</v>
      </c>
    </row>
    <row r="11" spans="2:17">
      <c r="B11" s="8">
        <v>43795.291666666664</v>
      </c>
      <c r="C11" s="4">
        <v>5.3986999999999998</v>
      </c>
      <c r="D11" s="7">
        <f t="shared" si="0"/>
        <v>5.5009302640174695</v>
      </c>
      <c r="E11" s="4">
        <f t="shared" si="1"/>
        <v>-0.10223026401746971</v>
      </c>
      <c r="F11" s="4">
        <f t="shared" si="2"/>
        <v>0.10223026401746971</v>
      </c>
      <c r="G11" s="4">
        <f t="shared" si="3"/>
        <v>1.0451026881081562E-2</v>
      </c>
      <c r="H11" s="11">
        <f t="shared" si="4"/>
        <v>1.893608906171295E-2</v>
      </c>
      <c r="J11" s="68" t="s">
        <v>25</v>
      </c>
      <c r="K11" s="69"/>
      <c r="L11" s="70"/>
      <c r="M11" s="13">
        <v>0.86</v>
      </c>
    </row>
    <row r="12" spans="2:17">
      <c r="B12" s="8">
        <v>43796.291666666664</v>
      </c>
      <c r="C12" s="4">
        <v>5.4336000000000002</v>
      </c>
      <c r="D12" s="7">
        <f t="shared" si="0"/>
        <v>5.3997223026401739</v>
      </c>
      <c r="E12" s="4">
        <f t="shared" si="1"/>
        <v>3.3877697359826264E-2</v>
      </c>
      <c r="F12" s="4">
        <f t="shared" si="2"/>
        <v>3.3877697359826264E-2</v>
      </c>
      <c r="G12" s="4">
        <f t="shared" si="3"/>
        <v>1.1476983784039795E-3</v>
      </c>
      <c r="H12" s="11">
        <f t="shared" si="4"/>
        <v>6.2348530182247978E-3</v>
      </c>
      <c r="J12" s="61" t="s">
        <v>32</v>
      </c>
      <c r="K12" s="62"/>
      <c r="L12" s="63"/>
      <c r="M12" s="16">
        <v>0.98</v>
      </c>
    </row>
    <row r="13" spans="2:17">
      <c r="B13" s="8">
        <v>43798.291666666664</v>
      </c>
      <c r="C13" s="4">
        <v>5.3963000000000001</v>
      </c>
      <c r="D13" s="7">
        <f t="shared" si="0"/>
        <v>5.4332612230264017</v>
      </c>
      <c r="E13" s="4">
        <f t="shared" si="1"/>
        <v>-3.6961223026401591E-2</v>
      </c>
      <c r="F13" s="4">
        <f t="shared" si="2"/>
        <v>3.6961223026401591E-2</v>
      </c>
      <c r="G13" s="4">
        <f t="shared" si="3"/>
        <v>1.3661320076073992E-3</v>
      </c>
      <c r="H13" s="11">
        <f t="shared" si="4"/>
        <v>6.8493640135651448E-3</v>
      </c>
      <c r="J13" s="68" t="s">
        <v>26</v>
      </c>
      <c r="K13" s="69"/>
      <c r="L13" s="70"/>
      <c r="M13" s="13">
        <v>1.62</v>
      </c>
    </row>
    <row r="14" spans="2:17">
      <c r="B14" s="8">
        <v>43801.291666666664</v>
      </c>
      <c r="C14" s="4">
        <v>5.2098000000000004</v>
      </c>
      <c r="D14" s="7">
        <f t="shared" si="0"/>
        <v>5.396669612230264</v>
      </c>
      <c r="E14" s="4">
        <f t="shared" si="1"/>
        <v>-0.18686961223026355</v>
      </c>
      <c r="F14" s="4">
        <f t="shared" si="2"/>
        <v>0.18686961223026355</v>
      </c>
      <c r="G14" s="4">
        <f t="shared" si="3"/>
        <v>3.4920251975089064E-2</v>
      </c>
      <c r="H14" s="11">
        <f t="shared" si="4"/>
        <v>3.5868864875861557E-2</v>
      </c>
      <c r="J14" s="61" t="s">
        <v>32</v>
      </c>
      <c r="K14" s="62"/>
      <c r="L14" s="63"/>
      <c r="M14" s="16">
        <v>0.98</v>
      </c>
    </row>
    <row r="15" spans="2:17">
      <c r="B15" s="8">
        <v>43802.291666666664</v>
      </c>
      <c r="C15" s="4">
        <v>5.1702000000000004</v>
      </c>
      <c r="D15" s="7">
        <f t="shared" si="0"/>
        <v>5.2116686961223033</v>
      </c>
      <c r="E15" s="4">
        <f t="shared" si="1"/>
        <v>-4.1468696122302973E-2</v>
      </c>
      <c r="F15" s="4">
        <f t="shared" si="2"/>
        <v>4.1468696122302973E-2</v>
      </c>
      <c r="G15" s="4">
        <f t="shared" si="3"/>
        <v>1.7196527580839057E-3</v>
      </c>
      <c r="H15" s="11">
        <f t="shared" si="4"/>
        <v>8.0207141159535349E-3</v>
      </c>
      <c r="J15" s="68" t="s">
        <v>27</v>
      </c>
      <c r="K15" s="69"/>
      <c r="L15" s="70"/>
      <c r="M15" s="13">
        <v>0.02</v>
      </c>
    </row>
    <row r="16" spans="2:17">
      <c r="B16" s="8">
        <v>43803.291666666664</v>
      </c>
      <c r="C16" s="4">
        <v>5.2140000000000004</v>
      </c>
      <c r="D16" s="7">
        <f t="shared" si="0"/>
        <v>5.1706146869612235</v>
      </c>
      <c r="E16" s="4">
        <f t="shared" si="1"/>
        <v>4.3385313038776907E-2</v>
      </c>
      <c r="F16" s="4">
        <f t="shared" si="2"/>
        <v>4.3385313038776907E-2</v>
      </c>
      <c r="G16" s="4">
        <f t="shared" si="3"/>
        <v>1.8822853874726655E-3</v>
      </c>
      <c r="H16" s="11">
        <f t="shared" si="4"/>
        <v>8.3209269349399512E-3</v>
      </c>
      <c r="J16" s="61" t="s">
        <v>32</v>
      </c>
      <c r="K16" s="62"/>
      <c r="L16" s="63"/>
      <c r="M16" s="16">
        <v>0.97</v>
      </c>
    </row>
    <row r="17" spans="2:8">
      <c r="B17" s="8">
        <v>43804.291666666664</v>
      </c>
      <c r="C17" s="4">
        <v>5.1970999999999998</v>
      </c>
      <c r="D17" s="7">
        <f t="shared" si="0"/>
        <v>5.2135661468696135</v>
      </c>
      <c r="E17" s="4">
        <f t="shared" si="1"/>
        <v>-1.6466146869613674E-2</v>
      </c>
      <c r="F17" s="4">
        <f t="shared" si="2"/>
        <v>1.6466146869613674E-2</v>
      </c>
      <c r="G17" s="4">
        <f t="shared" si="3"/>
        <v>2.711339927316882E-4</v>
      </c>
      <c r="H17" s="11">
        <f t="shared" si="4"/>
        <v>3.168333661005883E-3</v>
      </c>
    </row>
    <row r="18" spans="2:8">
      <c r="B18" s="8">
        <v>43805.291666666664</v>
      </c>
      <c r="C18" s="4">
        <v>5.2824999999999998</v>
      </c>
      <c r="D18" s="7">
        <f t="shared" si="0"/>
        <v>5.1972646614686964</v>
      </c>
      <c r="E18" s="4">
        <f t="shared" si="1"/>
        <v>8.5235338531303384E-2</v>
      </c>
      <c r="F18" s="4">
        <f t="shared" si="2"/>
        <v>8.5235338531303384E-2</v>
      </c>
      <c r="G18" s="4">
        <f t="shared" si="3"/>
        <v>7.2650629345458913E-3</v>
      </c>
      <c r="H18" s="11">
        <f t="shared" si="4"/>
        <v>1.6135416664704853E-2</v>
      </c>
    </row>
    <row r="19" spans="2:8">
      <c r="B19" s="8">
        <v>43808.291666666664</v>
      </c>
      <c r="C19" s="4">
        <v>5.2824999999999998</v>
      </c>
      <c r="D19" s="7">
        <f t="shared" si="0"/>
        <v>5.2816476466146867</v>
      </c>
      <c r="E19" s="4">
        <f t="shared" si="1"/>
        <v>8.5235338531308713E-4</v>
      </c>
      <c r="F19" s="4">
        <f t="shared" si="2"/>
        <v>8.5235338531308713E-4</v>
      </c>
      <c r="G19" s="4">
        <f t="shared" si="3"/>
        <v>7.2650629345467999E-7</v>
      </c>
      <c r="H19" s="11">
        <f t="shared" si="4"/>
        <v>1.6135416664705862E-4</v>
      </c>
    </row>
    <row r="20" spans="2:8">
      <c r="B20" s="8">
        <v>43809.291666666664</v>
      </c>
      <c r="C20" s="4">
        <v>5.3274999999999997</v>
      </c>
      <c r="D20" s="7">
        <f t="shared" si="0"/>
        <v>5.2824914764661459</v>
      </c>
      <c r="E20" s="4">
        <f t="shared" si="1"/>
        <v>4.5008523533853761E-2</v>
      </c>
      <c r="F20" s="4">
        <f t="shared" si="2"/>
        <v>4.5008523533853761E-2</v>
      </c>
      <c r="G20" s="4">
        <f t="shared" si="3"/>
        <v>2.0257671906974677E-3</v>
      </c>
      <c r="H20" s="11">
        <f t="shared" si="4"/>
        <v>8.4483385328679057E-3</v>
      </c>
    </row>
    <row r="21" spans="2:8">
      <c r="B21" s="8">
        <v>43810.291666666664</v>
      </c>
      <c r="C21" s="4">
        <v>5.4112</v>
      </c>
      <c r="D21" s="7">
        <f t="shared" si="0"/>
        <v>5.3270499147646611</v>
      </c>
      <c r="E21" s="4">
        <f t="shared" si="1"/>
        <v>8.4150085235338956E-2</v>
      </c>
      <c r="F21" s="4">
        <f t="shared" si="2"/>
        <v>8.4150085235338956E-2</v>
      </c>
      <c r="G21" s="4">
        <f t="shared" si="3"/>
        <v>7.0812368451148118E-3</v>
      </c>
      <c r="H21" s="11">
        <f t="shared" si="4"/>
        <v>1.5551094994703385E-2</v>
      </c>
    </row>
    <row r="22" spans="2:8">
      <c r="B22" s="8">
        <v>43811.291666666664</v>
      </c>
      <c r="C22" s="4">
        <v>5.5787000000000004</v>
      </c>
      <c r="D22" s="7">
        <f t="shared" si="0"/>
        <v>5.4103584991476463</v>
      </c>
      <c r="E22" s="4">
        <f t="shared" si="1"/>
        <v>0.16834150085235411</v>
      </c>
      <c r="F22" s="4">
        <f t="shared" si="2"/>
        <v>0.16834150085235411</v>
      </c>
      <c r="G22" s="4">
        <f t="shared" si="3"/>
        <v>2.8338860909223138E-2</v>
      </c>
      <c r="H22" s="11">
        <f t="shared" si="4"/>
        <v>3.0175757945821446E-2</v>
      </c>
    </row>
    <row r="23" spans="2:8">
      <c r="B23" s="8">
        <v>43812.291666666664</v>
      </c>
      <c r="C23" s="4">
        <v>5.5768000000000004</v>
      </c>
      <c r="D23" s="7">
        <f t="shared" si="0"/>
        <v>5.5770165849914761</v>
      </c>
      <c r="E23" s="4">
        <f t="shared" si="1"/>
        <v>-2.1658499147569898E-4</v>
      </c>
      <c r="F23" s="4">
        <f t="shared" si="2"/>
        <v>2.1658499147569898E-4</v>
      </c>
      <c r="G23" s="4">
        <f t="shared" si="3"/>
        <v>4.69090585325286E-8</v>
      </c>
      <c r="H23" s="11">
        <f t="shared" si="4"/>
        <v>3.8836786593691541E-5</v>
      </c>
    </row>
    <row r="24" spans="2:8">
      <c r="B24" s="8">
        <v>43815.291666666664</v>
      </c>
      <c r="C24" s="4">
        <v>5.6055999999999999</v>
      </c>
      <c r="D24" s="7">
        <f t="shared" si="0"/>
        <v>5.5768021658499149</v>
      </c>
      <c r="E24" s="4">
        <f t="shared" si="1"/>
        <v>2.8797834150084967E-2</v>
      </c>
      <c r="F24" s="4">
        <f t="shared" si="2"/>
        <v>2.8797834150084967E-2</v>
      </c>
      <c r="G24" s="4">
        <f t="shared" si="3"/>
        <v>8.2931525173579991E-4</v>
      </c>
      <c r="H24" s="11">
        <f t="shared" si="4"/>
        <v>5.1373330508928516E-3</v>
      </c>
    </row>
    <row r="25" spans="2:8">
      <c r="B25" s="8">
        <v>43816.291666666664</v>
      </c>
      <c r="C25" s="4">
        <v>5.6837999999999997</v>
      </c>
      <c r="D25" s="7">
        <f t="shared" si="0"/>
        <v>5.6053120216584995</v>
      </c>
      <c r="E25" s="4">
        <f t="shared" si="1"/>
        <v>7.8487978341500231E-2</v>
      </c>
      <c r="F25" s="4">
        <f t="shared" si="2"/>
        <v>7.8487978341500231E-2</v>
      </c>
      <c r="G25" s="4">
        <f t="shared" si="3"/>
        <v>6.1603627441358094E-3</v>
      </c>
      <c r="H25" s="11">
        <f t="shared" si="4"/>
        <v>1.3809067585330279E-2</v>
      </c>
    </row>
    <row r="26" spans="2:8">
      <c r="B26" s="8">
        <v>43817.291666666664</v>
      </c>
      <c r="C26" s="4">
        <v>5.7141999999999999</v>
      </c>
      <c r="D26" s="7">
        <f t="shared" si="0"/>
        <v>5.6830151202165853</v>
      </c>
      <c r="E26" s="4">
        <f t="shared" si="1"/>
        <v>3.1184879783414665E-2</v>
      </c>
      <c r="F26" s="4">
        <f t="shared" si="2"/>
        <v>3.1184879783414665E-2</v>
      </c>
      <c r="G26" s="4">
        <f t="shared" si="3"/>
        <v>9.7249672710602469E-4</v>
      </c>
      <c r="H26" s="11">
        <f t="shared" si="4"/>
        <v>5.4574358236349207E-3</v>
      </c>
    </row>
    <row r="27" spans="2:8">
      <c r="B27" s="8">
        <v>43818.291666666664</v>
      </c>
      <c r="C27" s="4">
        <v>5.8623000000000003</v>
      </c>
      <c r="D27" s="7">
        <f t="shared" si="0"/>
        <v>5.7138881512021662</v>
      </c>
      <c r="E27" s="4">
        <f t="shared" si="1"/>
        <v>0.14841184879783409</v>
      </c>
      <c r="F27" s="4">
        <f t="shared" si="2"/>
        <v>0.14841184879783409</v>
      </c>
      <c r="G27" s="4">
        <f t="shared" si="3"/>
        <v>2.2026076863591169E-2</v>
      </c>
      <c r="H27" s="11">
        <f t="shared" si="4"/>
        <v>2.5316317622406579E-2</v>
      </c>
    </row>
    <row r="28" spans="2:8">
      <c r="B28" s="8">
        <v>43819.291666666664</v>
      </c>
      <c r="C28" s="4">
        <v>5.9596999999999998</v>
      </c>
      <c r="D28" s="7">
        <f t="shared" si="0"/>
        <v>5.8608158815120222</v>
      </c>
      <c r="E28" s="4">
        <f t="shared" si="1"/>
        <v>9.8884118487977624E-2</v>
      </c>
      <c r="F28" s="4">
        <f t="shared" si="2"/>
        <v>9.8884118487977624E-2</v>
      </c>
      <c r="G28" s="4">
        <f t="shared" si="3"/>
        <v>9.7780688891443979E-3</v>
      </c>
      <c r="H28" s="11">
        <f t="shared" si="4"/>
        <v>1.6592130222658461E-2</v>
      </c>
    </row>
    <row r="29" spans="2:8">
      <c r="B29" s="8">
        <v>43822.291666666664</v>
      </c>
      <c r="C29" s="4">
        <v>5.9459999999999997</v>
      </c>
      <c r="D29" s="7">
        <f t="shared" si="0"/>
        <v>5.9587111588151203</v>
      </c>
      <c r="E29" s="4">
        <f t="shared" si="1"/>
        <v>-1.2711158815120527E-2</v>
      </c>
      <c r="F29" s="4">
        <f t="shared" si="2"/>
        <v>1.2711158815120527E-2</v>
      </c>
      <c r="G29" s="4">
        <f t="shared" si="3"/>
        <v>1.6157355842321628E-4</v>
      </c>
      <c r="H29" s="11">
        <f t="shared" si="4"/>
        <v>2.1377663664851206E-3</v>
      </c>
    </row>
    <row r="30" spans="2:8">
      <c r="B30" s="8">
        <v>43823.291666666664</v>
      </c>
      <c r="C30" s="4">
        <v>5.9409999999999998</v>
      </c>
      <c r="D30" s="7">
        <f t="shared" si="0"/>
        <v>5.9461271115881518</v>
      </c>
      <c r="E30" s="4">
        <f t="shared" si="1"/>
        <v>-5.1271115881519336E-3</v>
      </c>
      <c r="F30" s="4">
        <f t="shared" si="2"/>
        <v>5.1271115881519336E-3</v>
      </c>
      <c r="G30" s="4">
        <f t="shared" si="3"/>
        <v>2.6287273237361842E-5</v>
      </c>
      <c r="H30" s="11">
        <f t="shared" si="4"/>
        <v>8.6300481201008819E-4</v>
      </c>
    </row>
    <row r="31" spans="2:8">
      <c r="B31" s="8">
        <v>43825.291666666664</v>
      </c>
      <c r="C31" s="4">
        <v>5.9551999999999996</v>
      </c>
      <c r="D31" s="7">
        <f t="shared" si="0"/>
        <v>5.9410512711158816</v>
      </c>
      <c r="E31" s="4">
        <f t="shared" si="1"/>
        <v>1.4148728884118E-2</v>
      </c>
      <c r="F31" s="4">
        <f t="shared" si="2"/>
        <v>1.4148728884118E-2</v>
      </c>
      <c r="G31" s="4">
        <f t="shared" si="3"/>
        <v>2.00186529036275E-4</v>
      </c>
      <c r="H31" s="11">
        <f t="shared" si="4"/>
        <v>2.3758612446463595E-3</v>
      </c>
    </row>
    <row r="32" spans="2:8">
      <c r="B32" s="8">
        <v>43826.291666666664</v>
      </c>
      <c r="C32" s="4">
        <v>5.8974000000000002</v>
      </c>
      <c r="D32" s="7">
        <f t="shared" si="0"/>
        <v>5.9550585127111582</v>
      </c>
      <c r="E32" s="4">
        <f t="shared" si="1"/>
        <v>-5.7658512711157961E-2</v>
      </c>
      <c r="F32" s="4">
        <f t="shared" si="2"/>
        <v>5.7658512711157961E-2</v>
      </c>
      <c r="G32" s="4">
        <f t="shared" si="3"/>
        <v>3.3245040880627644E-3</v>
      </c>
      <c r="H32" s="11">
        <f t="shared" si="4"/>
        <v>9.7769377541218096E-3</v>
      </c>
    </row>
    <row r="33" spans="2:8">
      <c r="B33" s="8">
        <v>43829.291666666664</v>
      </c>
      <c r="C33" s="4">
        <v>5.7842000000000002</v>
      </c>
      <c r="D33" s="7">
        <f t="shared" si="0"/>
        <v>5.897976585127112</v>
      </c>
      <c r="E33" s="4">
        <f t="shared" si="1"/>
        <v>-0.11377658512711175</v>
      </c>
      <c r="F33" s="4">
        <f t="shared" si="2"/>
        <v>0.11377658512711175</v>
      </c>
      <c r="G33" s="4">
        <f t="shared" si="3"/>
        <v>1.2945111323186907E-2</v>
      </c>
      <c r="H33" s="11">
        <f t="shared" si="4"/>
        <v>1.967023704697482E-2</v>
      </c>
    </row>
    <row r="34" spans="2:8">
      <c r="B34" s="8">
        <v>43830.291666666664</v>
      </c>
      <c r="C34" s="4">
        <v>5.8582999999999998</v>
      </c>
      <c r="D34" s="7">
        <f t="shared" si="0"/>
        <v>5.7853377658512715</v>
      </c>
      <c r="E34" s="4">
        <f t="shared" si="1"/>
        <v>7.2962234148728378E-2</v>
      </c>
      <c r="F34" s="4">
        <f t="shared" si="2"/>
        <v>7.2962234148728378E-2</v>
      </c>
      <c r="G34" s="4">
        <f t="shared" si="3"/>
        <v>5.3234876119738657E-3</v>
      </c>
      <c r="H34" s="11">
        <f t="shared" si="4"/>
        <v>1.245450628146875E-2</v>
      </c>
    </row>
    <row r="35" spans="2:8">
      <c r="B35" s="8">
        <v>43832.291666666664</v>
      </c>
      <c r="C35" s="4">
        <v>5.9730999999999996</v>
      </c>
      <c r="D35" s="7">
        <f t="shared" si="0"/>
        <v>5.8575703776585133</v>
      </c>
      <c r="E35" s="4">
        <f t="shared" si="1"/>
        <v>0.11552962234148634</v>
      </c>
      <c r="F35" s="4">
        <f t="shared" si="2"/>
        <v>0.11552962234148634</v>
      </c>
      <c r="G35" s="4">
        <f t="shared" si="3"/>
        <v>1.3347093638366459E-2</v>
      </c>
      <c r="H35" s="11">
        <f t="shared" si="4"/>
        <v>1.9341652130633397E-2</v>
      </c>
    </row>
    <row r="36" spans="2:8">
      <c r="B36" s="8">
        <v>43833.291666666664</v>
      </c>
      <c r="C36" s="4">
        <v>5.8775000000000004</v>
      </c>
      <c r="D36" s="7">
        <f t="shared" si="0"/>
        <v>5.9719447037765843</v>
      </c>
      <c r="E36" s="4">
        <f t="shared" si="1"/>
        <v>-9.4444703776583872E-2</v>
      </c>
      <c r="F36" s="4">
        <f t="shared" si="2"/>
        <v>9.4444703776583872E-2</v>
      </c>
      <c r="G36" s="4">
        <f t="shared" si="3"/>
        <v>8.9198020714466759E-3</v>
      </c>
      <c r="H36" s="11">
        <f t="shared" si="4"/>
        <v>1.6068856448589342E-2</v>
      </c>
    </row>
    <row r="37" spans="2:8">
      <c r="B37" s="8">
        <v>43836.291666666664</v>
      </c>
      <c r="C37" s="4">
        <v>5.9021999999999997</v>
      </c>
      <c r="D37" s="7">
        <f t="shared" si="0"/>
        <v>5.8784444470377668</v>
      </c>
      <c r="E37" s="4">
        <f t="shared" si="1"/>
        <v>2.3755552962232862E-2</v>
      </c>
      <c r="F37" s="4">
        <f t="shared" si="2"/>
        <v>2.3755552962232862E-2</v>
      </c>
      <c r="G37" s="4">
        <f t="shared" si="3"/>
        <v>5.6432629654145055E-4</v>
      </c>
      <c r="H37" s="11">
        <f t="shared" si="4"/>
        <v>4.024864112065478E-3</v>
      </c>
    </row>
    <row r="38" spans="2:8">
      <c r="B38" s="8">
        <v>43837.291666666664</v>
      </c>
      <c r="C38" s="4">
        <v>5.9736000000000002</v>
      </c>
      <c r="D38" s="7">
        <f t="shared" si="0"/>
        <v>5.901962444470378</v>
      </c>
      <c r="E38" s="4">
        <f t="shared" si="1"/>
        <v>7.1637555529622254E-2</v>
      </c>
      <c r="F38" s="4">
        <f t="shared" si="2"/>
        <v>7.1637555529622254E-2</v>
      </c>
      <c r="G38" s="4">
        <f t="shared" si="3"/>
        <v>5.1319393622597121E-3</v>
      </c>
      <c r="H38" s="11">
        <f t="shared" si="4"/>
        <v>1.199235896772838E-2</v>
      </c>
    </row>
    <row r="39" spans="2:8">
      <c r="B39" s="8">
        <v>43838.291666666664</v>
      </c>
      <c r="C39" s="4">
        <v>5.9847999999999999</v>
      </c>
      <c r="D39" s="7">
        <f t="shared" si="0"/>
        <v>5.9728836244447043</v>
      </c>
      <c r="E39" s="4">
        <f t="shared" si="1"/>
        <v>1.1916375555295566E-2</v>
      </c>
      <c r="F39" s="4">
        <f t="shared" si="2"/>
        <v>1.1916375555295566E-2</v>
      </c>
      <c r="G39" s="4">
        <f t="shared" si="3"/>
        <v>1.4200000637484573E-4</v>
      </c>
      <c r="H39" s="11">
        <f t="shared" si="4"/>
        <v>1.9911067295975749E-3</v>
      </c>
    </row>
    <row r="40" spans="2:8">
      <c r="B40" s="8">
        <v>43839.291666666664</v>
      </c>
      <c r="C40" s="4">
        <v>6.0506000000000002</v>
      </c>
      <c r="D40" s="7">
        <f t="shared" si="0"/>
        <v>5.984680836244447</v>
      </c>
      <c r="E40" s="4">
        <f t="shared" si="1"/>
        <v>6.5919163755553178E-2</v>
      </c>
      <c r="F40" s="4">
        <f t="shared" si="2"/>
        <v>6.5919163755553178E-2</v>
      </c>
      <c r="G40" s="4">
        <f t="shared" si="3"/>
        <v>4.3453361502314358E-3</v>
      </c>
      <c r="H40" s="11">
        <f t="shared" si="4"/>
        <v>1.0894649085306114E-2</v>
      </c>
    </row>
    <row r="41" spans="2:8">
      <c r="B41" s="8">
        <v>43840.291666666664</v>
      </c>
      <c r="C41" s="4">
        <v>6.0829000000000004</v>
      </c>
      <c r="D41" s="7">
        <f t="shared" si="0"/>
        <v>6.0499408083624449</v>
      </c>
      <c r="E41" s="4">
        <f t="shared" si="1"/>
        <v>3.2959191637555563E-2</v>
      </c>
      <c r="F41" s="4">
        <f t="shared" si="2"/>
        <v>3.2959191637555563E-2</v>
      </c>
      <c r="G41" s="4">
        <f t="shared" si="3"/>
        <v>1.0863083134011126E-3</v>
      </c>
      <c r="H41" s="11">
        <f t="shared" si="4"/>
        <v>5.4183352738916574E-3</v>
      </c>
    </row>
    <row r="42" spans="2:8">
      <c r="B42" s="8">
        <v>43843.291666666664</v>
      </c>
      <c r="C42" s="4">
        <v>6.2736000000000001</v>
      </c>
      <c r="D42" s="7">
        <f t="shared" si="0"/>
        <v>6.0825704080836251</v>
      </c>
      <c r="E42" s="4">
        <f t="shared" si="1"/>
        <v>0.19102959191637492</v>
      </c>
      <c r="F42" s="4">
        <f t="shared" si="2"/>
        <v>0.19102959191637492</v>
      </c>
      <c r="G42" s="4">
        <f t="shared" si="3"/>
        <v>3.6492304987736736E-2</v>
      </c>
      <c r="H42" s="11">
        <f t="shared" si="4"/>
        <v>3.0449756426354075E-2</v>
      </c>
    </row>
    <row r="43" spans="2:8">
      <c r="B43" s="8">
        <v>43844.291666666664</v>
      </c>
      <c r="C43" s="4">
        <v>6.1566000000000001</v>
      </c>
      <c r="D43" s="7">
        <f t="shared" si="0"/>
        <v>6.2716897040808366</v>
      </c>
      <c r="E43" s="4">
        <f t="shared" si="1"/>
        <v>-0.11508970408083652</v>
      </c>
      <c r="F43" s="4">
        <f t="shared" si="2"/>
        <v>0.11508970408083652</v>
      </c>
      <c r="G43" s="4">
        <f t="shared" si="3"/>
        <v>1.3245639985414517E-2</v>
      </c>
      <c r="H43" s="11">
        <f t="shared" si="4"/>
        <v>1.8693711477249866E-2</v>
      </c>
    </row>
    <row r="44" spans="2:8">
      <c r="B44" s="8">
        <v>43845.291666666664</v>
      </c>
      <c r="C44" s="4">
        <v>6.1139999999999999</v>
      </c>
      <c r="D44" s="7">
        <f t="shared" si="0"/>
        <v>6.1577508970408088</v>
      </c>
      <c r="E44" s="4">
        <f t="shared" si="1"/>
        <v>-4.3750897040808923E-2</v>
      </c>
      <c r="F44" s="4">
        <f t="shared" si="2"/>
        <v>4.3750897040808923E-2</v>
      </c>
      <c r="G44" s="4">
        <f t="shared" si="3"/>
        <v>1.914140991875463E-3</v>
      </c>
      <c r="H44" s="11">
        <f t="shared" si="4"/>
        <v>7.1558549298019174E-3</v>
      </c>
    </row>
    <row r="45" spans="2:8">
      <c r="B45" s="8">
        <v>43846.291666666664</v>
      </c>
      <c r="C45" s="4">
        <v>6.1977000000000002</v>
      </c>
      <c r="D45" s="7">
        <f t="shared" si="0"/>
        <v>6.1144375089704077</v>
      </c>
      <c r="E45" s="4">
        <f t="shared" si="1"/>
        <v>8.3262491029592489E-2</v>
      </c>
      <c r="F45" s="4">
        <f t="shared" si="2"/>
        <v>8.3262491029592489E-2</v>
      </c>
      <c r="G45" s="4">
        <f t="shared" si="3"/>
        <v>6.9326424124529695E-3</v>
      </c>
      <c r="H45" s="11">
        <f t="shared" si="4"/>
        <v>1.3434417772656386E-2</v>
      </c>
    </row>
    <row r="46" spans="2:8">
      <c r="B46" s="8">
        <v>43847.291666666664</v>
      </c>
      <c r="C46" s="4">
        <v>6.2064000000000004</v>
      </c>
      <c r="D46" s="7">
        <f t="shared" si="0"/>
        <v>6.1968673750897043</v>
      </c>
      <c r="E46" s="4">
        <f t="shared" si="1"/>
        <v>9.5326249102960503E-3</v>
      </c>
      <c r="F46" s="4">
        <f t="shared" si="2"/>
        <v>9.5326249102960503E-3</v>
      </c>
      <c r="G46" s="4">
        <f t="shared" si="3"/>
        <v>9.0870937680396778E-5</v>
      </c>
      <c r="H46" s="11">
        <f t="shared" si="4"/>
        <v>1.5359346658765226E-3</v>
      </c>
    </row>
    <row r="47" spans="2:8">
      <c r="B47" s="8">
        <v>43851.291666666664</v>
      </c>
      <c r="C47" s="4">
        <v>6.173</v>
      </c>
      <c r="D47" s="7">
        <f t="shared" si="0"/>
        <v>6.2063046737508971</v>
      </c>
      <c r="E47" s="4">
        <f t="shared" si="1"/>
        <v>-3.3304673750897074E-2</v>
      </c>
      <c r="F47" s="4">
        <f t="shared" si="2"/>
        <v>3.3304673750897074E-2</v>
      </c>
      <c r="G47" s="4">
        <f t="shared" si="3"/>
        <v>1.1092012936536925E-3</v>
      </c>
      <c r="H47" s="11">
        <f t="shared" si="4"/>
        <v>5.3952168720066539E-3</v>
      </c>
    </row>
    <row r="48" spans="2:8">
      <c r="B48" s="8">
        <v>43852.291666666664</v>
      </c>
      <c r="C48" s="4">
        <v>6.2271000000000001</v>
      </c>
      <c r="D48" s="7">
        <f t="shared" si="0"/>
        <v>6.1733330467375094</v>
      </c>
      <c r="E48" s="4">
        <f t="shared" si="1"/>
        <v>5.3766953262490702E-2</v>
      </c>
      <c r="F48" s="4">
        <f t="shared" si="2"/>
        <v>5.3766953262490702E-2</v>
      </c>
      <c r="G48" s="4">
        <f t="shared" si="3"/>
        <v>2.8908852631308597E-3</v>
      </c>
      <c r="H48" s="11">
        <f t="shared" si="4"/>
        <v>8.6343487759134585E-3</v>
      </c>
    </row>
    <row r="49" spans="2:8">
      <c r="B49" s="8">
        <v>43853.291666666664</v>
      </c>
      <c r="C49" s="4">
        <v>6.2954999999999997</v>
      </c>
      <c r="D49" s="7">
        <f t="shared" si="0"/>
        <v>6.2265623304673756</v>
      </c>
      <c r="E49" s="4">
        <f t="shared" si="1"/>
        <v>6.8937669532624035E-2</v>
      </c>
      <c r="F49" s="4">
        <f t="shared" si="2"/>
        <v>6.8937669532624035E-2</v>
      </c>
      <c r="G49" s="4">
        <f t="shared" si="3"/>
        <v>4.7524022805892803E-3</v>
      </c>
      <c r="H49" s="11">
        <f t="shared" si="4"/>
        <v>1.0950308876598211E-2</v>
      </c>
    </row>
    <row r="50" spans="2:8">
      <c r="B50" s="8">
        <v>43854.291666666664</v>
      </c>
      <c r="C50" s="4">
        <v>6.2363</v>
      </c>
      <c r="D50" s="7">
        <f t="shared" si="0"/>
        <v>6.2948106233046737</v>
      </c>
      <c r="E50" s="4">
        <f t="shared" si="1"/>
        <v>-5.8510623304673715E-2</v>
      </c>
      <c r="F50" s="4">
        <f t="shared" si="2"/>
        <v>5.8510623304673715E-2</v>
      </c>
      <c r="G50" s="4">
        <f t="shared" si="3"/>
        <v>3.423493039501427E-3</v>
      </c>
      <c r="H50" s="11">
        <f t="shared" si="4"/>
        <v>9.3822656550636933E-3</v>
      </c>
    </row>
    <row r="51" spans="2:8">
      <c r="B51" s="8">
        <v>43857.291666666664</v>
      </c>
      <c r="C51" s="4">
        <v>5.9802999999999997</v>
      </c>
      <c r="D51" s="7">
        <f t="shared" si="0"/>
        <v>6.2368851062330464</v>
      </c>
      <c r="E51" s="4">
        <f t="shared" si="1"/>
        <v>-0.25658510623304664</v>
      </c>
      <c r="F51" s="4">
        <f t="shared" si="2"/>
        <v>0.25658510623304664</v>
      </c>
      <c r="G51" s="4">
        <f t="shared" si="3"/>
        <v>6.5835916740623834E-2</v>
      </c>
      <c r="H51" s="11">
        <f t="shared" si="4"/>
        <v>4.2905055972617873E-2</v>
      </c>
    </row>
    <row r="52" spans="2:8">
      <c r="B52" s="8">
        <v>43858.291666666664</v>
      </c>
      <c r="C52" s="4">
        <v>6.1738</v>
      </c>
      <c r="D52" s="7">
        <f t="shared" si="0"/>
        <v>5.9828658510623294</v>
      </c>
      <c r="E52" s="4">
        <f t="shared" si="1"/>
        <v>0.19093414893767058</v>
      </c>
      <c r="F52" s="4">
        <f t="shared" si="2"/>
        <v>0.19093414893767058</v>
      </c>
      <c r="G52" s="4">
        <f t="shared" si="3"/>
        <v>3.6455849230552569E-2</v>
      </c>
      <c r="H52" s="11">
        <f t="shared" si="4"/>
        <v>3.0926519961396639E-2</v>
      </c>
    </row>
    <row r="53" spans="2:8">
      <c r="B53" s="8">
        <v>43859.291666666664</v>
      </c>
      <c r="C53" s="4">
        <v>6.1132999999999997</v>
      </c>
      <c r="D53" s="7">
        <f t="shared" si="0"/>
        <v>6.1718906585106232</v>
      </c>
      <c r="E53" s="4">
        <f t="shared" si="1"/>
        <v>-5.8590658510623506E-2</v>
      </c>
      <c r="F53" s="4">
        <f t="shared" si="2"/>
        <v>5.8590658510623506E-2</v>
      </c>
      <c r="G53" s="4">
        <f t="shared" si="3"/>
        <v>3.4328652647084988E-3</v>
      </c>
      <c r="H53" s="11">
        <f t="shared" si="4"/>
        <v>9.5841294408295866E-3</v>
      </c>
    </row>
    <row r="54" spans="2:8">
      <c r="B54" s="8">
        <v>43860.291666666664</v>
      </c>
      <c r="C54" s="4">
        <v>6.12</v>
      </c>
      <c r="D54" s="7">
        <f t="shared" si="0"/>
        <v>6.1138859065851063</v>
      </c>
      <c r="E54" s="4">
        <f t="shared" si="1"/>
        <v>6.1140934148937731E-3</v>
      </c>
      <c r="F54" s="4">
        <f t="shared" si="2"/>
        <v>6.1140934148937731E-3</v>
      </c>
      <c r="G54" s="4">
        <f t="shared" si="3"/>
        <v>3.7382138286047397E-5</v>
      </c>
      <c r="H54" s="11">
        <f t="shared" si="4"/>
        <v>9.9903487171466875E-4</v>
      </c>
    </row>
    <row r="55" spans="2:8">
      <c r="B55" s="8">
        <v>43861.291666666664</v>
      </c>
      <c r="C55" s="4">
        <v>5.8864999999999998</v>
      </c>
      <c r="D55" s="7">
        <f t="shared" si="0"/>
        <v>6.1199388590658508</v>
      </c>
      <c r="E55" s="4">
        <f t="shared" si="1"/>
        <v>-0.23343885906585093</v>
      </c>
      <c r="F55" s="4">
        <f t="shared" si="2"/>
        <v>0.23343885906585093</v>
      </c>
      <c r="G55" s="4">
        <f t="shared" si="3"/>
        <v>5.4493700921966218E-2</v>
      </c>
      <c r="H55" s="11">
        <f t="shared" si="4"/>
        <v>3.9656648104281142E-2</v>
      </c>
    </row>
    <row r="56" spans="2:8">
      <c r="B56" s="8">
        <v>43864.291666666664</v>
      </c>
      <c r="C56" s="4">
        <v>5.9836</v>
      </c>
      <c r="D56" s="7">
        <f t="shared" si="0"/>
        <v>5.8888343885906584</v>
      </c>
      <c r="E56" s="4">
        <f t="shared" si="1"/>
        <v>9.4765611409341588E-2</v>
      </c>
      <c r="F56" s="4">
        <f t="shared" si="2"/>
        <v>9.4765611409341588E-2</v>
      </c>
      <c r="G56" s="4">
        <f t="shared" si="3"/>
        <v>8.9805211057863328E-3</v>
      </c>
      <c r="H56" s="11">
        <f t="shared" si="4"/>
        <v>1.5837557893131491E-2</v>
      </c>
    </row>
    <row r="57" spans="2:8">
      <c r="B57" s="8">
        <v>43865.291666666664</v>
      </c>
      <c r="C57" s="4">
        <v>6.1528999999999998</v>
      </c>
      <c r="D57" s="7">
        <f t="shared" si="0"/>
        <v>5.9826523438859072</v>
      </c>
      <c r="E57" s="4">
        <f t="shared" si="1"/>
        <v>0.17024765611409265</v>
      </c>
      <c r="F57" s="4">
        <f t="shared" si="2"/>
        <v>0.17024765611409265</v>
      </c>
      <c r="G57" s="4">
        <f t="shared" si="3"/>
        <v>2.8984264412342347E-2</v>
      </c>
      <c r="H57" s="11">
        <f t="shared" si="4"/>
        <v>2.7669498303904281E-2</v>
      </c>
    </row>
    <row r="58" spans="2:8">
      <c r="B58" s="8">
        <v>43866.291666666664</v>
      </c>
      <c r="C58" s="4">
        <v>6.2432999999999996</v>
      </c>
      <c r="D58" s="7">
        <f t="shared" si="0"/>
        <v>6.1511975234388592</v>
      </c>
      <c r="E58" s="4">
        <f t="shared" si="1"/>
        <v>9.2102476561140456E-2</v>
      </c>
      <c r="F58" s="4">
        <f t="shared" si="2"/>
        <v>9.2102476561140456E-2</v>
      </c>
      <c r="G58" s="4">
        <f t="shared" si="3"/>
        <v>8.4828661886954277E-3</v>
      </c>
      <c r="H58" s="11">
        <f t="shared" si="4"/>
        <v>1.475221061956665E-2</v>
      </c>
    </row>
    <row r="59" spans="2:8">
      <c r="B59" s="8">
        <v>43867.291666666664</v>
      </c>
      <c r="C59" s="4">
        <v>6.3300999999999998</v>
      </c>
      <c r="D59" s="7">
        <f t="shared" si="0"/>
        <v>6.2423789752343879</v>
      </c>
      <c r="E59" s="4">
        <f t="shared" si="1"/>
        <v>8.7721024765611944E-2</v>
      </c>
      <c r="F59" s="4">
        <f t="shared" si="2"/>
        <v>8.7721024765611944E-2</v>
      </c>
      <c r="G59" s="4">
        <f t="shared" si="3"/>
        <v>7.6949781859291036E-3</v>
      </c>
      <c r="H59" s="11">
        <f t="shared" si="4"/>
        <v>1.3857762873510994E-2</v>
      </c>
    </row>
    <row r="60" spans="2:8">
      <c r="B60" s="8">
        <v>43868.291666666664</v>
      </c>
      <c r="C60" s="4">
        <v>6.2638999999999996</v>
      </c>
      <c r="D60" s="7">
        <f t="shared" si="0"/>
        <v>6.3292227897523441</v>
      </c>
      <c r="E60" s="4">
        <f t="shared" si="1"/>
        <v>-6.5322789752344512E-2</v>
      </c>
      <c r="F60" s="4">
        <f t="shared" si="2"/>
        <v>6.5322789752344512E-2</v>
      </c>
      <c r="G60" s="4">
        <f t="shared" si="3"/>
        <v>4.267066861029005E-3</v>
      </c>
      <c r="H60" s="11">
        <f t="shared" si="4"/>
        <v>1.0428453479835967E-2</v>
      </c>
    </row>
    <row r="61" spans="2:8">
      <c r="B61" s="8">
        <v>43871.291666666664</v>
      </c>
      <c r="C61" s="4">
        <v>6.5472999999999999</v>
      </c>
      <c r="D61" s="7">
        <f t="shared" si="0"/>
        <v>6.2645532278975233</v>
      </c>
      <c r="E61" s="4">
        <f t="shared" si="1"/>
        <v>0.28274677210247656</v>
      </c>
      <c r="F61" s="4">
        <f t="shared" si="2"/>
        <v>0.28274677210247656</v>
      </c>
      <c r="G61" s="4">
        <f t="shared" si="3"/>
        <v>7.9945737134369824E-2</v>
      </c>
      <c r="H61" s="11">
        <f t="shared" si="4"/>
        <v>4.3185247674992218E-2</v>
      </c>
    </row>
    <row r="62" spans="2:8">
      <c r="B62" s="8">
        <v>43872.291666666664</v>
      </c>
      <c r="C62" s="4">
        <v>6.6696999999999997</v>
      </c>
      <c r="D62" s="7">
        <f t="shared" si="0"/>
        <v>6.5444725322789754</v>
      </c>
      <c r="E62" s="4">
        <f t="shared" si="1"/>
        <v>0.12522746772102433</v>
      </c>
      <c r="F62" s="4">
        <f t="shared" si="2"/>
        <v>0.12522746772102433</v>
      </c>
      <c r="G62" s="4">
        <f t="shared" si="3"/>
        <v>1.5681918671820193E-2</v>
      </c>
      <c r="H62" s="11">
        <f t="shared" si="4"/>
        <v>1.8775577270495575E-2</v>
      </c>
    </row>
    <row r="63" spans="2:8">
      <c r="B63" s="8">
        <v>43873.291666666664</v>
      </c>
      <c r="C63" s="4">
        <v>6.7854999999999999</v>
      </c>
      <c r="D63" s="7">
        <f t="shared" si="0"/>
        <v>6.668447725322789</v>
      </c>
      <c r="E63" s="4">
        <f t="shared" si="1"/>
        <v>0.11705227467721091</v>
      </c>
      <c r="F63" s="4">
        <f t="shared" si="2"/>
        <v>0.11705227467721091</v>
      </c>
      <c r="G63" s="4">
        <f t="shared" si="3"/>
        <v>1.3701235007109231E-2</v>
      </c>
      <c r="H63" s="11">
        <f t="shared" si="4"/>
        <v>1.7250353647809434E-2</v>
      </c>
    </row>
    <row r="64" spans="2:8">
      <c r="B64" s="8">
        <v>43874.291666666664</v>
      </c>
      <c r="C64" s="4">
        <v>6.7416999999999998</v>
      </c>
      <c r="D64" s="7">
        <f t="shared" si="0"/>
        <v>6.7843294772532277</v>
      </c>
      <c r="E64" s="4">
        <f t="shared" si="1"/>
        <v>-4.2629477253227854E-2</v>
      </c>
      <c r="F64" s="4">
        <f t="shared" si="2"/>
        <v>4.2629477253227854E-2</v>
      </c>
      <c r="G64" s="4">
        <f t="shared" si="3"/>
        <v>1.817272330883471E-3</v>
      </c>
      <c r="H64" s="11">
        <f t="shared" si="4"/>
        <v>6.3232533712903058E-3</v>
      </c>
    </row>
    <row r="65" spans="2:8">
      <c r="B65" s="8">
        <v>43875.291666666664</v>
      </c>
      <c r="C65" s="4">
        <v>7.2149999999999999</v>
      </c>
      <c r="D65" s="7">
        <f t="shared" si="0"/>
        <v>6.7421262947725324</v>
      </c>
      <c r="E65" s="4">
        <f t="shared" si="1"/>
        <v>0.47287370522746741</v>
      </c>
      <c r="F65" s="4">
        <f t="shared" si="2"/>
        <v>0.47287370522746741</v>
      </c>
      <c r="G65" s="4">
        <f t="shared" si="3"/>
        <v>0.22360954109555373</v>
      </c>
      <c r="H65" s="11">
        <f t="shared" si="4"/>
        <v>6.5540361084888074E-2</v>
      </c>
    </row>
    <row r="66" spans="2:8">
      <c r="B66" s="8">
        <v>43879.291666666664</v>
      </c>
      <c r="C66" s="4">
        <v>7.3837999999999999</v>
      </c>
      <c r="D66" s="7">
        <f t="shared" si="0"/>
        <v>7.2102712629477255</v>
      </c>
      <c r="E66" s="4">
        <f t="shared" si="1"/>
        <v>0.17352873705227445</v>
      </c>
      <c r="F66" s="4">
        <f t="shared" si="2"/>
        <v>0.17352873705227445</v>
      </c>
      <c r="G66" s="4">
        <f t="shared" si="3"/>
        <v>3.0112222582957409E-2</v>
      </c>
      <c r="H66" s="11">
        <f t="shared" si="4"/>
        <v>2.3501278075282978E-2</v>
      </c>
    </row>
    <row r="67" spans="2:8">
      <c r="B67" s="8">
        <v>43880.291666666664</v>
      </c>
      <c r="C67" s="4">
        <v>7.8352000000000004</v>
      </c>
      <c r="D67" s="7">
        <f t="shared" si="0"/>
        <v>7.3820647126294769</v>
      </c>
      <c r="E67" s="4">
        <f t="shared" si="1"/>
        <v>0.45313528737052344</v>
      </c>
      <c r="F67" s="4">
        <f t="shared" si="2"/>
        <v>0.45313528737052344</v>
      </c>
      <c r="G67" s="4">
        <f t="shared" si="3"/>
        <v>0.20533158866036685</v>
      </c>
      <c r="H67" s="11">
        <f t="shared" si="4"/>
        <v>5.7833276415474193E-2</v>
      </c>
    </row>
    <row r="68" spans="2:8">
      <c r="B68" s="8">
        <v>43881.291666666664</v>
      </c>
      <c r="C68" s="4">
        <v>7.6858000000000004</v>
      </c>
      <c r="D68" s="7">
        <f t="shared" ref="D68:D131" si="5">alpha*C67+(1-alpha)*D67</f>
        <v>7.8306686471262958</v>
      </c>
      <c r="E68" s="4">
        <f t="shared" ref="E68:E131" si="6">C68-D68</f>
        <v>-0.14486864712629544</v>
      </c>
      <c r="F68" s="4">
        <f t="shared" ref="F68:F131" si="7">ABS(E68)</f>
        <v>0.14486864712629544</v>
      </c>
      <c r="G68" s="4">
        <f t="shared" ref="G68:G131" si="8">E68^2</f>
        <v>2.0986924920203105E-2</v>
      </c>
      <c r="H68" s="11">
        <f t="shared" ref="H68:H131" si="9">F68/C68</f>
        <v>1.8848870270667391E-2</v>
      </c>
    </row>
    <row r="69" spans="2:8">
      <c r="B69" s="8">
        <v>43882.291666666664</v>
      </c>
      <c r="C69" s="4">
        <v>7.3216000000000001</v>
      </c>
      <c r="D69" s="7">
        <f t="shared" si="5"/>
        <v>7.6872486864712641</v>
      </c>
      <c r="E69" s="4">
        <f t="shared" si="6"/>
        <v>-0.36564868647126403</v>
      </c>
      <c r="F69" s="4">
        <f t="shared" si="7"/>
        <v>0.36564868647126403</v>
      </c>
      <c r="G69" s="4">
        <f t="shared" si="8"/>
        <v>0.13369896191816075</v>
      </c>
      <c r="H69" s="11">
        <f t="shared" si="9"/>
        <v>4.9941090263229897E-2</v>
      </c>
    </row>
    <row r="70" spans="2:8">
      <c r="B70" s="8">
        <v>43885.291666666664</v>
      </c>
      <c r="C70" s="4">
        <v>6.8038999999999996</v>
      </c>
      <c r="D70" s="7">
        <f t="shared" si="5"/>
        <v>7.3252564868647125</v>
      </c>
      <c r="E70" s="4">
        <f t="shared" si="6"/>
        <v>-0.52135648686471292</v>
      </c>
      <c r="F70" s="4">
        <f t="shared" si="7"/>
        <v>0.52135648686471292</v>
      </c>
      <c r="G70" s="4">
        <f t="shared" si="8"/>
        <v>0.2718125863959156</v>
      </c>
      <c r="H70" s="11">
        <f t="shared" si="9"/>
        <v>7.6626124261778242E-2</v>
      </c>
    </row>
    <row r="71" spans="2:8">
      <c r="B71" s="8">
        <v>43886.291666666664</v>
      </c>
      <c r="C71" s="4">
        <v>6.5243000000000002</v>
      </c>
      <c r="D71" s="7">
        <f t="shared" si="5"/>
        <v>6.8091135648686469</v>
      </c>
      <c r="E71" s="4">
        <f t="shared" si="6"/>
        <v>-0.28481356486864673</v>
      </c>
      <c r="F71" s="4">
        <f t="shared" si="7"/>
        <v>0.28481356486864673</v>
      </c>
      <c r="G71" s="4">
        <f t="shared" si="8"/>
        <v>8.111876673318684E-2</v>
      </c>
      <c r="H71" s="11">
        <f t="shared" si="9"/>
        <v>4.365427170250398E-2</v>
      </c>
    </row>
    <row r="72" spans="2:8">
      <c r="B72" s="8">
        <v>43887.291666666664</v>
      </c>
      <c r="C72" s="4">
        <v>6.6638000000000002</v>
      </c>
      <c r="D72" s="7">
        <f t="shared" si="5"/>
        <v>6.5271481356486873</v>
      </c>
      <c r="E72" s="4">
        <f t="shared" si="6"/>
        <v>0.13665186435131282</v>
      </c>
      <c r="F72" s="4">
        <f t="shared" si="7"/>
        <v>0.13665186435131282</v>
      </c>
      <c r="G72" s="4">
        <f t="shared" si="8"/>
        <v>1.8673732030689602E-2</v>
      </c>
      <c r="H72" s="11">
        <f t="shared" si="9"/>
        <v>2.0506597489617459E-2</v>
      </c>
    </row>
    <row r="73" spans="2:8">
      <c r="B73" s="8">
        <v>43888.291666666664</v>
      </c>
      <c r="C73" s="4">
        <v>6.2927999999999997</v>
      </c>
      <c r="D73" s="7">
        <f t="shared" si="5"/>
        <v>6.6624334813564872</v>
      </c>
      <c r="E73" s="4">
        <f t="shared" si="6"/>
        <v>-0.36963348135648744</v>
      </c>
      <c r="F73" s="4">
        <f t="shared" si="7"/>
        <v>0.36963348135648744</v>
      </c>
      <c r="G73" s="4">
        <f t="shared" si="8"/>
        <v>0.13662891053971674</v>
      </c>
      <c r="H73" s="11">
        <f t="shared" si="9"/>
        <v>5.8739111580931772E-2</v>
      </c>
    </row>
    <row r="74" spans="2:8">
      <c r="B74" s="8">
        <v>43889.291666666664</v>
      </c>
      <c r="C74" s="4">
        <v>6.7279999999999998</v>
      </c>
      <c r="D74" s="7">
        <f t="shared" si="5"/>
        <v>6.2964963348135647</v>
      </c>
      <c r="E74" s="4">
        <f t="shared" si="6"/>
        <v>0.43150366518643501</v>
      </c>
      <c r="F74" s="4">
        <f t="shared" si="7"/>
        <v>0.43150366518643501</v>
      </c>
      <c r="G74" s="4">
        <f t="shared" si="8"/>
        <v>0.18619541306932702</v>
      </c>
      <c r="H74" s="11">
        <f t="shared" si="9"/>
        <v>6.4135503148994508E-2</v>
      </c>
    </row>
    <row r="75" spans="2:8">
      <c r="B75" s="8">
        <v>43892.291666666664</v>
      </c>
      <c r="C75" s="4">
        <v>6.8864999999999998</v>
      </c>
      <c r="D75" s="7">
        <f t="shared" si="5"/>
        <v>6.723684963348135</v>
      </c>
      <c r="E75" s="4">
        <f t="shared" si="6"/>
        <v>0.16281503665186481</v>
      </c>
      <c r="F75" s="4">
        <f t="shared" si="7"/>
        <v>0.16281503665186481</v>
      </c>
      <c r="G75" s="4">
        <f t="shared" si="8"/>
        <v>2.6508736159948081E-2</v>
      </c>
      <c r="H75" s="11">
        <f t="shared" si="9"/>
        <v>2.3642639461535588E-2</v>
      </c>
    </row>
    <row r="76" spans="2:8">
      <c r="B76" s="8">
        <v>43893.291666666664</v>
      </c>
      <c r="C76" s="4">
        <v>6.6238999999999999</v>
      </c>
      <c r="D76" s="7">
        <f t="shared" si="5"/>
        <v>6.8848718496334813</v>
      </c>
      <c r="E76" s="4">
        <f t="shared" si="6"/>
        <v>-0.26097184963348141</v>
      </c>
      <c r="F76" s="4">
        <f t="shared" si="7"/>
        <v>0.26097184963348141</v>
      </c>
      <c r="G76" s="4">
        <f t="shared" si="8"/>
        <v>6.8106306301120426E-2</v>
      </c>
      <c r="H76" s="11">
        <f t="shared" si="9"/>
        <v>3.9398518944048284E-2</v>
      </c>
    </row>
    <row r="77" spans="2:8">
      <c r="B77" s="8">
        <v>43894.291666666664</v>
      </c>
      <c r="C77" s="4">
        <v>7.0877999999999997</v>
      </c>
      <c r="D77" s="7">
        <f t="shared" si="5"/>
        <v>6.626509718496334</v>
      </c>
      <c r="E77" s="4">
        <f t="shared" si="6"/>
        <v>0.46129028150366569</v>
      </c>
      <c r="F77" s="4">
        <f t="shared" si="7"/>
        <v>0.46129028150366569</v>
      </c>
      <c r="G77" s="4">
        <f t="shared" si="8"/>
        <v>0.21278872380973113</v>
      </c>
      <c r="H77" s="11">
        <f t="shared" si="9"/>
        <v>6.5082293730588575E-2</v>
      </c>
    </row>
    <row r="78" spans="2:8">
      <c r="B78" s="8">
        <v>43895.291666666664</v>
      </c>
      <c r="C78" s="4">
        <v>6.8083</v>
      </c>
      <c r="D78" s="7">
        <f t="shared" si="5"/>
        <v>7.0831870971849629</v>
      </c>
      <c r="E78" s="4">
        <f t="shared" si="6"/>
        <v>-0.27488709718496285</v>
      </c>
      <c r="F78" s="4">
        <f t="shared" si="7"/>
        <v>0.27488709718496285</v>
      </c>
      <c r="G78" s="4">
        <f t="shared" si="8"/>
        <v>7.5562916198775212E-2</v>
      </c>
      <c r="H78" s="11">
        <f t="shared" si="9"/>
        <v>4.0375291509622498E-2</v>
      </c>
    </row>
    <row r="79" spans="2:8">
      <c r="B79" s="8">
        <v>43896.291666666664</v>
      </c>
      <c r="C79" s="4">
        <v>6.6276999999999999</v>
      </c>
      <c r="D79" s="7">
        <f t="shared" si="5"/>
        <v>6.8110488709718497</v>
      </c>
      <c r="E79" s="4">
        <f t="shared" si="6"/>
        <v>-0.18334887097184982</v>
      </c>
      <c r="F79" s="4">
        <f t="shared" si="7"/>
        <v>0.18334887097184982</v>
      </c>
      <c r="G79" s="4">
        <f t="shared" si="8"/>
        <v>3.3616808486652036E-2</v>
      </c>
      <c r="H79" s="11">
        <f t="shared" si="9"/>
        <v>2.7664026882908071E-2</v>
      </c>
    </row>
    <row r="80" spans="2:8">
      <c r="B80" s="8">
        <v>43899.291666666664</v>
      </c>
      <c r="C80" s="4">
        <v>6.1144999999999996</v>
      </c>
      <c r="D80" s="7">
        <f t="shared" si="5"/>
        <v>6.6295334887097184</v>
      </c>
      <c r="E80" s="4">
        <f t="shared" si="6"/>
        <v>-0.51503348870971877</v>
      </c>
      <c r="F80" s="4">
        <f t="shared" si="7"/>
        <v>0.51503348870971877</v>
      </c>
      <c r="G80" s="4">
        <f t="shared" si="8"/>
        <v>0.26525949449250402</v>
      </c>
      <c r="H80" s="11">
        <f t="shared" si="9"/>
        <v>8.4231497049590126E-2</v>
      </c>
    </row>
    <row r="81" spans="2:8">
      <c r="B81" s="8">
        <v>43900.291666666664</v>
      </c>
      <c r="C81" s="4">
        <v>6.5041000000000002</v>
      </c>
      <c r="D81" s="7">
        <f t="shared" si="5"/>
        <v>6.1196503348870968</v>
      </c>
      <c r="E81" s="4">
        <f t="shared" si="6"/>
        <v>0.38444966511290346</v>
      </c>
      <c r="F81" s="4">
        <f t="shared" si="7"/>
        <v>0.38444966511290346</v>
      </c>
      <c r="G81" s="4">
        <f t="shared" si="8"/>
        <v>0.14780154500542361</v>
      </c>
      <c r="H81" s="11">
        <f t="shared" si="9"/>
        <v>5.9108818301210536E-2</v>
      </c>
    </row>
    <row r="82" spans="2:8">
      <c r="B82" s="8">
        <v>43901.291666666664</v>
      </c>
      <c r="C82" s="4">
        <v>6.1401000000000003</v>
      </c>
      <c r="D82" s="7">
        <f t="shared" si="5"/>
        <v>6.5002555033488711</v>
      </c>
      <c r="E82" s="4">
        <f t="shared" si="6"/>
        <v>-0.36015550334887081</v>
      </c>
      <c r="F82" s="4">
        <f t="shared" si="7"/>
        <v>0.36015550334887081</v>
      </c>
      <c r="G82" s="4">
        <f t="shared" si="8"/>
        <v>0.12971198659247848</v>
      </c>
      <c r="H82" s="11">
        <f t="shared" si="9"/>
        <v>5.8656292788207158E-2</v>
      </c>
    </row>
    <row r="83" spans="2:8">
      <c r="B83" s="8">
        <v>43902.291666666664</v>
      </c>
      <c r="C83" s="4">
        <v>5.3887999999999998</v>
      </c>
      <c r="D83" s="7">
        <f t="shared" si="5"/>
        <v>6.1437015550334895</v>
      </c>
      <c r="E83" s="4">
        <f t="shared" si="6"/>
        <v>-0.75490155503348966</v>
      </c>
      <c r="F83" s="4">
        <f t="shared" si="7"/>
        <v>0.75490155503348966</v>
      </c>
      <c r="G83" s="4">
        <f t="shared" si="8"/>
        <v>0.56987635779198076</v>
      </c>
      <c r="H83" s="11">
        <f t="shared" si="9"/>
        <v>0.14008713536102466</v>
      </c>
    </row>
    <row r="84" spans="2:8">
      <c r="B84" s="8">
        <v>43903.291666666664</v>
      </c>
      <c r="C84" s="4">
        <v>5.9999000000000002</v>
      </c>
      <c r="D84" s="7">
        <f t="shared" si="5"/>
        <v>5.3963490155503351</v>
      </c>
      <c r="E84" s="4">
        <f t="shared" si="6"/>
        <v>0.60355098444966515</v>
      </c>
      <c r="F84" s="4">
        <f t="shared" si="7"/>
        <v>0.60355098444966515</v>
      </c>
      <c r="G84" s="4">
        <f t="shared" si="8"/>
        <v>0.36427379083015993</v>
      </c>
      <c r="H84" s="11">
        <f t="shared" si="9"/>
        <v>0.10059350730006586</v>
      </c>
    </row>
    <row r="85" spans="2:8">
      <c r="B85" s="8">
        <v>43906.291666666664</v>
      </c>
      <c r="C85" s="4">
        <v>4.8928000000000003</v>
      </c>
      <c r="D85" s="7">
        <f t="shared" si="5"/>
        <v>5.9938644901555032</v>
      </c>
      <c r="E85" s="4">
        <f t="shared" si="6"/>
        <v>-1.1010644901555029</v>
      </c>
      <c r="F85" s="4">
        <f t="shared" si="7"/>
        <v>1.1010644901555029</v>
      </c>
      <c r="G85" s="4">
        <f t="shared" si="8"/>
        <v>1.2123430114813976</v>
      </c>
      <c r="H85" s="11">
        <f t="shared" si="9"/>
        <v>0.22503770645755045</v>
      </c>
    </row>
    <row r="86" spans="2:8">
      <c r="B86" s="8">
        <v>43907.291666666664</v>
      </c>
      <c r="C86" s="4">
        <v>5.4127000000000001</v>
      </c>
      <c r="D86" s="7">
        <f t="shared" si="5"/>
        <v>4.9038106449015553</v>
      </c>
      <c r="E86" s="4">
        <f t="shared" si="6"/>
        <v>0.5088893550984448</v>
      </c>
      <c r="F86" s="4">
        <f t="shared" si="7"/>
        <v>0.5088893550984448</v>
      </c>
      <c r="G86" s="4">
        <f t="shared" si="8"/>
        <v>0.25896837573251102</v>
      </c>
      <c r="H86" s="11">
        <f t="shared" si="9"/>
        <v>9.401765386931564E-2</v>
      </c>
    </row>
    <row r="87" spans="2:8">
      <c r="B87" s="8">
        <v>43908.291666666664</v>
      </c>
      <c r="C87" s="4">
        <v>5.0526999999999997</v>
      </c>
      <c r="D87" s="7">
        <f t="shared" si="5"/>
        <v>5.4076111064490151</v>
      </c>
      <c r="E87" s="4">
        <f t="shared" si="6"/>
        <v>-0.35491110644901536</v>
      </c>
      <c r="F87" s="4">
        <f t="shared" si="7"/>
        <v>0.35491110644901536</v>
      </c>
      <c r="G87" s="4">
        <f t="shared" si="8"/>
        <v>0.12596189348086431</v>
      </c>
      <c r="H87" s="11">
        <f t="shared" si="9"/>
        <v>7.0241871959351512E-2</v>
      </c>
    </row>
    <row r="88" spans="2:8">
      <c r="B88" s="8">
        <v>43909.291666666664</v>
      </c>
      <c r="C88" s="4">
        <v>5.3056000000000001</v>
      </c>
      <c r="D88" s="7">
        <f t="shared" si="5"/>
        <v>5.0562491110644903</v>
      </c>
      <c r="E88" s="4">
        <f t="shared" si="6"/>
        <v>0.24935088893550983</v>
      </c>
      <c r="F88" s="4">
        <f t="shared" si="7"/>
        <v>0.24935088893550983</v>
      </c>
      <c r="G88" s="4">
        <f t="shared" si="8"/>
        <v>6.2175865812928957E-2</v>
      </c>
      <c r="H88" s="11">
        <f t="shared" si="9"/>
        <v>4.6997679609376855E-2</v>
      </c>
    </row>
    <row r="89" spans="2:8">
      <c r="B89" s="8">
        <v>43910.291666666664</v>
      </c>
      <c r="C89" s="4">
        <v>5.1257000000000001</v>
      </c>
      <c r="D89" s="7">
        <f t="shared" si="5"/>
        <v>5.3031064911106451</v>
      </c>
      <c r="E89" s="4">
        <f t="shared" si="6"/>
        <v>-0.17740649111064499</v>
      </c>
      <c r="F89" s="4">
        <f t="shared" si="7"/>
        <v>0.17740649111064499</v>
      </c>
      <c r="G89" s="4">
        <f t="shared" si="8"/>
        <v>3.147306308819136E-2</v>
      </c>
      <c r="H89" s="11">
        <f t="shared" si="9"/>
        <v>3.4611173324744914E-2</v>
      </c>
    </row>
    <row r="90" spans="2:8">
      <c r="B90" s="8">
        <v>43913.291666666664</v>
      </c>
      <c r="C90" s="4">
        <v>5.2986000000000004</v>
      </c>
      <c r="D90" s="7">
        <f t="shared" si="5"/>
        <v>5.127474064911107</v>
      </c>
      <c r="E90" s="4">
        <f t="shared" si="6"/>
        <v>0.1711259350888934</v>
      </c>
      <c r="F90" s="4">
        <f t="shared" si="7"/>
        <v>0.1711259350888934</v>
      </c>
      <c r="G90" s="4">
        <f t="shared" si="8"/>
        <v>2.9284085660048156E-2</v>
      </c>
      <c r="H90" s="11">
        <f t="shared" si="9"/>
        <v>3.2296443416920201E-2</v>
      </c>
    </row>
    <row r="91" spans="2:8">
      <c r="B91" s="8">
        <v>43914.291666666664</v>
      </c>
      <c r="C91" s="4">
        <v>6.2076000000000002</v>
      </c>
      <c r="D91" s="7">
        <f t="shared" si="5"/>
        <v>5.2968887406491119</v>
      </c>
      <c r="E91" s="4">
        <f t="shared" si="6"/>
        <v>0.91071125935088837</v>
      </c>
      <c r="F91" s="4">
        <f t="shared" si="7"/>
        <v>0.91071125935088837</v>
      </c>
      <c r="G91" s="4">
        <f t="shared" si="8"/>
        <v>0.82939499790848104</v>
      </c>
      <c r="H91" s="11">
        <f t="shared" si="9"/>
        <v>0.14670907586682266</v>
      </c>
    </row>
    <row r="92" spans="2:8">
      <c r="B92" s="8">
        <v>43915.291666666664</v>
      </c>
      <c r="C92" s="4">
        <v>6.1189</v>
      </c>
      <c r="D92" s="7">
        <f t="shared" si="5"/>
        <v>6.1984928874064913</v>
      </c>
      <c r="E92" s="4">
        <f t="shared" si="6"/>
        <v>-7.9592887406491286E-2</v>
      </c>
      <c r="F92" s="4">
        <f t="shared" si="7"/>
        <v>7.9592887406491286E-2</v>
      </c>
      <c r="G92" s="4">
        <f t="shared" si="8"/>
        <v>6.3350277257023992E-3</v>
      </c>
      <c r="H92" s="11">
        <f t="shared" si="9"/>
        <v>1.3007711746636043E-2</v>
      </c>
    </row>
    <row r="93" spans="2:8">
      <c r="B93" s="8">
        <v>43916.291666666664</v>
      </c>
      <c r="C93" s="4">
        <v>6.4084000000000003</v>
      </c>
      <c r="D93" s="7">
        <f t="shared" si="5"/>
        <v>6.1196959288740649</v>
      </c>
      <c r="E93" s="4">
        <f t="shared" si="6"/>
        <v>0.28870407112593544</v>
      </c>
      <c r="F93" s="4">
        <f t="shared" si="7"/>
        <v>0.28870407112593544</v>
      </c>
      <c r="G93" s="4">
        <f t="shared" si="8"/>
        <v>8.3350040684689181E-2</v>
      </c>
      <c r="H93" s="11">
        <f t="shared" si="9"/>
        <v>4.5050881831024188E-2</v>
      </c>
    </row>
    <row r="94" spans="2:8">
      <c r="B94" s="8">
        <v>43917.291666666664</v>
      </c>
      <c r="C94" s="4">
        <v>6.2961</v>
      </c>
      <c r="D94" s="7">
        <f t="shared" si="5"/>
        <v>6.4055129592887408</v>
      </c>
      <c r="E94" s="4">
        <f t="shared" si="6"/>
        <v>-0.10941295928874073</v>
      </c>
      <c r="F94" s="4">
        <f t="shared" si="7"/>
        <v>0.10941295928874073</v>
      </c>
      <c r="G94" s="4">
        <f t="shared" si="8"/>
        <v>1.1971195660319636E-2</v>
      </c>
      <c r="H94" s="11">
        <f t="shared" si="9"/>
        <v>1.737789413902904E-2</v>
      </c>
    </row>
    <row r="95" spans="2:8">
      <c r="B95" s="8">
        <v>43920.291666666664</v>
      </c>
      <c r="C95" s="4">
        <v>6.6163999999999996</v>
      </c>
      <c r="D95" s="7">
        <f t="shared" si="5"/>
        <v>6.2971941295928868</v>
      </c>
      <c r="E95" s="4">
        <f t="shared" si="6"/>
        <v>0.31920587040711279</v>
      </c>
      <c r="F95" s="4">
        <f t="shared" si="7"/>
        <v>0.31920587040711279</v>
      </c>
      <c r="G95" s="4">
        <f t="shared" si="8"/>
        <v>0.10189238770236249</v>
      </c>
      <c r="H95" s="11">
        <f t="shared" si="9"/>
        <v>4.8244645185767612E-2</v>
      </c>
    </row>
    <row r="96" spans="2:8">
      <c r="B96" s="8">
        <v>43921.291666666664</v>
      </c>
      <c r="C96" s="4">
        <v>6.5669000000000004</v>
      </c>
      <c r="D96" s="7">
        <f t="shared" si="5"/>
        <v>6.6132079412959293</v>
      </c>
      <c r="E96" s="4">
        <f t="shared" si="6"/>
        <v>-4.6307941295928856E-2</v>
      </c>
      <c r="F96" s="4">
        <f t="shared" si="7"/>
        <v>4.6307941295928856E-2</v>
      </c>
      <c r="G96" s="4">
        <f t="shared" si="8"/>
        <v>2.144425427067193E-3</v>
      </c>
      <c r="H96" s="11">
        <f t="shared" si="9"/>
        <v>7.0517201869875973E-3</v>
      </c>
    </row>
    <row r="97" spans="2:8">
      <c r="B97" s="8">
        <v>43922.291666666664</v>
      </c>
      <c r="C97" s="4">
        <v>6.0553999999999997</v>
      </c>
      <c r="D97" s="7">
        <f t="shared" si="5"/>
        <v>6.56736307941296</v>
      </c>
      <c r="E97" s="4">
        <f t="shared" si="6"/>
        <v>-0.51196307941296038</v>
      </c>
      <c r="F97" s="4">
        <f t="shared" si="7"/>
        <v>0.51196307941296038</v>
      </c>
      <c r="G97" s="4">
        <f t="shared" si="8"/>
        <v>0.26210619468200119</v>
      </c>
      <c r="H97" s="11">
        <f t="shared" si="9"/>
        <v>8.454653357547981E-2</v>
      </c>
    </row>
    <row r="98" spans="2:8">
      <c r="B98" s="8">
        <v>43923.291666666664</v>
      </c>
      <c r="C98" s="4">
        <v>6.3643000000000001</v>
      </c>
      <c r="D98" s="7">
        <f t="shared" si="5"/>
        <v>6.0605196307941291</v>
      </c>
      <c r="E98" s="4">
        <f t="shared" si="6"/>
        <v>0.30378036920587093</v>
      </c>
      <c r="F98" s="4">
        <f t="shared" si="7"/>
        <v>0.30378036920587093</v>
      </c>
      <c r="G98" s="4">
        <f t="shared" si="8"/>
        <v>9.2282512714855255E-2</v>
      </c>
      <c r="H98" s="11">
        <f t="shared" si="9"/>
        <v>4.7731937401736389E-2</v>
      </c>
    </row>
    <row r="99" spans="2:8">
      <c r="B99" s="8">
        <v>43924.291666666664</v>
      </c>
      <c r="C99" s="4">
        <v>6.0762999999999998</v>
      </c>
      <c r="D99" s="7">
        <f t="shared" si="5"/>
        <v>6.3612621963079414</v>
      </c>
      <c r="E99" s="4">
        <f t="shared" si="6"/>
        <v>-0.28496219630794162</v>
      </c>
      <c r="F99" s="4">
        <f t="shared" si="7"/>
        <v>0.28496219630794162</v>
      </c>
      <c r="G99" s="4">
        <f t="shared" si="8"/>
        <v>8.1203453324645861E-2</v>
      </c>
      <c r="H99" s="11">
        <f t="shared" si="9"/>
        <v>4.6897321776071234E-2</v>
      </c>
    </row>
    <row r="100" spans="2:8">
      <c r="B100" s="8">
        <v>43927.291666666664</v>
      </c>
      <c r="C100" s="4">
        <v>6.6863999999999999</v>
      </c>
      <c r="D100" s="7">
        <f t="shared" si="5"/>
        <v>6.0791496219630794</v>
      </c>
      <c r="E100" s="4">
        <f t="shared" si="6"/>
        <v>0.6072503780369205</v>
      </c>
      <c r="F100" s="4">
        <f t="shared" si="7"/>
        <v>0.6072503780369205</v>
      </c>
      <c r="G100" s="4">
        <f t="shared" si="8"/>
        <v>0.36875302162598284</v>
      </c>
      <c r="H100" s="11">
        <f t="shared" si="9"/>
        <v>9.0818733255102965E-2</v>
      </c>
    </row>
    <row r="101" spans="2:8">
      <c r="B101" s="8">
        <v>43928.291666666664</v>
      </c>
      <c r="C101" s="4">
        <v>6.4530000000000003</v>
      </c>
      <c r="D101" s="7">
        <f t="shared" si="5"/>
        <v>6.6803274962196308</v>
      </c>
      <c r="E101" s="4">
        <f t="shared" si="6"/>
        <v>-0.22732749621963055</v>
      </c>
      <c r="F101" s="4">
        <f t="shared" si="7"/>
        <v>0.22732749621963055</v>
      </c>
      <c r="G101" s="4">
        <f t="shared" si="8"/>
        <v>5.1677790537486147E-2</v>
      </c>
      <c r="H101" s="11">
        <f t="shared" si="9"/>
        <v>3.5228187853654197E-2</v>
      </c>
    </row>
    <row r="102" spans="2:8">
      <c r="B102" s="8">
        <v>43929.291666666664</v>
      </c>
      <c r="C102" s="4">
        <v>6.6502999999999997</v>
      </c>
      <c r="D102" s="7">
        <f t="shared" si="5"/>
        <v>6.4552732749621962</v>
      </c>
      <c r="E102" s="4">
        <f t="shared" si="6"/>
        <v>0.19502672503780349</v>
      </c>
      <c r="F102" s="4">
        <f t="shared" si="7"/>
        <v>0.19502672503780349</v>
      </c>
      <c r="G102" s="4">
        <f t="shared" si="8"/>
        <v>3.8035423478971007E-2</v>
      </c>
      <c r="H102" s="11">
        <f t="shared" si="9"/>
        <v>2.9326004095725531E-2</v>
      </c>
    </row>
    <row r="103" spans="2:8">
      <c r="B103" s="8">
        <v>43930.291666666664</v>
      </c>
      <c r="C103" s="4">
        <v>6.5507</v>
      </c>
      <c r="D103" s="7">
        <f t="shared" si="5"/>
        <v>6.6483497327496215</v>
      </c>
      <c r="E103" s="4">
        <f t="shared" si="6"/>
        <v>-9.7649732749621521E-2</v>
      </c>
      <c r="F103" s="4">
        <f t="shared" si="7"/>
        <v>9.7649732749621521E-2</v>
      </c>
      <c r="G103" s="4">
        <f t="shared" si="8"/>
        <v>9.5354703060725049E-3</v>
      </c>
      <c r="H103" s="11">
        <f t="shared" si="9"/>
        <v>1.490676305579885E-2</v>
      </c>
    </row>
    <row r="104" spans="2:8">
      <c r="B104" s="8">
        <v>43934.291666666664</v>
      </c>
      <c r="C104" s="4">
        <v>6.7225999999999999</v>
      </c>
      <c r="D104" s="7">
        <f t="shared" si="5"/>
        <v>6.5516764973274961</v>
      </c>
      <c r="E104" s="4">
        <f t="shared" si="6"/>
        <v>0.17092350267250378</v>
      </c>
      <c r="F104" s="4">
        <f t="shared" si="7"/>
        <v>0.17092350267250378</v>
      </c>
      <c r="G104" s="4">
        <f t="shared" si="8"/>
        <v>2.9214843765837408E-2</v>
      </c>
      <c r="H104" s="11">
        <f t="shared" si="9"/>
        <v>2.5425207906539699E-2</v>
      </c>
    </row>
    <row r="105" spans="2:8">
      <c r="B105" s="8">
        <v>43935.291666666664</v>
      </c>
      <c r="C105" s="4">
        <v>7.0738000000000003</v>
      </c>
      <c r="D105" s="7">
        <f t="shared" si="5"/>
        <v>6.7208907649732748</v>
      </c>
      <c r="E105" s="4">
        <f t="shared" si="6"/>
        <v>0.35290923502672555</v>
      </c>
      <c r="F105" s="4">
        <f t="shared" si="7"/>
        <v>0.35290923502672555</v>
      </c>
      <c r="G105" s="4">
        <f t="shared" si="8"/>
        <v>0.12454492816714861</v>
      </c>
      <c r="H105" s="11">
        <f t="shared" si="9"/>
        <v>4.9889625806034316E-2</v>
      </c>
    </row>
    <row r="106" spans="2:8">
      <c r="B106" s="8">
        <v>43936.291666666664</v>
      </c>
      <c r="C106" s="4">
        <v>6.9964000000000004</v>
      </c>
      <c r="D106" s="7">
        <f t="shared" si="5"/>
        <v>7.070270907649733</v>
      </c>
      <c r="E106" s="4">
        <f t="shared" si="6"/>
        <v>-7.3870907649732587E-2</v>
      </c>
      <c r="F106" s="4">
        <f t="shared" si="7"/>
        <v>7.3870907649732587E-2</v>
      </c>
      <c r="G106" s="4">
        <f t="shared" si="8"/>
        <v>5.4569109969953202E-3</v>
      </c>
      <c r="H106" s="11">
        <f t="shared" si="9"/>
        <v>1.0558416850056112E-2</v>
      </c>
    </row>
    <row r="107" spans="2:8">
      <c r="B107" s="8">
        <v>43937.291666666664</v>
      </c>
      <c r="C107" s="4">
        <v>7.3415999999999997</v>
      </c>
      <c r="D107" s="7">
        <f t="shared" si="5"/>
        <v>6.9971387090764985</v>
      </c>
      <c r="E107" s="4">
        <f t="shared" si="6"/>
        <v>0.3444612909235012</v>
      </c>
      <c r="F107" s="4">
        <f t="shared" si="7"/>
        <v>0.3444612909235012</v>
      </c>
      <c r="G107" s="4">
        <f t="shared" si="8"/>
        <v>0.11865358094468492</v>
      </c>
      <c r="H107" s="11">
        <f t="shared" si="9"/>
        <v>4.6919103590974884E-2</v>
      </c>
    </row>
    <row r="108" spans="2:8">
      <c r="B108" s="8">
        <v>43938.291666666664</v>
      </c>
      <c r="C108" s="4">
        <v>7.2823000000000002</v>
      </c>
      <c r="D108" s="7">
        <f t="shared" si="5"/>
        <v>7.3381553870907652</v>
      </c>
      <c r="E108" s="4">
        <f t="shared" si="6"/>
        <v>-5.5855387090764985E-2</v>
      </c>
      <c r="F108" s="4">
        <f t="shared" si="7"/>
        <v>5.5855387090764985E-2</v>
      </c>
      <c r="G108" s="4">
        <f t="shared" si="8"/>
        <v>3.1198242670591957E-3</v>
      </c>
      <c r="H108" s="11">
        <f t="shared" si="9"/>
        <v>7.6700200610747959E-3</v>
      </c>
    </row>
    <row r="109" spans="2:8">
      <c r="B109" s="8">
        <v>43941.291666666664</v>
      </c>
      <c r="C109" s="4">
        <v>7.1510999999999996</v>
      </c>
      <c r="D109" s="7">
        <f t="shared" si="5"/>
        <v>7.2828585538709083</v>
      </c>
      <c r="E109" s="4">
        <f t="shared" si="6"/>
        <v>-0.13175855387090873</v>
      </c>
      <c r="F109" s="4">
        <f t="shared" si="7"/>
        <v>0.13175855387090873</v>
      </c>
      <c r="G109" s="4">
        <f t="shared" si="8"/>
        <v>1.736031651815316E-2</v>
      </c>
      <c r="H109" s="11">
        <f t="shared" si="9"/>
        <v>1.8424935166744802E-2</v>
      </c>
    </row>
    <row r="110" spans="2:8">
      <c r="B110" s="8">
        <v>43942.291666666664</v>
      </c>
      <c r="C110" s="4">
        <v>6.7141000000000002</v>
      </c>
      <c r="D110" s="7">
        <f t="shared" si="5"/>
        <v>7.1524175855387089</v>
      </c>
      <c r="E110" s="4">
        <f t="shared" si="6"/>
        <v>-0.4383175855387087</v>
      </c>
      <c r="F110" s="4">
        <f t="shared" si="7"/>
        <v>0.4383175855387087</v>
      </c>
      <c r="G110" s="4">
        <f t="shared" si="8"/>
        <v>0.19212230579248321</v>
      </c>
      <c r="H110" s="11">
        <f t="shared" si="9"/>
        <v>6.528314823114173E-2</v>
      </c>
    </row>
    <row r="111" spans="2:8">
      <c r="B111" s="8">
        <v>43943.291666666664</v>
      </c>
      <c r="C111" s="4">
        <v>7.1285999999999996</v>
      </c>
      <c r="D111" s="7">
        <f t="shared" si="5"/>
        <v>6.7184831758553871</v>
      </c>
      <c r="E111" s="4">
        <f t="shared" si="6"/>
        <v>0.41011682414461248</v>
      </c>
      <c r="F111" s="4">
        <f t="shared" si="7"/>
        <v>0.41011682414461248</v>
      </c>
      <c r="G111" s="4">
        <f t="shared" si="8"/>
        <v>0.16819580944646301</v>
      </c>
      <c r="H111" s="11">
        <f t="shared" si="9"/>
        <v>5.7531187630756743E-2</v>
      </c>
    </row>
    <row r="112" spans="2:8">
      <c r="B112" s="8">
        <v>43944.291666666664</v>
      </c>
      <c r="C112" s="4">
        <v>7.0753000000000004</v>
      </c>
      <c r="D112" s="7">
        <f t="shared" si="5"/>
        <v>7.1244988317585536</v>
      </c>
      <c r="E112" s="4">
        <f t="shared" si="6"/>
        <v>-4.9198831758553219E-2</v>
      </c>
      <c r="F112" s="4">
        <f t="shared" si="7"/>
        <v>4.9198831758553219E-2</v>
      </c>
      <c r="G112" s="4">
        <f t="shared" si="8"/>
        <v>2.4205250464064249E-3</v>
      </c>
      <c r="H112" s="11">
        <f t="shared" si="9"/>
        <v>6.9536036293235924E-3</v>
      </c>
    </row>
    <row r="113" spans="2:8">
      <c r="B113" s="8">
        <v>43945.291666666664</v>
      </c>
      <c r="C113" s="4">
        <v>7.2142999999999997</v>
      </c>
      <c r="D113" s="7">
        <f t="shared" si="5"/>
        <v>7.0757919883175857</v>
      </c>
      <c r="E113" s="4">
        <f t="shared" si="6"/>
        <v>0.138508011682414</v>
      </c>
      <c r="F113" s="4">
        <f t="shared" si="7"/>
        <v>0.138508011682414</v>
      </c>
      <c r="G113" s="4">
        <f t="shared" si="8"/>
        <v>1.9184469300215733E-2</v>
      </c>
      <c r="H113" s="11">
        <f t="shared" si="9"/>
        <v>1.919909231421122E-2</v>
      </c>
    </row>
    <row r="114" spans="2:8">
      <c r="B114" s="8">
        <v>43948.291666666664</v>
      </c>
      <c r="C114" s="4">
        <v>7.4009</v>
      </c>
      <c r="D114" s="7">
        <f t="shared" si="5"/>
        <v>7.2129149198831763</v>
      </c>
      <c r="E114" s="4">
        <f t="shared" si="6"/>
        <v>0.18798508011682369</v>
      </c>
      <c r="F114" s="4">
        <f t="shared" si="7"/>
        <v>0.18798508011682369</v>
      </c>
      <c r="G114" s="4">
        <f t="shared" si="8"/>
        <v>3.5338390346528623E-2</v>
      </c>
      <c r="H114" s="11">
        <f t="shared" si="9"/>
        <v>2.5400299979303015E-2</v>
      </c>
    </row>
    <row r="115" spans="2:8">
      <c r="B115" s="8">
        <v>43949.291666666664</v>
      </c>
      <c r="C115" s="4">
        <v>7.2584</v>
      </c>
      <c r="D115" s="7">
        <f t="shared" si="5"/>
        <v>7.3990201491988312</v>
      </c>
      <c r="E115" s="4">
        <f t="shared" si="6"/>
        <v>-0.14062014919883126</v>
      </c>
      <c r="F115" s="4">
        <f t="shared" si="7"/>
        <v>0.14062014919883126</v>
      </c>
      <c r="G115" s="4">
        <f t="shared" si="8"/>
        <v>1.9774026360701562E-2</v>
      </c>
      <c r="H115" s="11">
        <f t="shared" si="9"/>
        <v>1.9373436184122017E-2</v>
      </c>
    </row>
    <row r="116" spans="2:8">
      <c r="B116" s="8">
        <v>43950.291666666664</v>
      </c>
      <c r="C116" s="4">
        <v>7.4352999999999998</v>
      </c>
      <c r="D116" s="7">
        <f t="shared" si="5"/>
        <v>7.2598062014919886</v>
      </c>
      <c r="E116" s="4">
        <f t="shared" si="6"/>
        <v>0.17549379850801117</v>
      </c>
      <c r="F116" s="4">
        <f t="shared" si="7"/>
        <v>0.17549379850801117</v>
      </c>
      <c r="G116" s="4">
        <f t="shared" si="8"/>
        <v>3.0798073314770424E-2</v>
      </c>
      <c r="H116" s="11">
        <f t="shared" si="9"/>
        <v>2.3602786505993192E-2</v>
      </c>
    </row>
    <row r="117" spans="2:8">
      <c r="B117" s="8">
        <v>43951.291666666664</v>
      </c>
      <c r="C117" s="4">
        <v>7.2813999999999997</v>
      </c>
      <c r="D117" s="7">
        <f t="shared" si="5"/>
        <v>7.433545062014919</v>
      </c>
      <c r="E117" s="4">
        <f t="shared" si="6"/>
        <v>-0.1521450620149194</v>
      </c>
      <c r="F117" s="4">
        <f t="shared" si="7"/>
        <v>0.1521450620149194</v>
      </c>
      <c r="G117" s="4">
        <f t="shared" si="8"/>
        <v>2.3148119895523667E-2</v>
      </c>
      <c r="H117" s="11">
        <f t="shared" si="9"/>
        <v>2.0895028705320322E-2</v>
      </c>
    </row>
    <row r="118" spans="2:8">
      <c r="B118" s="8">
        <v>43952.291666666664</v>
      </c>
      <c r="C118" s="4">
        <v>7.0446999999999997</v>
      </c>
      <c r="D118" s="7">
        <f t="shared" si="5"/>
        <v>7.2829214506201492</v>
      </c>
      <c r="E118" s="4">
        <f t="shared" si="6"/>
        <v>-0.23822145062014943</v>
      </c>
      <c r="F118" s="4">
        <f t="shared" si="7"/>
        <v>0.23822145062014943</v>
      </c>
      <c r="G118" s="4">
        <f t="shared" si="8"/>
        <v>5.6749459535568293E-2</v>
      </c>
      <c r="H118" s="11">
        <f t="shared" si="9"/>
        <v>3.3815698414432049E-2</v>
      </c>
    </row>
    <row r="119" spans="2:8">
      <c r="B119" s="8">
        <v>43955.291666666664</v>
      </c>
      <c r="C119" s="4">
        <v>7.2567000000000004</v>
      </c>
      <c r="D119" s="7">
        <f t="shared" si="5"/>
        <v>7.0470822145062018</v>
      </c>
      <c r="E119" s="4">
        <f t="shared" si="6"/>
        <v>0.20961778549379861</v>
      </c>
      <c r="F119" s="4">
        <f t="shared" si="7"/>
        <v>0.20961778549379861</v>
      </c>
      <c r="G119" s="4">
        <f t="shared" si="8"/>
        <v>4.3939615995324172E-2</v>
      </c>
      <c r="H119" s="11">
        <f t="shared" si="9"/>
        <v>2.8886103255446497E-2</v>
      </c>
    </row>
    <row r="120" spans="2:8">
      <c r="B120" s="8">
        <v>43956.291666666664</v>
      </c>
      <c r="C120" s="4">
        <v>7.3177000000000003</v>
      </c>
      <c r="D120" s="7">
        <f t="shared" si="5"/>
        <v>7.2546038221450626</v>
      </c>
      <c r="E120" s="4">
        <f t="shared" si="6"/>
        <v>6.3096177854937707E-2</v>
      </c>
      <c r="F120" s="4">
        <f t="shared" si="7"/>
        <v>6.3096177854937707E-2</v>
      </c>
      <c r="G120" s="4">
        <f t="shared" si="8"/>
        <v>3.9811276599019318E-3</v>
      </c>
      <c r="H120" s="11">
        <f t="shared" si="9"/>
        <v>8.6224056540904533E-3</v>
      </c>
    </row>
    <row r="121" spans="2:8">
      <c r="B121" s="8">
        <v>43957.291666666664</v>
      </c>
      <c r="C121" s="4">
        <v>7.4185999999999996</v>
      </c>
      <c r="D121" s="7">
        <f t="shared" si="5"/>
        <v>7.3170690382214509</v>
      </c>
      <c r="E121" s="4">
        <f t="shared" si="6"/>
        <v>0.1015309617785487</v>
      </c>
      <c r="F121" s="4">
        <f t="shared" si="7"/>
        <v>0.1015309617785487</v>
      </c>
      <c r="G121" s="4">
        <f t="shared" si="8"/>
        <v>1.0308536199677117E-2</v>
      </c>
      <c r="H121" s="11">
        <f t="shared" si="9"/>
        <v>1.3686000293660355E-2</v>
      </c>
    </row>
    <row r="122" spans="2:8">
      <c r="B122" s="8">
        <v>43958.291666666664</v>
      </c>
      <c r="C122" s="4">
        <v>7.5949999999999998</v>
      </c>
      <c r="D122" s="7">
        <f t="shared" si="5"/>
        <v>7.4175846903822142</v>
      </c>
      <c r="E122" s="4">
        <f t="shared" si="6"/>
        <v>0.17741530961778551</v>
      </c>
      <c r="F122" s="4">
        <f t="shared" si="7"/>
        <v>0.17741530961778551</v>
      </c>
      <c r="G122" s="4">
        <f t="shared" si="8"/>
        <v>3.1476192086774699E-2</v>
      </c>
      <c r="H122" s="11">
        <f t="shared" si="9"/>
        <v>2.3359487770610338E-2</v>
      </c>
    </row>
    <row r="123" spans="2:8">
      <c r="B123" s="8">
        <v>43959.291666666664</v>
      </c>
      <c r="C123" s="4">
        <v>7.7850999999999999</v>
      </c>
      <c r="D123" s="7">
        <f t="shared" si="5"/>
        <v>7.5932258469038221</v>
      </c>
      <c r="E123" s="4">
        <f t="shared" si="6"/>
        <v>0.19187415309617784</v>
      </c>
      <c r="F123" s="4">
        <f t="shared" si="7"/>
        <v>0.19187415309617784</v>
      </c>
      <c r="G123" s="4">
        <f t="shared" si="8"/>
        <v>3.6815690626375491E-2</v>
      </c>
      <c r="H123" s="11">
        <f t="shared" si="9"/>
        <v>2.4646331209127414E-2</v>
      </c>
    </row>
    <row r="124" spans="2:8">
      <c r="B124" s="8">
        <v>43962.291666666664</v>
      </c>
      <c r="C124" s="4">
        <v>8.0372000000000003</v>
      </c>
      <c r="D124" s="7">
        <f t="shared" si="5"/>
        <v>7.7831812584690381</v>
      </c>
      <c r="E124" s="4">
        <f t="shared" si="6"/>
        <v>0.25401874153096227</v>
      </c>
      <c r="F124" s="4">
        <f t="shared" si="7"/>
        <v>0.25401874153096227</v>
      </c>
      <c r="G124" s="4">
        <f t="shared" si="8"/>
        <v>6.4525521048973813E-2</v>
      </c>
      <c r="H124" s="11">
        <f t="shared" si="9"/>
        <v>3.1605377685134405E-2</v>
      </c>
    </row>
    <row r="125" spans="2:8">
      <c r="B125" s="8">
        <v>43963.291666666664</v>
      </c>
      <c r="C125" s="4">
        <v>7.7751000000000001</v>
      </c>
      <c r="D125" s="7">
        <f t="shared" si="5"/>
        <v>8.0346598125846906</v>
      </c>
      <c r="E125" s="4">
        <f t="shared" si="6"/>
        <v>-0.25955981258469052</v>
      </c>
      <c r="F125" s="4">
        <f t="shared" si="7"/>
        <v>0.25955981258469052</v>
      </c>
      <c r="G125" s="4">
        <f t="shared" si="8"/>
        <v>6.737129630899967E-2</v>
      </c>
      <c r="H125" s="11">
        <f t="shared" si="9"/>
        <v>3.3383469355338265E-2</v>
      </c>
    </row>
    <row r="126" spans="2:8">
      <c r="B126" s="8">
        <v>43964.291666666664</v>
      </c>
      <c r="C126" s="4">
        <v>7.7526999999999999</v>
      </c>
      <c r="D126" s="7">
        <f t="shared" si="5"/>
        <v>7.7776955981258471</v>
      </c>
      <c r="E126" s="4">
        <f t="shared" si="6"/>
        <v>-2.4995598125847174E-2</v>
      </c>
      <c r="F126" s="4">
        <f t="shared" si="7"/>
        <v>2.4995598125847174E-2</v>
      </c>
      <c r="G126" s="4">
        <f t="shared" si="8"/>
        <v>6.2477992566885472E-4</v>
      </c>
      <c r="H126" s="11">
        <f t="shared" si="9"/>
        <v>3.2241152277074016E-3</v>
      </c>
    </row>
    <row r="127" spans="2:8">
      <c r="B127" s="8">
        <v>43965.291666666664</v>
      </c>
      <c r="C127" s="4">
        <v>8.0023</v>
      </c>
      <c r="D127" s="7">
        <f t="shared" si="5"/>
        <v>7.7529499559812587</v>
      </c>
      <c r="E127" s="4">
        <f t="shared" si="6"/>
        <v>0.24935004401874128</v>
      </c>
      <c r="F127" s="4">
        <f t="shared" si="7"/>
        <v>0.24935004401874128</v>
      </c>
      <c r="G127" s="4">
        <f t="shared" si="8"/>
        <v>6.2175444452148211E-2</v>
      </c>
      <c r="H127" s="11">
        <f t="shared" si="9"/>
        <v>3.1159797060687711E-2</v>
      </c>
    </row>
    <row r="128" spans="2:8">
      <c r="B128" s="8">
        <v>43966.291666666664</v>
      </c>
      <c r="C128" s="4">
        <v>8.4609000000000005</v>
      </c>
      <c r="D128" s="7">
        <f t="shared" si="5"/>
        <v>7.9998064995598126</v>
      </c>
      <c r="E128" s="4">
        <f t="shared" si="6"/>
        <v>0.46109350044018793</v>
      </c>
      <c r="F128" s="4">
        <f t="shared" si="7"/>
        <v>0.46109350044018793</v>
      </c>
      <c r="G128" s="4">
        <f t="shared" si="8"/>
        <v>0.21260721614818559</v>
      </c>
      <c r="H128" s="11">
        <f t="shared" si="9"/>
        <v>5.4496980278715967E-2</v>
      </c>
    </row>
    <row r="129" spans="2:8">
      <c r="B129" s="8">
        <v>43969.291666666664</v>
      </c>
      <c r="C129" s="4">
        <v>8.7195</v>
      </c>
      <c r="D129" s="7">
        <f t="shared" si="5"/>
        <v>8.4562890649955982</v>
      </c>
      <c r="E129" s="4">
        <f t="shared" si="6"/>
        <v>0.26321093500440185</v>
      </c>
      <c r="F129" s="4">
        <f t="shared" si="7"/>
        <v>0.26321093500440185</v>
      </c>
      <c r="G129" s="4">
        <f t="shared" si="8"/>
        <v>6.9279996305891448E-2</v>
      </c>
      <c r="H129" s="11">
        <f t="shared" si="9"/>
        <v>3.0186471128436476E-2</v>
      </c>
    </row>
    <row r="130" spans="2:8">
      <c r="B130" s="8">
        <v>43970.291666666664</v>
      </c>
      <c r="C130" s="4">
        <v>8.7745999999999995</v>
      </c>
      <c r="D130" s="7">
        <f t="shared" si="5"/>
        <v>8.7168678906499562</v>
      </c>
      <c r="E130" s="4">
        <f t="shared" si="6"/>
        <v>5.7732109350043359E-2</v>
      </c>
      <c r="F130" s="4">
        <f t="shared" si="7"/>
        <v>5.7732109350043359E-2</v>
      </c>
      <c r="G130" s="4">
        <f t="shared" si="8"/>
        <v>3.3329964500053637E-3</v>
      </c>
      <c r="H130" s="11">
        <f t="shared" si="9"/>
        <v>6.5794576789874595E-3</v>
      </c>
    </row>
    <row r="131" spans="2:8">
      <c r="B131" s="8">
        <v>43971.291666666664</v>
      </c>
      <c r="C131" s="4">
        <v>8.9384999999999994</v>
      </c>
      <c r="D131" s="7">
        <f t="shared" si="5"/>
        <v>8.7740226789064995</v>
      </c>
      <c r="E131" s="4">
        <f t="shared" si="6"/>
        <v>0.1644773210935</v>
      </c>
      <c r="F131" s="4">
        <f t="shared" si="7"/>
        <v>0.1644773210935</v>
      </c>
      <c r="G131" s="4">
        <f t="shared" si="8"/>
        <v>2.7052789154094297E-2</v>
      </c>
      <c r="H131" s="11">
        <f t="shared" si="9"/>
        <v>1.8400998052637469E-2</v>
      </c>
    </row>
    <row r="132" spans="2:8">
      <c r="B132" s="8">
        <v>43972.291666666664</v>
      </c>
      <c r="C132" s="4">
        <v>8.7444000000000006</v>
      </c>
      <c r="D132" s="7">
        <f t="shared" ref="D132:D195" si="10">alpha*C131+(1-alpha)*D131</f>
        <v>8.9368552267890653</v>
      </c>
      <c r="E132" s="4">
        <f t="shared" ref="E132:E195" si="11">C132-D132</f>
        <v>-0.19245522678906468</v>
      </c>
      <c r="F132" s="4">
        <f t="shared" ref="F132:F195" si="12">ABS(E132)</f>
        <v>0.19245522678906468</v>
      </c>
      <c r="G132" s="4">
        <f t="shared" ref="G132:G195" si="13">E132^2</f>
        <v>3.7039014318430319E-2</v>
      </c>
      <c r="H132" s="11">
        <f t="shared" ref="H132:H195" si="14">F132/C132</f>
        <v>2.2008968801640442E-2</v>
      </c>
    </row>
    <row r="133" spans="2:8">
      <c r="B133" s="8">
        <v>43973.291666666664</v>
      </c>
      <c r="C133" s="4">
        <v>8.9946000000000002</v>
      </c>
      <c r="D133" s="7">
        <f t="shared" si="10"/>
        <v>8.7463245522678914</v>
      </c>
      <c r="E133" s="4">
        <f t="shared" si="11"/>
        <v>0.24827544773210874</v>
      </c>
      <c r="F133" s="4">
        <f t="shared" si="12"/>
        <v>0.24827544773210874</v>
      </c>
      <c r="G133" s="4">
        <f t="shared" si="13"/>
        <v>6.1640697946579059E-2</v>
      </c>
      <c r="H133" s="11">
        <f t="shared" si="14"/>
        <v>2.7602722492618765E-2</v>
      </c>
    </row>
    <row r="134" spans="2:8">
      <c r="B134" s="8">
        <v>43977.291666666664</v>
      </c>
      <c r="C134" s="4">
        <v>8.6870999999999992</v>
      </c>
      <c r="D134" s="7">
        <f t="shared" si="10"/>
        <v>8.9921172455226799</v>
      </c>
      <c r="E134" s="4">
        <f t="shared" si="11"/>
        <v>-0.30501724552268072</v>
      </c>
      <c r="F134" s="4">
        <f t="shared" si="12"/>
        <v>0.30501724552268072</v>
      </c>
      <c r="G134" s="4">
        <f t="shared" si="13"/>
        <v>9.3035520066243299E-2</v>
      </c>
      <c r="H134" s="11">
        <f t="shared" si="14"/>
        <v>3.5111515410514528E-2</v>
      </c>
    </row>
    <row r="135" spans="2:8">
      <c r="B135" s="8">
        <v>43978.291666666664</v>
      </c>
      <c r="C135" s="4">
        <v>8.4953000000000003</v>
      </c>
      <c r="D135" s="7">
        <f t="shared" si="10"/>
        <v>8.6901501724552261</v>
      </c>
      <c r="E135" s="4">
        <f t="shared" si="11"/>
        <v>-0.19485017245522585</v>
      </c>
      <c r="F135" s="4">
        <f t="shared" si="12"/>
        <v>0.19485017245522585</v>
      </c>
      <c r="G135" s="4">
        <f t="shared" si="13"/>
        <v>3.796658970583125E-2</v>
      </c>
      <c r="H135" s="11">
        <f t="shared" si="14"/>
        <v>2.293623208776922E-2</v>
      </c>
    </row>
    <row r="136" spans="2:8">
      <c r="B136" s="8">
        <v>43979.291666666664</v>
      </c>
      <c r="C136" s="4">
        <v>8.4572000000000003</v>
      </c>
      <c r="D136" s="7">
        <f t="shared" si="10"/>
        <v>8.4972485017245525</v>
      </c>
      <c r="E136" s="4">
        <f t="shared" si="11"/>
        <v>-4.004850172455221E-2</v>
      </c>
      <c r="F136" s="4">
        <f t="shared" si="12"/>
        <v>4.004850172455221E-2</v>
      </c>
      <c r="G136" s="4">
        <f t="shared" si="13"/>
        <v>1.6038824903814614E-3</v>
      </c>
      <c r="H136" s="11">
        <f t="shared" si="14"/>
        <v>4.7354327347765464E-3</v>
      </c>
    </row>
    <row r="137" spans="2:8">
      <c r="B137" s="8">
        <v>43980.291666666664</v>
      </c>
      <c r="C137" s="4">
        <v>8.8443000000000005</v>
      </c>
      <c r="D137" s="7">
        <f t="shared" si="10"/>
        <v>8.457600485017247</v>
      </c>
      <c r="E137" s="4">
        <f t="shared" si="11"/>
        <v>0.38669951498275346</v>
      </c>
      <c r="F137" s="4">
        <f t="shared" si="12"/>
        <v>0.38669951498275346</v>
      </c>
      <c r="G137" s="4">
        <f t="shared" si="13"/>
        <v>0.14953651488789677</v>
      </c>
      <c r="H137" s="11">
        <f t="shared" si="14"/>
        <v>4.3723021039850915E-2</v>
      </c>
    </row>
    <row r="138" spans="2:8">
      <c r="B138" s="8">
        <v>43983.291666666664</v>
      </c>
      <c r="C138" s="4">
        <v>8.7752999999999997</v>
      </c>
      <c r="D138" s="7">
        <f t="shared" si="10"/>
        <v>8.8404330048501727</v>
      </c>
      <c r="E138" s="4">
        <f t="shared" si="11"/>
        <v>-6.5133004850173037E-2</v>
      </c>
      <c r="F138" s="4">
        <f t="shared" si="12"/>
        <v>6.5133004850173037E-2</v>
      </c>
      <c r="G138" s="4">
        <f t="shared" si="13"/>
        <v>4.2423083208126648E-3</v>
      </c>
      <c r="H138" s="11">
        <f t="shared" si="14"/>
        <v>7.4223109010715348E-3</v>
      </c>
    </row>
    <row r="139" spans="2:8">
      <c r="B139" s="8">
        <v>43984.291666666664</v>
      </c>
      <c r="C139" s="4">
        <v>8.7942999999999998</v>
      </c>
      <c r="D139" s="7">
        <f t="shared" si="10"/>
        <v>8.7759513300485015</v>
      </c>
      <c r="E139" s="4">
        <f t="shared" si="11"/>
        <v>1.8348669951498309E-2</v>
      </c>
      <c r="F139" s="4">
        <f t="shared" si="12"/>
        <v>1.8348669951498309E-2</v>
      </c>
      <c r="G139" s="4">
        <f t="shared" si="13"/>
        <v>3.3667368898901694E-4</v>
      </c>
      <c r="H139" s="11">
        <f t="shared" si="14"/>
        <v>2.0864275668897249E-3</v>
      </c>
    </row>
    <row r="140" spans="2:8">
      <c r="B140" s="8">
        <v>43985.291666666664</v>
      </c>
      <c r="C140" s="4">
        <v>8.7386999999999997</v>
      </c>
      <c r="D140" s="7">
        <f t="shared" si="10"/>
        <v>8.7941165133004855</v>
      </c>
      <c r="E140" s="4">
        <f t="shared" si="11"/>
        <v>-5.5416513300485803E-2</v>
      </c>
      <c r="F140" s="4">
        <f t="shared" si="12"/>
        <v>5.5416513300485803E-2</v>
      </c>
      <c r="G140" s="4">
        <f t="shared" si="13"/>
        <v>3.07098994638292E-3</v>
      </c>
      <c r="H140" s="11">
        <f t="shared" si="14"/>
        <v>6.3415054070383248E-3</v>
      </c>
    </row>
    <row r="141" spans="2:8">
      <c r="B141" s="8">
        <v>43986.291666666664</v>
      </c>
      <c r="C141" s="4">
        <v>8.7396999999999991</v>
      </c>
      <c r="D141" s="7">
        <f t="shared" si="10"/>
        <v>8.7392541651330049</v>
      </c>
      <c r="E141" s="4">
        <f t="shared" si="11"/>
        <v>4.4583486699423247E-4</v>
      </c>
      <c r="F141" s="4">
        <f t="shared" si="12"/>
        <v>4.4583486699423247E-4</v>
      </c>
      <c r="G141" s="4">
        <f t="shared" si="13"/>
        <v>1.9876872862776496E-7</v>
      </c>
      <c r="H141" s="11">
        <f t="shared" si="14"/>
        <v>5.1012605351926557E-5</v>
      </c>
    </row>
    <row r="142" spans="2:8">
      <c r="B142" s="8">
        <v>43987.291666666664</v>
      </c>
      <c r="C142" s="4">
        <v>8.8926999999999996</v>
      </c>
      <c r="D142" s="7">
        <f t="shared" si="10"/>
        <v>8.7396955416513293</v>
      </c>
      <c r="E142" s="4">
        <f t="shared" si="11"/>
        <v>0.15300445834867027</v>
      </c>
      <c r="F142" s="4">
        <f t="shared" si="12"/>
        <v>0.15300445834867027</v>
      </c>
      <c r="G142" s="4">
        <f t="shared" si="13"/>
        <v>2.3410364274569974E-2</v>
      </c>
      <c r="H142" s="11">
        <f t="shared" si="14"/>
        <v>1.7205624652655582E-2</v>
      </c>
    </row>
    <row r="143" spans="2:8">
      <c r="B143" s="8">
        <v>43990.291666666664</v>
      </c>
      <c r="C143" s="4">
        <v>8.7781000000000002</v>
      </c>
      <c r="D143" s="7">
        <f t="shared" si="10"/>
        <v>8.8911699554165136</v>
      </c>
      <c r="E143" s="4">
        <f t="shared" si="11"/>
        <v>-0.11306995541651332</v>
      </c>
      <c r="F143" s="4">
        <f t="shared" si="12"/>
        <v>0.11306995541651332</v>
      </c>
      <c r="G143" s="4">
        <f t="shared" si="13"/>
        <v>1.2784814817892311E-2</v>
      </c>
      <c r="H143" s="11">
        <f t="shared" si="14"/>
        <v>1.2880914482235713E-2</v>
      </c>
    </row>
    <row r="144" spans="2:8">
      <c r="B144" s="8">
        <v>43991.291666666664</v>
      </c>
      <c r="C144" s="4">
        <v>9.0183999999999997</v>
      </c>
      <c r="D144" s="7">
        <f t="shared" si="10"/>
        <v>8.7792306995541658</v>
      </c>
      <c r="E144" s="4">
        <f t="shared" si="11"/>
        <v>0.23916930044583395</v>
      </c>
      <c r="F144" s="4">
        <f t="shared" si="12"/>
        <v>0.23916930044583395</v>
      </c>
      <c r="G144" s="4">
        <f t="shared" si="13"/>
        <v>5.7201954275749589E-2</v>
      </c>
      <c r="H144" s="11">
        <f t="shared" si="14"/>
        <v>2.65201477474756E-2</v>
      </c>
    </row>
    <row r="145" spans="2:8">
      <c r="B145" s="8">
        <v>43992.291666666664</v>
      </c>
      <c r="C145" s="4">
        <v>9.3381000000000007</v>
      </c>
      <c r="D145" s="7">
        <f t="shared" si="10"/>
        <v>9.0160083069955412</v>
      </c>
      <c r="E145" s="4">
        <f t="shared" si="11"/>
        <v>0.3220916930044595</v>
      </c>
      <c r="F145" s="4">
        <f t="shared" si="12"/>
        <v>0.3220916930044595</v>
      </c>
      <c r="G145" s="4">
        <f t="shared" si="13"/>
        <v>0.10374305870247899</v>
      </c>
      <c r="H145" s="11">
        <f t="shared" si="14"/>
        <v>3.4492208586806683E-2</v>
      </c>
    </row>
    <row r="146" spans="2:8">
      <c r="B146" s="8">
        <v>43993.291666666664</v>
      </c>
      <c r="C146" s="4">
        <v>8.7693999999999992</v>
      </c>
      <c r="D146" s="7">
        <f t="shared" si="10"/>
        <v>9.3348790830699553</v>
      </c>
      <c r="E146" s="4">
        <f t="shared" si="11"/>
        <v>-0.56547908306995609</v>
      </c>
      <c r="F146" s="4">
        <f t="shared" si="12"/>
        <v>0.56547908306995609</v>
      </c>
      <c r="G146" s="4">
        <f t="shared" si="13"/>
        <v>0.31976659338963831</v>
      </c>
      <c r="H146" s="11">
        <f t="shared" si="14"/>
        <v>6.4483212428439365E-2</v>
      </c>
    </row>
    <row r="147" spans="2:8">
      <c r="B147" s="8">
        <v>43994.291666666664</v>
      </c>
      <c r="C147" s="4">
        <v>8.9052000000000007</v>
      </c>
      <c r="D147" s="7">
        <f t="shared" si="10"/>
        <v>8.7750547908306977</v>
      </c>
      <c r="E147" s="4">
        <f t="shared" si="11"/>
        <v>0.13014520916930294</v>
      </c>
      <c r="F147" s="4">
        <f t="shared" si="12"/>
        <v>0.13014520916930294</v>
      </c>
      <c r="G147" s="4">
        <f t="shared" si="13"/>
        <v>1.6937775469721614E-2</v>
      </c>
      <c r="H147" s="11">
        <f t="shared" si="14"/>
        <v>1.4614518390300379E-2</v>
      </c>
    </row>
    <row r="148" spans="2:8">
      <c r="B148" s="8">
        <v>43997.291666666664</v>
      </c>
      <c r="C148" s="4">
        <v>9.1456999999999997</v>
      </c>
      <c r="D148" s="7">
        <f t="shared" si="10"/>
        <v>8.903898547908307</v>
      </c>
      <c r="E148" s="4">
        <f t="shared" si="11"/>
        <v>0.24180145209169268</v>
      </c>
      <c r="F148" s="4">
        <f t="shared" si="12"/>
        <v>0.24180145209169268</v>
      </c>
      <c r="G148" s="4">
        <f t="shared" si="13"/>
        <v>5.8467942233651149E-2</v>
      </c>
      <c r="H148" s="11">
        <f t="shared" si="14"/>
        <v>2.6438813004110422E-2</v>
      </c>
    </row>
    <row r="149" spans="2:8">
      <c r="B149" s="8">
        <v>43998.291666666664</v>
      </c>
      <c r="C149" s="4">
        <v>9.0408000000000008</v>
      </c>
      <c r="D149" s="7">
        <f t="shared" si="10"/>
        <v>9.1432819854790832</v>
      </c>
      <c r="E149" s="4">
        <f t="shared" si="11"/>
        <v>-0.10248198547908238</v>
      </c>
      <c r="F149" s="4">
        <f t="shared" si="12"/>
        <v>0.10248198547908238</v>
      </c>
      <c r="G149" s="4">
        <f t="shared" si="13"/>
        <v>1.0502557347734852E-2</v>
      </c>
      <c r="H149" s="11">
        <f t="shared" si="14"/>
        <v>1.1335499676918234E-2</v>
      </c>
    </row>
    <row r="150" spans="2:8">
      <c r="B150" s="8">
        <v>43999.291666666664</v>
      </c>
      <c r="C150" s="4">
        <v>9.2078000000000007</v>
      </c>
      <c r="D150" s="7">
        <f t="shared" si="10"/>
        <v>9.0418248198547921</v>
      </c>
      <c r="E150" s="4">
        <f t="shared" si="11"/>
        <v>0.16597518014520851</v>
      </c>
      <c r="F150" s="4">
        <f t="shared" si="12"/>
        <v>0.16597518014520851</v>
      </c>
      <c r="G150" s="4">
        <f t="shared" si="13"/>
        <v>2.7547760424234419E-2</v>
      </c>
      <c r="H150" s="11">
        <f t="shared" si="14"/>
        <v>1.8025497963162589E-2</v>
      </c>
    </row>
    <row r="151" spans="2:8">
      <c r="B151" s="8">
        <v>44000.291666666664</v>
      </c>
      <c r="C151" s="4">
        <v>9.1898</v>
      </c>
      <c r="D151" s="7">
        <f t="shared" si="10"/>
        <v>9.2061402481985475</v>
      </c>
      <c r="E151" s="4">
        <f t="shared" si="11"/>
        <v>-1.6340248198547513E-2</v>
      </c>
      <c r="F151" s="4">
        <f t="shared" si="12"/>
        <v>1.6340248198547513E-2</v>
      </c>
      <c r="G151" s="4">
        <f t="shared" si="13"/>
        <v>2.6700371119013524E-4</v>
      </c>
      <c r="H151" s="11">
        <f t="shared" si="14"/>
        <v>1.778085290055008E-3</v>
      </c>
    </row>
    <row r="152" spans="2:8">
      <c r="B152" s="8">
        <v>44001.291666666664</v>
      </c>
      <c r="C152" s="4">
        <v>9.2330000000000005</v>
      </c>
      <c r="D152" s="7">
        <f t="shared" si="10"/>
        <v>9.1899634024819843</v>
      </c>
      <c r="E152" s="4">
        <f t="shared" si="11"/>
        <v>4.3036597518016251E-2</v>
      </c>
      <c r="F152" s="4">
        <f t="shared" si="12"/>
        <v>4.3036597518016251E-2</v>
      </c>
      <c r="G152" s="4">
        <f t="shared" si="13"/>
        <v>1.8521487259277225E-3</v>
      </c>
      <c r="H152" s="11">
        <f t="shared" si="14"/>
        <v>4.6611716146448875E-3</v>
      </c>
    </row>
    <row r="153" spans="2:8">
      <c r="B153" s="8">
        <v>44004.291666666664</v>
      </c>
      <c r="C153" s="4">
        <v>9.4976000000000003</v>
      </c>
      <c r="D153" s="7">
        <f t="shared" si="10"/>
        <v>9.23256963402482</v>
      </c>
      <c r="E153" s="4">
        <f t="shared" si="11"/>
        <v>0.26503036597518026</v>
      </c>
      <c r="F153" s="4">
        <f t="shared" si="12"/>
        <v>0.26503036597518026</v>
      </c>
      <c r="G153" s="4">
        <f t="shared" si="13"/>
        <v>7.0241094888937983E-2</v>
      </c>
      <c r="H153" s="11">
        <f t="shared" si="14"/>
        <v>2.7904982940446035E-2</v>
      </c>
    </row>
    <row r="154" spans="2:8">
      <c r="B154" s="8">
        <v>44005.291666666664</v>
      </c>
      <c r="C154" s="4">
        <v>9.4210999999999991</v>
      </c>
      <c r="D154" s="7">
        <f t="shared" si="10"/>
        <v>9.4949496963402478</v>
      </c>
      <c r="E154" s="4">
        <f t="shared" si="11"/>
        <v>-7.3849696340248627E-2</v>
      </c>
      <c r="F154" s="4">
        <f t="shared" si="12"/>
        <v>7.3849696340248627E-2</v>
      </c>
      <c r="G154" s="4">
        <f t="shared" si="13"/>
        <v>5.4537776495469318E-3</v>
      </c>
      <c r="H154" s="11">
        <f t="shared" si="14"/>
        <v>7.8387551708663135E-3</v>
      </c>
    </row>
    <row r="155" spans="2:8">
      <c r="B155" s="8">
        <v>44006.291666666664</v>
      </c>
      <c r="C155" s="4">
        <v>9.2073</v>
      </c>
      <c r="D155" s="7">
        <f t="shared" si="10"/>
        <v>9.4218384969634013</v>
      </c>
      <c r="E155" s="4">
        <f t="shared" si="11"/>
        <v>-0.21453849696340122</v>
      </c>
      <c r="F155" s="4">
        <f t="shared" si="12"/>
        <v>0.21453849696340122</v>
      </c>
      <c r="G155" s="4">
        <f t="shared" si="13"/>
        <v>4.6026766679315309E-2</v>
      </c>
      <c r="H155" s="11">
        <f t="shared" si="14"/>
        <v>2.3300913075863849E-2</v>
      </c>
    </row>
    <row r="156" spans="2:8">
      <c r="B156" s="8">
        <v>44007.291666666664</v>
      </c>
      <c r="C156" s="4">
        <v>9.4610000000000003</v>
      </c>
      <c r="D156" s="7">
        <f t="shared" si="10"/>
        <v>9.2094453849696336</v>
      </c>
      <c r="E156" s="4">
        <f t="shared" si="11"/>
        <v>0.25155461503036669</v>
      </c>
      <c r="F156" s="4">
        <f t="shared" si="12"/>
        <v>0.25155461503036669</v>
      </c>
      <c r="G156" s="4">
        <f t="shared" si="13"/>
        <v>6.3279724343075994E-2</v>
      </c>
      <c r="H156" s="11">
        <f t="shared" si="14"/>
        <v>2.6588586304869113E-2</v>
      </c>
    </row>
    <row r="157" spans="2:8">
      <c r="B157" s="8">
        <v>44008.291666666664</v>
      </c>
      <c r="C157" s="4">
        <v>9.1270000000000007</v>
      </c>
      <c r="D157" s="7">
        <f t="shared" si="10"/>
        <v>9.4584844538496977</v>
      </c>
      <c r="E157" s="4">
        <f t="shared" si="11"/>
        <v>-0.33148445384969705</v>
      </c>
      <c r="F157" s="4">
        <f t="shared" si="12"/>
        <v>0.33148445384969705</v>
      </c>
      <c r="G157" s="4">
        <f t="shared" si="13"/>
        <v>0.10988194314403193</v>
      </c>
      <c r="H157" s="11">
        <f t="shared" si="14"/>
        <v>3.6319103084222308E-2</v>
      </c>
    </row>
    <row r="158" spans="2:8">
      <c r="B158" s="8">
        <v>44011.291666666664</v>
      </c>
      <c r="C158" s="4">
        <v>9.1719000000000008</v>
      </c>
      <c r="D158" s="7">
        <f t="shared" si="10"/>
        <v>9.1303148445384981</v>
      </c>
      <c r="E158" s="4">
        <f t="shared" si="11"/>
        <v>4.1585155461502765E-2</v>
      </c>
      <c r="F158" s="4">
        <f t="shared" si="12"/>
        <v>4.1585155461502765E-2</v>
      </c>
      <c r="G158" s="4">
        <f t="shared" si="13"/>
        <v>1.7293251547573533E-3</v>
      </c>
      <c r="H158" s="11">
        <f t="shared" si="14"/>
        <v>4.5339739270492223E-3</v>
      </c>
    </row>
    <row r="159" spans="2:8">
      <c r="B159" s="8">
        <v>44012.291666666664</v>
      </c>
      <c r="C159" s="4">
        <v>9.4687000000000001</v>
      </c>
      <c r="D159" s="7">
        <f t="shared" si="10"/>
        <v>9.1714841484453871</v>
      </c>
      <c r="E159" s="4">
        <f t="shared" si="11"/>
        <v>0.29721585155461305</v>
      </c>
      <c r="F159" s="4">
        <f t="shared" si="12"/>
        <v>0.29721585155461305</v>
      </c>
      <c r="G159" s="4">
        <f t="shared" si="13"/>
        <v>8.8337262415333781E-2</v>
      </c>
      <c r="H159" s="11">
        <f t="shared" si="14"/>
        <v>3.1389298589522642E-2</v>
      </c>
    </row>
    <row r="160" spans="2:8">
      <c r="B160" s="8">
        <v>44013.291666666664</v>
      </c>
      <c r="C160" s="4">
        <v>9.5008999999999997</v>
      </c>
      <c r="D160" s="7">
        <f t="shared" si="10"/>
        <v>9.465727841484453</v>
      </c>
      <c r="E160" s="4">
        <f t="shared" si="11"/>
        <v>3.517215851554667E-2</v>
      </c>
      <c r="F160" s="4">
        <f t="shared" si="12"/>
        <v>3.517215851554667E-2</v>
      </c>
      <c r="G160" s="4">
        <f t="shared" si="13"/>
        <v>1.237080734642742E-3</v>
      </c>
      <c r="H160" s="11">
        <f t="shared" si="14"/>
        <v>3.7019817612591092E-3</v>
      </c>
    </row>
    <row r="161" spans="2:8">
      <c r="B161" s="8">
        <v>44014.291666666664</v>
      </c>
      <c r="C161" s="4">
        <v>9.5829000000000004</v>
      </c>
      <c r="D161" s="7">
        <f t="shared" si="10"/>
        <v>9.5005482784148452</v>
      </c>
      <c r="E161" s="4">
        <f t="shared" si="11"/>
        <v>8.2351721585155246E-2</v>
      </c>
      <c r="F161" s="4">
        <f t="shared" si="12"/>
        <v>8.2351721585155246E-2</v>
      </c>
      <c r="G161" s="4">
        <f t="shared" si="13"/>
        <v>6.7818060480389249E-3</v>
      </c>
      <c r="H161" s="11">
        <f t="shared" si="14"/>
        <v>8.5936117026323179E-3</v>
      </c>
    </row>
    <row r="162" spans="2:8">
      <c r="B162" s="8">
        <v>44018.291666666664</v>
      </c>
      <c r="C162" s="4">
        <v>9.8092000000000006</v>
      </c>
      <c r="D162" s="7">
        <f t="shared" si="10"/>
        <v>9.5820764827841494</v>
      </c>
      <c r="E162" s="4">
        <f t="shared" si="11"/>
        <v>0.22712351721585122</v>
      </c>
      <c r="F162" s="4">
        <f t="shared" si="12"/>
        <v>0.22712351721585122</v>
      </c>
      <c r="G162" s="4">
        <f t="shared" si="13"/>
        <v>5.1585092072499068E-2</v>
      </c>
      <c r="H162" s="11">
        <f t="shared" si="14"/>
        <v>2.3154132571040577E-2</v>
      </c>
    </row>
    <row r="163" spans="2:8">
      <c r="B163" s="8">
        <v>44019.291666666664</v>
      </c>
      <c r="C163" s="4">
        <v>9.8415999999999997</v>
      </c>
      <c r="D163" s="7">
        <f t="shared" si="10"/>
        <v>9.8069287648278429</v>
      </c>
      <c r="E163" s="4">
        <f t="shared" si="11"/>
        <v>3.4671235172156756E-2</v>
      </c>
      <c r="F163" s="4">
        <f t="shared" si="12"/>
        <v>3.4671235172156756E-2</v>
      </c>
      <c r="G163" s="4">
        <f t="shared" si="13"/>
        <v>1.2020945483629997E-3</v>
      </c>
      <c r="H163" s="11">
        <f t="shared" si="14"/>
        <v>3.5229266757597095E-3</v>
      </c>
    </row>
    <row r="164" spans="2:8">
      <c r="B164" s="8">
        <v>44020.291666666664</v>
      </c>
      <c r="C164" s="4">
        <v>10.184799999999999</v>
      </c>
      <c r="D164" s="7">
        <f t="shared" si="10"/>
        <v>9.8412532876482786</v>
      </c>
      <c r="E164" s="4">
        <f t="shared" si="11"/>
        <v>0.34354671235172063</v>
      </c>
      <c r="F164" s="4">
        <f t="shared" si="12"/>
        <v>0.34354671235172063</v>
      </c>
      <c r="G164" s="4">
        <f t="shared" si="13"/>
        <v>0.11802434356767587</v>
      </c>
      <c r="H164" s="11">
        <f t="shared" si="14"/>
        <v>3.3731316506138621E-2</v>
      </c>
    </row>
    <row r="165" spans="2:8">
      <c r="B165" s="8">
        <v>44021.291666666664</v>
      </c>
      <c r="C165" s="4">
        <v>10.476900000000001</v>
      </c>
      <c r="D165" s="7">
        <f t="shared" si="10"/>
        <v>10.181364532876481</v>
      </c>
      <c r="E165" s="4">
        <f t="shared" si="11"/>
        <v>0.29553546712351952</v>
      </c>
      <c r="F165" s="4">
        <f t="shared" si="12"/>
        <v>0.29553546712351952</v>
      </c>
      <c r="G165" s="4">
        <f t="shared" si="13"/>
        <v>8.7341212327916889E-2</v>
      </c>
      <c r="H165" s="11">
        <f t="shared" si="14"/>
        <v>2.8208293209204965E-2</v>
      </c>
    </row>
    <row r="166" spans="2:8">
      <c r="B166" s="8">
        <v>44022.291666666664</v>
      </c>
      <c r="C166" s="4">
        <v>10.4472</v>
      </c>
      <c r="D166" s="7">
        <f t="shared" si="10"/>
        <v>10.473944645328766</v>
      </c>
      <c r="E166" s="4">
        <f t="shared" si="11"/>
        <v>-2.6744645328765415E-2</v>
      </c>
      <c r="F166" s="4">
        <f t="shared" si="12"/>
        <v>2.6744645328765415E-2</v>
      </c>
      <c r="G166" s="4">
        <f t="shared" si="13"/>
        <v>7.1527605376145377E-4</v>
      </c>
      <c r="H166" s="11">
        <f t="shared" si="14"/>
        <v>2.5599821319363478E-3</v>
      </c>
    </row>
    <row r="167" spans="2:8">
      <c r="B167" s="8">
        <v>44025.291666666664</v>
      </c>
      <c r="C167" s="4">
        <v>10.0215</v>
      </c>
      <c r="D167" s="7">
        <f t="shared" si="10"/>
        <v>10.447467446453288</v>
      </c>
      <c r="E167" s="4">
        <f t="shared" si="11"/>
        <v>-0.42596744645328855</v>
      </c>
      <c r="F167" s="4">
        <f t="shared" si="12"/>
        <v>0.42596744645328855</v>
      </c>
      <c r="G167" s="4">
        <f t="shared" si="13"/>
        <v>0.18144826543793524</v>
      </c>
      <c r="H167" s="11">
        <f t="shared" si="14"/>
        <v>4.2505358125359334E-2</v>
      </c>
    </row>
    <row r="168" spans="2:8">
      <c r="B168" s="8">
        <v>44026.291666666664</v>
      </c>
      <c r="C168" s="4">
        <v>10.3453</v>
      </c>
      <c r="D168" s="7">
        <f t="shared" si="10"/>
        <v>10.025759674464533</v>
      </c>
      <c r="E168" s="4">
        <f t="shared" si="11"/>
        <v>0.31954032553546696</v>
      </c>
      <c r="F168" s="4">
        <f t="shared" si="12"/>
        <v>0.31954032553546696</v>
      </c>
      <c r="G168" s="4">
        <f t="shared" si="13"/>
        <v>0.1021060196433122</v>
      </c>
      <c r="H168" s="11">
        <f t="shared" si="14"/>
        <v>3.0887487606494443E-2</v>
      </c>
    </row>
    <row r="169" spans="2:8">
      <c r="B169" s="8">
        <v>44027.291666666664</v>
      </c>
      <c r="C169" s="4">
        <v>10.196</v>
      </c>
      <c r="D169" s="7">
        <f t="shared" si="10"/>
        <v>10.342104596744646</v>
      </c>
      <c r="E169" s="4">
        <f t="shared" si="11"/>
        <v>-0.14610459674464593</v>
      </c>
      <c r="F169" s="4">
        <f t="shared" si="12"/>
        <v>0.14610459674464593</v>
      </c>
      <c r="G169" s="4">
        <f t="shared" si="13"/>
        <v>2.1346553189915601E-2</v>
      </c>
      <c r="H169" s="11">
        <f t="shared" si="14"/>
        <v>1.4329599523798149E-2</v>
      </c>
    </row>
    <row r="170" spans="2:8">
      <c r="B170" s="8">
        <v>44028.291666666664</v>
      </c>
      <c r="C170" s="4">
        <v>10.1038</v>
      </c>
      <c r="D170" s="7">
        <f t="shared" si="10"/>
        <v>10.197461045967446</v>
      </c>
      <c r="E170" s="4">
        <f t="shared" si="11"/>
        <v>-9.3661045967445844E-2</v>
      </c>
      <c r="F170" s="4">
        <f t="shared" si="12"/>
        <v>9.3661045967445844E-2</v>
      </c>
      <c r="G170" s="4">
        <f t="shared" si="13"/>
        <v>8.7723915317160037E-3</v>
      </c>
      <c r="H170" s="11">
        <f t="shared" si="14"/>
        <v>9.269883209034803E-3</v>
      </c>
    </row>
    <row r="171" spans="2:8">
      <c r="B171" s="8">
        <v>44029.291666666664</v>
      </c>
      <c r="C171" s="4">
        <v>10.170299999999999</v>
      </c>
      <c r="D171" s="7">
        <f t="shared" si="10"/>
        <v>10.104736610459673</v>
      </c>
      <c r="E171" s="4">
        <f t="shared" si="11"/>
        <v>6.5563389540326256E-2</v>
      </c>
      <c r="F171" s="4">
        <f t="shared" si="12"/>
        <v>6.5563389540326256E-2</v>
      </c>
      <c r="G171" s="4">
        <f t="shared" si="13"/>
        <v>4.2985580480165621E-3</v>
      </c>
      <c r="H171" s="11">
        <f t="shared" si="14"/>
        <v>6.4465541370781849E-3</v>
      </c>
    </row>
    <row r="172" spans="2:8">
      <c r="B172" s="8">
        <v>44032.291666666664</v>
      </c>
      <c r="C172" s="4">
        <v>10.4786</v>
      </c>
      <c r="D172" s="7">
        <f t="shared" si="10"/>
        <v>10.169644366104595</v>
      </c>
      <c r="E172" s="4">
        <f t="shared" si="11"/>
        <v>0.3089556338954047</v>
      </c>
      <c r="F172" s="4">
        <f t="shared" si="12"/>
        <v>0.3089556338954047</v>
      </c>
      <c r="G172" s="4">
        <f t="shared" si="13"/>
        <v>9.5453583715711346E-2</v>
      </c>
      <c r="H172" s="11">
        <f t="shared" si="14"/>
        <v>2.9484438178325797E-2</v>
      </c>
    </row>
    <row r="173" spans="2:8">
      <c r="B173" s="8">
        <v>44033.291666666664</v>
      </c>
      <c r="C173" s="4">
        <v>10.296900000000001</v>
      </c>
      <c r="D173" s="7">
        <f t="shared" si="10"/>
        <v>10.475510443661046</v>
      </c>
      <c r="E173" s="4">
        <f t="shared" si="11"/>
        <v>-0.17861044366104473</v>
      </c>
      <c r="F173" s="4">
        <f t="shared" si="12"/>
        <v>0.17861044366104473</v>
      </c>
      <c r="G173" s="4">
        <f t="shared" si="13"/>
        <v>3.190169058479523E-2</v>
      </c>
      <c r="H173" s="11">
        <f t="shared" si="14"/>
        <v>1.734604042586067E-2</v>
      </c>
    </row>
    <row r="174" spans="2:8">
      <c r="B174" s="8">
        <v>44034.291666666664</v>
      </c>
      <c r="C174" s="4">
        <v>10.4069</v>
      </c>
      <c r="D174" s="7">
        <f t="shared" si="10"/>
        <v>10.298686104436612</v>
      </c>
      <c r="E174" s="4">
        <f t="shared" si="11"/>
        <v>0.10821389556338801</v>
      </c>
      <c r="F174" s="4">
        <f t="shared" si="12"/>
        <v>0.10821389556338801</v>
      </c>
      <c r="G174" s="4">
        <f t="shared" si="13"/>
        <v>1.1710247193003847E-2</v>
      </c>
      <c r="H174" s="11">
        <f t="shared" si="14"/>
        <v>1.0398283404605406E-2</v>
      </c>
    </row>
    <row r="175" spans="2:8">
      <c r="B175" s="8">
        <v>44035.291666666664</v>
      </c>
      <c r="C175" s="4">
        <v>10.098800000000001</v>
      </c>
      <c r="D175" s="7">
        <f t="shared" si="10"/>
        <v>10.405817861044365</v>
      </c>
      <c r="E175" s="4">
        <f t="shared" si="11"/>
        <v>-0.30701786104436479</v>
      </c>
      <c r="F175" s="4">
        <f t="shared" si="12"/>
        <v>0.30701786104436479</v>
      </c>
      <c r="G175" s="4">
        <f t="shared" si="13"/>
        <v>9.4259967000256892E-2</v>
      </c>
      <c r="H175" s="11">
        <f t="shared" si="14"/>
        <v>3.0401420074104325E-2</v>
      </c>
    </row>
    <row r="176" spans="2:8">
      <c r="B176" s="8">
        <v>44036.291666666664</v>
      </c>
      <c r="C176" s="4">
        <v>10.1633</v>
      </c>
      <c r="D176" s="7">
        <f t="shared" si="10"/>
        <v>10.101870178610444</v>
      </c>
      <c r="E176" s="4">
        <f t="shared" si="11"/>
        <v>6.1429821389555883E-2</v>
      </c>
      <c r="F176" s="4">
        <f t="shared" si="12"/>
        <v>6.1429821389555883E-2</v>
      </c>
      <c r="G176" s="4">
        <f t="shared" si="13"/>
        <v>3.7736229559527375E-3</v>
      </c>
      <c r="H176" s="11">
        <f t="shared" si="14"/>
        <v>6.0442790618751669E-3</v>
      </c>
    </row>
    <row r="177" spans="2:8">
      <c r="B177" s="8">
        <v>44039.291666666664</v>
      </c>
      <c r="C177" s="4">
        <v>10.389699999999999</v>
      </c>
      <c r="D177" s="7">
        <f t="shared" si="10"/>
        <v>10.162685701786105</v>
      </c>
      <c r="E177" s="4">
        <f t="shared" si="11"/>
        <v>0.22701429821389496</v>
      </c>
      <c r="F177" s="4">
        <f t="shared" si="12"/>
        <v>0.22701429821389496</v>
      </c>
      <c r="G177" s="4">
        <f t="shared" si="13"/>
        <v>5.1535491593547235E-2</v>
      </c>
      <c r="H177" s="11">
        <f t="shared" si="14"/>
        <v>2.1849937747374319E-2</v>
      </c>
    </row>
    <row r="178" spans="2:8">
      <c r="B178" s="8">
        <v>44040.291666666664</v>
      </c>
      <c r="C178" s="4">
        <v>10.1843</v>
      </c>
      <c r="D178" s="7">
        <f t="shared" si="10"/>
        <v>10.38742985701786</v>
      </c>
      <c r="E178" s="4">
        <f t="shared" si="11"/>
        <v>-0.2031298570178599</v>
      </c>
      <c r="F178" s="4">
        <f t="shared" si="12"/>
        <v>0.2031298570178599</v>
      </c>
      <c r="G178" s="4">
        <f t="shared" si="13"/>
        <v>4.1261738812096209E-2</v>
      </c>
      <c r="H178" s="11">
        <f t="shared" si="14"/>
        <v>1.9945392124923647E-2</v>
      </c>
    </row>
    <row r="179" spans="2:8">
      <c r="B179" s="8">
        <v>44041.291666666664</v>
      </c>
      <c r="C179" s="4">
        <v>10.4335</v>
      </c>
      <c r="D179" s="7">
        <f t="shared" si="10"/>
        <v>10.186331298570179</v>
      </c>
      <c r="E179" s="4">
        <f t="shared" si="11"/>
        <v>0.24716870142982117</v>
      </c>
      <c r="F179" s="4">
        <f t="shared" si="12"/>
        <v>0.24716870142982117</v>
      </c>
      <c r="G179" s="4">
        <f t="shared" si="13"/>
        <v>6.109236696650408E-2</v>
      </c>
      <c r="H179" s="11">
        <f t="shared" si="14"/>
        <v>2.3689912438761791E-2</v>
      </c>
    </row>
    <row r="180" spans="2:8">
      <c r="B180" s="8">
        <v>44042.291666666664</v>
      </c>
      <c r="C180" s="4">
        <v>10.5816</v>
      </c>
      <c r="D180" s="7">
        <f t="shared" si="10"/>
        <v>10.431028312985701</v>
      </c>
      <c r="E180" s="4">
        <f t="shared" si="11"/>
        <v>0.15057168701429902</v>
      </c>
      <c r="F180" s="4">
        <f t="shared" si="12"/>
        <v>0.15057168701429902</v>
      </c>
      <c r="G180" s="4">
        <f t="shared" si="13"/>
        <v>2.2671832930332023E-2</v>
      </c>
      <c r="H180" s="11">
        <f t="shared" si="14"/>
        <v>1.4229576530420637E-2</v>
      </c>
    </row>
    <row r="181" spans="2:8">
      <c r="B181" s="8">
        <v>44043.291666666664</v>
      </c>
      <c r="C181" s="4">
        <v>10.5823</v>
      </c>
      <c r="D181" s="7">
        <f t="shared" si="10"/>
        <v>10.580094283129856</v>
      </c>
      <c r="E181" s="4">
        <f t="shared" si="11"/>
        <v>2.2057168701437035E-3</v>
      </c>
      <c r="F181" s="4">
        <f t="shared" si="12"/>
        <v>2.2057168701437035E-3</v>
      </c>
      <c r="G181" s="4">
        <f t="shared" si="13"/>
        <v>4.8651869112365357E-6</v>
      </c>
      <c r="H181" s="11">
        <f t="shared" si="14"/>
        <v>2.0843454354381406E-4</v>
      </c>
    </row>
    <row r="182" spans="2:8">
      <c r="B182" s="8">
        <v>44046.291666666664</v>
      </c>
      <c r="C182" s="4">
        <v>10.976599999999999</v>
      </c>
      <c r="D182" s="7">
        <f t="shared" si="10"/>
        <v>10.582277942831297</v>
      </c>
      <c r="E182" s="4">
        <f t="shared" si="11"/>
        <v>0.3943220571687025</v>
      </c>
      <c r="F182" s="4">
        <f t="shared" si="12"/>
        <v>0.3943220571687025</v>
      </c>
      <c r="G182" s="4">
        <f t="shared" si="13"/>
        <v>0.15548988476975747</v>
      </c>
      <c r="H182" s="11">
        <f t="shared" si="14"/>
        <v>3.592387963200832E-2</v>
      </c>
    </row>
    <row r="183" spans="2:8">
      <c r="B183" s="8">
        <v>44047.291666666664</v>
      </c>
      <c r="C183" s="4">
        <v>11.1934</v>
      </c>
      <c r="D183" s="7">
        <f t="shared" si="10"/>
        <v>10.972656779428313</v>
      </c>
      <c r="E183" s="4">
        <f t="shared" si="11"/>
        <v>0.22074322057168771</v>
      </c>
      <c r="F183" s="4">
        <f t="shared" si="12"/>
        <v>0.22074322057168771</v>
      </c>
      <c r="G183" s="4">
        <f t="shared" si="13"/>
        <v>4.8727569428360776E-2</v>
      </c>
      <c r="H183" s="11">
        <f t="shared" si="14"/>
        <v>1.9720837330184548E-2</v>
      </c>
    </row>
    <row r="184" spans="2:8">
      <c r="B184" s="8">
        <v>44048.291666666664</v>
      </c>
      <c r="C184" s="4">
        <v>11.2523</v>
      </c>
      <c r="D184" s="7">
        <f t="shared" si="10"/>
        <v>11.191192567794284</v>
      </c>
      <c r="E184" s="4">
        <f t="shared" si="11"/>
        <v>6.110743220571635E-2</v>
      </c>
      <c r="F184" s="4">
        <f t="shared" si="12"/>
        <v>6.110743220571635E-2</v>
      </c>
      <c r="G184" s="4">
        <f t="shared" si="13"/>
        <v>3.7341182707762198E-3</v>
      </c>
      <c r="H184" s="11">
        <f t="shared" si="14"/>
        <v>5.4306614830493634E-3</v>
      </c>
    </row>
    <row r="185" spans="2:8">
      <c r="B185" s="8">
        <v>44049.291666666664</v>
      </c>
      <c r="C185" s="4">
        <v>11.3009</v>
      </c>
      <c r="D185" s="7">
        <f t="shared" si="10"/>
        <v>11.251688925677943</v>
      </c>
      <c r="E185" s="4">
        <f t="shared" si="11"/>
        <v>4.9211074322057513E-2</v>
      </c>
      <c r="F185" s="4">
        <f t="shared" si="12"/>
        <v>4.9211074322057513E-2</v>
      </c>
      <c r="G185" s="4">
        <f t="shared" si="13"/>
        <v>2.4217298359310684E-3</v>
      </c>
      <c r="H185" s="11">
        <f t="shared" si="14"/>
        <v>4.3546155016023066E-3</v>
      </c>
    </row>
    <row r="186" spans="2:8">
      <c r="B186" s="8">
        <v>44050.291666666664</v>
      </c>
      <c r="C186" s="4">
        <v>11.1653</v>
      </c>
      <c r="D186" s="7">
        <f t="shared" si="10"/>
        <v>11.30040788925678</v>
      </c>
      <c r="E186" s="4">
        <f t="shared" si="11"/>
        <v>-0.13510788925677986</v>
      </c>
      <c r="F186" s="4">
        <f t="shared" si="12"/>
        <v>0.13510788925677986</v>
      </c>
      <c r="G186" s="4">
        <f t="shared" si="13"/>
        <v>1.8254141739422289E-2</v>
      </c>
      <c r="H186" s="11">
        <f t="shared" si="14"/>
        <v>1.2100694943868938E-2</v>
      </c>
    </row>
    <row r="187" spans="2:8">
      <c r="B187" s="8">
        <v>44053.291666666664</v>
      </c>
      <c r="C187" s="4">
        <v>11.1309</v>
      </c>
      <c r="D187" s="7">
        <f t="shared" si="10"/>
        <v>11.166651078892567</v>
      </c>
      <c r="E187" s="4">
        <f t="shared" si="11"/>
        <v>-3.5751078892566568E-2</v>
      </c>
      <c r="F187" s="4">
        <f t="shared" si="12"/>
        <v>3.5751078892566568E-2</v>
      </c>
      <c r="G187" s="4">
        <f t="shared" si="13"/>
        <v>1.2781396419825188E-3</v>
      </c>
      <c r="H187" s="11">
        <f t="shared" si="14"/>
        <v>3.2118767478430824E-3</v>
      </c>
    </row>
    <row r="188" spans="2:8">
      <c r="B188" s="8">
        <v>44054.291666666664</v>
      </c>
      <c r="C188" s="4">
        <v>10.816800000000001</v>
      </c>
      <c r="D188" s="7">
        <f t="shared" si="10"/>
        <v>11.131257510788926</v>
      </c>
      <c r="E188" s="4">
        <f t="shared" si="11"/>
        <v>-0.31445751078892492</v>
      </c>
      <c r="F188" s="4">
        <f t="shared" si="12"/>
        <v>0.31445751078892492</v>
      </c>
      <c r="G188" s="4">
        <f t="shared" si="13"/>
        <v>9.8883526091566837E-2</v>
      </c>
      <c r="H188" s="11">
        <f t="shared" si="14"/>
        <v>2.9071214295255981E-2</v>
      </c>
    </row>
    <row r="189" spans="2:8">
      <c r="B189" s="8">
        <v>44055.291666666664</v>
      </c>
      <c r="C189" s="4">
        <v>11.4053</v>
      </c>
      <c r="D189" s="7">
        <f t="shared" si="10"/>
        <v>10.81994457510789</v>
      </c>
      <c r="E189" s="4">
        <f t="shared" si="11"/>
        <v>0.58535542489211068</v>
      </c>
      <c r="F189" s="4">
        <f t="shared" si="12"/>
        <v>0.58535542489211068</v>
      </c>
      <c r="G189" s="4">
        <f t="shared" si="13"/>
        <v>0.34264097345062344</v>
      </c>
      <c r="H189" s="11">
        <f t="shared" si="14"/>
        <v>5.1323106353371735E-2</v>
      </c>
    </row>
    <row r="190" spans="2:8">
      <c r="B190" s="8">
        <v>44056.291666666664</v>
      </c>
      <c r="C190" s="4">
        <v>11.407999999999999</v>
      </c>
      <c r="D190" s="7">
        <f t="shared" si="10"/>
        <v>11.39944644575108</v>
      </c>
      <c r="E190" s="4">
        <f t="shared" si="11"/>
        <v>8.5535542489196814E-3</v>
      </c>
      <c r="F190" s="4">
        <f t="shared" si="12"/>
        <v>8.5535542489196814E-3</v>
      </c>
      <c r="G190" s="4">
        <f t="shared" si="13"/>
        <v>7.316329028921193E-5</v>
      </c>
      <c r="H190" s="11">
        <f t="shared" si="14"/>
        <v>7.4978561088005628E-4</v>
      </c>
    </row>
    <row r="191" spans="2:8">
      <c r="B191" s="8">
        <v>44057.291666666664</v>
      </c>
      <c r="C191" s="4">
        <v>11.528700000000001</v>
      </c>
      <c r="D191" s="7">
        <f t="shared" si="10"/>
        <v>11.407914464457511</v>
      </c>
      <c r="E191" s="4">
        <f t="shared" si="11"/>
        <v>0.12078553554249005</v>
      </c>
      <c r="F191" s="4">
        <f t="shared" si="12"/>
        <v>0.12078553554249005</v>
      </c>
      <c r="G191" s="4">
        <f t="shared" si="13"/>
        <v>1.4589145596286128E-2</v>
      </c>
      <c r="H191" s="11">
        <f t="shared" si="14"/>
        <v>1.0476943240997688E-2</v>
      </c>
    </row>
    <row r="192" spans="2:8">
      <c r="B192" s="8">
        <v>44060.291666666664</v>
      </c>
      <c r="C192" s="4">
        <v>12.299300000000001</v>
      </c>
      <c r="D192" s="7">
        <f t="shared" si="10"/>
        <v>11.527492144644576</v>
      </c>
      <c r="E192" s="4">
        <f t="shared" si="11"/>
        <v>0.77180785535542462</v>
      </c>
      <c r="F192" s="4">
        <f t="shared" si="12"/>
        <v>0.77180785535542462</v>
      </c>
      <c r="G192" s="4">
        <f t="shared" si="13"/>
        <v>0.59568736558834001</v>
      </c>
      <c r="H192" s="11">
        <f t="shared" si="14"/>
        <v>6.2752177388585087E-2</v>
      </c>
    </row>
    <row r="193" spans="2:8">
      <c r="B193" s="8">
        <v>44061.291666666664</v>
      </c>
      <c r="C193" s="4">
        <v>12.2233</v>
      </c>
      <c r="D193" s="7">
        <f t="shared" si="10"/>
        <v>12.291581921446447</v>
      </c>
      <c r="E193" s="4">
        <f t="shared" si="11"/>
        <v>-6.8281921446446958E-2</v>
      </c>
      <c r="F193" s="4">
        <f t="shared" si="12"/>
        <v>6.8281921446446958E-2</v>
      </c>
      <c r="G193" s="4">
        <f t="shared" si="13"/>
        <v>4.6624207964187534E-3</v>
      </c>
      <c r="H193" s="11">
        <f t="shared" si="14"/>
        <v>5.5862100616402245E-3</v>
      </c>
    </row>
    <row r="194" spans="2:8">
      <c r="B194" s="8">
        <v>44062.291666666664</v>
      </c>
      <c r="C194" s="4">
        <v>12.1014</v>
      </c>
      <c r="D194" s="7">
        <f t="shared" si="10"/>
        <v>12.223982819214465</v>
      </c>
      <c r="E194" s="4">
        <f t="shared" si="11"/>
        <v>-0.12258281921446468</v>
      </c>
      <c r="F194" s="4">
        <f t="shared" si="12"/>
        <v>0.12258281921446468</v>
      </c>
      <c r="G194" s="4">
        <f t="shared" si="13"/>
        <v>1.502654756656613E-2</v>
      </c>
      <c r="H194" s="11">
        <f t="shared" si="14"/>
        <v>1.0129639480924909E-2</v>
      </c>
    </row>
    <row r="195" spans="2:8">
      <c r="B195" s="8">
        <v>44063.291666666664</v>
      </c>
      <c r="C195" s="4">
        <v>12.103899999999999</v>
      </c>
      <c r="D195" s="7">
        <f t="shared" si="10"/>
        <v>12.102625828192144</v>
      </c>
      <c r="E195" s="4">
        <f t="shared" si="11"/>
        <v>1.2741718078554953E-3</v>
      </c>
      <c r="F195" s="4">
        <f t="shared" si="12"/>
        <v>1.2741718078554953E-3</v>
      </c>
      <c r="G195" s="4">
        <f t="shared" si="13"/>
        <v>1.6235137959337413E-6</v>
      </c>
      <c r="H195" s="11">
        <f t="shared" si="14"/>
        <v>1.0526952534765616E-4</v>
      </c>
    </row>
    <row r="196" spans="2:8">
      <c r="B196" s="8">
        <v>44064.291666666664</v>
      </c>
      <c r="C196" s="4">
        <v>12.6447</v>
      </c>
      <c r="D196" s="7">
        <f t="shared" ref="D196:D259" si="15">alpha*C195+(1-alpha)*D195</f>
        <v>12.103887258281921</v>
      </c>
      <c r="E196" s="4">
        <f t="shared" ref="E196:E259" si="16">C196-D196</f>
        <v>0.54081274171807969</v>
      </c>
      <c r="F196" s="4">
        <f t="shared" ref="F196:F259" si="17">ABS(E196)</f>
        <v>0.54081274171807969</v>
      </c>
      <c r="G196" s="4">
        <f t="shared" ref="G196:G259" si="18">E196^2</f>
        <v>0.29247842160462639</v>
      </c>
      <c r="H196" s="11">
        <f t="shared" ref="H196:H259" si="19">F196/C196</f>
        <v>4.2769914803678984E-2</v>
      </c>
    </row>
    <row r="197" spans="2:8">
      <c r="B197" s="8">
        <v>44067.291666666664</v>
      </c>
      <c r="C197" s="4">
        <v>12.6814</v>
      </c>
      <c r="D197" s="7">
        <f t="shared" si="15"/>
        <v>12.639291872582818</v>
      </c>
      <c r="E197" s="4">
        <f t="shared" si="16"/>
        <v>4.2108127417181507E-2</v>
      </c>
      <c r="F197" s="4">
        <f t="shared" si="17"/>
        <v>4.2108127417181507E-2</v>
      </c>
      <c r="G197" s="4">
        <f t="shared" si="18"/>
        <v>1.7730943945815929E-3</v>
      </c>
      <c r="H197" s="11">
        <f t="shared" si="19"/>
        <v>3.3204636252449657E-3</v>
      </c>
    </row>
    <row r="198" spans="2:8">
      <c r="B198" s="8">
        <v>44068.291666666664</v>
      </c>
      <c r="C198" s="4">
        <v>12.711</v>
      </c>
      <c r="D198" s="7">
        <f t="shared" si="15"/>
        <v>12.680978918725829</v>
      </c>
      <c r="E198" s="4">
        <f t="shared" si="16"/>
        <v>3.0021081274171024E-2</v>
      </c>
      <c r="F198" s="4">
        <f t="shared" si="17"/>
        <v>3.0021081274171024E-2</v>
      </c>
      <c r="G198" s="4">
        <f t="shared" si="18"/>
        <v>9.0126532087038207E-4</v>
      </c>
      <c r="H198" s="11">
        <f t="shared" si="19"/>
        <v>2.3618189972599343E-3</v>
      </c>
    </row>
    <row r="199" spans="2:8">
      <c r="B199" s="8">
        <v>44069.291666666664</v>
      </c>
      <c r="C199" s="4">
        <v>12.734</v>
      </c>
      <c r="D199" s="7">
        <f t="shared" si="15"/>
        <v>12.71069978918726</v>
      </c>
      <c r="E199" s="4">
        <f t="shared" si="16"/>
        <v>2.3300210812740474E-2</v>
      </c>
      <c r="F199" s="4">
        <f t="shared" si="17"/>
        <v>2.3300210812740474E-2</v>
      </c>
      <c r="G199" s="4">
        <f t="shared" si="18"/>
        <v>5.4289982391814812E-4</v>
      </c>
      <c r="H199" s="11">
        <f t="shared" si="19"/>
        <v>1.8297636887655469E-3</v>
      </c>
    </row>
    <row r="200" spans="2:8">
      <c r="B200" s="8">
        <v>44070.291666666664</v>
      </c>
      <c r="C200" s="4">
        <v>12.589700000000001</v>
      </c>
      <c r="D200" s="7">
        <f t="shared" si="15"/>
        <v>12.733766997891873</v>
      </c>
      <c r="E200" s="4">
        <f t="shared" si="16"/>
        <v>-0.14406699789187272</v>
      </c>
      <c r="F200" s="4">
        <f t="shared" si="17"/>
        <v>0.14406699789187272</v>
      </c>
      <c r="G200" s="4">
        <f t="shared" si="18"/>
        <v>2.0755299881576858E-2</v>
      </c>
      <c r="H200" s="11">
        <f t="shared" si="19"/>
        <v>1.1443243118729811E-2</v>
      </c>
    </row>
    <row r="201" spans="2:8">
      <c r="B201" s="8">
        <v>44071.291666666664</v>
      </c>
      <c r="C201" s="4">
        <v>13.1076</v>
      </c>
      <c r="D201" s="7">
        <f t="shared" si="15"/>
        <v>12.59114066997892</v>
      </c>
      <c r="E201" s="4">
        <f t="shared" si="16"/>
        <v>0.51645933002108002</v>
      </c>
      <c r="F201" s="4">
        <f t="shared" si="17"/>
        <v>0.51645933002108002</v>
      </c>
      <c r="G201" s="4">
        <f t="shared" si="18"/>
        <v>0.26673023956582287</v>
      </c>
      <c r="H201" s="11">
        <f t="shared" si="19"/>
        <v>3.940151744187189E-2</v>
      </c>
    </row>
    <row r="202" spans="2:8">
      <c r="B202" s="8">
        <v>44074.291666666664</v>
      </c>
      <c r="C202" s="4">
        <v>13.333600000000001</v>
      </c>
      <c r="D202" s="7">
        <f t="shared" si="15"/>
        <v>13.102435406699788</v>
      </c>
      <c r="E202" s="4">
        <f t="shared" si="16"/>
        <v>0.23116459330021222</v>
      </c>
      <c r="F202" s="4">
        <f t="shared" si="17"/>
        <v>0.23116459330021222</v>
      </c>
      <c r="G202" s="4">
        <f t="shared" si="18"/>
        <v>5.3437069195652519E-2</v>
      </c>
      <c r="H202" s="11">
        <f t="shared" si="19"/>
        <v>1.7336997757560764E-2</v>
      </c>
    </row>
    <row r="203" spans="2:8">
      <c r="B203" s="8">
        <v>44075.291666666664</v>
      </c>
      <c r="C203" s="4">
        <v>13.7829</v>
      </c>
      <c r="D203" s="7">
        <f t="shared" si="15"/>
        <v>13.331288354066999</v>
      </c>
      <c r="E203" s="4">
        <f t="shared" si="16"/>
        <v>0.45161164593300107</v>
      </c>
      <c r="F203" s="4">
        <f t="shared" si="17"/>
        <v>0.45161164593300107</v>
      </c>
      <c r="G203" s="4">
        <f t="shared" si="18"/>
        <v>0.20395307874231433</v>
      </c>
      <c r="H203" s="11">
        <f t="shared" si="19"/>
        <v>3.2766083040071468E-2</v>
      </c>
    </row>
    <row r="204" spans="2:8">
      <c r="B204" s="8">
        <v>44076.291666666664</v>
      </c>
      <c r="C204" s="4">
        <v>14.306900000000001</v>
      </c>
      <c r="D204" s="7">
        <f t="shared" si="15"/>
        <v>13.77838388354067</v>
      </c>
      <c r="E204" s="4">
        <f t="shared" si="16"/>
        <v>0.52851611645933083</v>
      </c>
      <c r="F204" s="4">
        <f t="shared" si="17"/>
        <v>0.52851611645933083</v>
      </c>
      <c r="G204" s="4">
        <f t="shared" si="18"/>
        <v>0.27932928535725293</v>
      </c>
      <c r="H204" s="11">
        <f t="shared" si="19"/>
        <v>3.6941344138795323E-2</v>
      </c>
    </row>
    <row r="205" spans="2:8">
      <c r="B205" s="8">
        <v>44077.291666666664</v>
      </c>
      <c r="C205" s="4">
        <v>12.9796</v>
      </c>
      <c r="D205" s="7">
        <f t="shared" si="15"/>
        <v>14.301614838835407</v>
      </c>
      <c r="E205" s="4">
        <f t="shared" si="16"/>
        <v>-1.3220148388354076</v>
      </c>
      <c r="F205" s="4">
        <f t="shared" si="17"/>
        <v>1.3220148388354076</v>
      </c>
      <c r="G205" s="4">
        <f t="shared" si="18"/>
        <v>1.7477232341010087</v>
      </c>
      <c r="H205" s="11">
        <f t="shared" si="19"/>
        <v>0.10185328044280315</v>
      </c>
    </row>
    <row r="206" spans="2:8">
      <c r="B206" s="8">
        <v>44078.291666666664</v>
      </c>
      <c r="C206" s="4">
        <v>12.5877</v>
      </c>
      <c r="D206" s="7">
        <f t="shared" si="15"/>
        <v>12.992820148388352</v>
      </c>
      <c r="E206" s="4">
        <f t="shared" si="16"/>
        <v>-0.40512014838835242</v>
      </c>
      <c r="F206" s="4">
        <f t="shared" si="17"/>
        <v>0.40512014838835242</v>
      </c>
      <c r="G206" s="4">
        <f t="shared" si="18"/>
        <v>0.16412233463020068</v>
      </c>
      <c r="H206" s="11">
        <f t="shared" si="19"/>
        <v>3.2183810258295989E-2</v>
      </c>
    </row>
    <row r="207" spans="2:8">
      <c r="B207" s="8">
        <v>44082.291666666664</v>
      </c>
      <c r="C207" s="4">
        <v>11.8802</v>
      </c>
      <c r="D207" s="7">
        <f t="shared" si="15"/>
        <v>12.591751201483882</v>
      </c>
      <c r="E207" s="4">
        <f t="shared" si="16"/>
        <v>-0.71155120148388207</v>
      </c>
      <c r="F207" s="4">
        <f t="shared" si="17"/>
        <v>0.71155120148388207</v>
      </c>
      <c r="G207" s="4">
        <f t="shared" si="18"/>
        <v>0.50630511233315612</v>
      </c>
      <c r="H207" s="11">
        <f t="shared" si="19"/>
        <v>5.9893873965411529E-2</v>
      </c>
    </row>
    <row r="208" spans="2:8">
      <c r="B208" s="8">
        <v>44083.291666666664</v>
      </c>
      <c r="C208" s="4">
        <v>12.6799</v>
      </c>
      <c r="D208" s="7">
        <f t="shared" si="15"/>
        <v>11.887315512014839</v>
      </c>
      <c r="E208" s="4">
        <f t="shared" si="16"/>
        <v>0.79258448798516135</v>
      </c>
      <c r="F208" s="4">
        <f t="shared" si="17"/>
        <v>0.79258448798516135</v>
      </c>
      <c r="G208" s="4">
        <f t="shared" si="18"/>
        <v>0.62819017059470039</v>
      </c>
      <c r="H208" s="11">
        <f t="shared" si="19"/>
        <v>6.2507156048956333E-2</v>
      </c>
    </row>
    <row r="209" spans="2:8">
      <c r="B209" s="8">
        <v>44084.291666666664</v>
      </c>
      <c r="C209" s="4">
        <v>12.277799999999999</v>
      </c>
      <c r="D209" s="7">
        <f t="shared" si="15"/>
        <v>12.671974155120148</v>
      </c>
      <c r="E209" s="4">
        <f t="shared" si="16"/>
        <v>-0.39417415512014919</v>
      </c>
      <c r="F209" s="4">
        <f t="shared" si="17"/>
        <v>0.39417415512014919</v>
      </c>
      <c r="G209" s="4">
        <f t="shared" si="18"/>
        <v>0.15537326456468345</v>
      </c>
      <c r="H209" s="11">
        <f t="shared" si="19"/>
        <v>3.2104624209561096E-2</v>
      </c>
    </row>
    <row r="210" spans="2:8">
      <c r="B210" s="8">
        <v>44085.291666666664</v>
      </c>
      <c r="C210" s="4">
        <v>12.131</v>
      </c>
      <c r="D210" s="7">
        <f t="shared" si="15"/>
        <v>12.281741741551201</v>
      </c>
      <c r="E210" s="4">
        <f t="shared" si="16"/>
        <v>-0.1507417415512009</v>
      </c>
      <c r="F210" s="4">
        <f t="shared" si="17"/>
        <v>0.1507417415512009</v>
      </c>
      <c r="G210" s="4">
        <f t="shared" si="18"/>
        <v>2.2723072645889048E-2</v>
      </c>
      <c r="H210" s="11">
        <f t="shared" si="19"/>
        <v>1.2426159554134111E-2</v>
      </c>
    </row>
    <row r="211" spans="2:8">
      <c r="B211" s="8">
        <v>44088.291666666664</v>
      </c>
      <c r="C211" s="4">
        <v>12.8368</v>
      </c>
      <c r="D211" s="7">
        <f t="shared" si="15"/>
        <v>12.132507417415512</v>
      </c>
      <c r="E211" s="4">
        <f t="shared" si="16"/>
        <v>0.7042925825844879</v>
      </c>
      <c r="F211" s="4">
        <f t="shared" si="17"/>
        <v>0.7042925825844879</v>
      </c>
      <c r="G211" s="4">
        <f t="shared" si="18"/>
        <v>0.49602804188352773</v>
      </c>
      <c r="H211" s="11">
        <f t="shared" si="19"/>
        <v>5.4865120792135728E-2</v>
      </c>
    </row>
    <row r="212" spans="2:8">
      <c r="B212" s="8">
        <v>44089.291666666664</v>
      </c>
      <c r="C212" s="4">
        <v>12.9552</v>
      </c>
      <c r="D212" s="7">
        <f t="shared" si="15"/>
        <v>12.829757074174156</v>
      </c>
      <c r="E212" s="4">
        <f t="shared" si="16"/>
        <v>0.12544292582584404</v>
      </c>
      <c r="F212" s="4">
        <f t="shared" si="17"/>
        <v>0.12544292582584404</v>
      </c>
      <c r="G212" s="4">
        <f t="shared" si="18"/>
        <v>1.573592763974821E-2</v>
      </c>
      <c r="H212" s="11">
        <f t="shared" si="19"/>
        <v>9.6828243350812072E-3</v>
      </c>
    </row>
    <row r="213" spans="2:8">
      <c r="B213" s="8">
        <v>44090.291666666664</v>
      </c>
      <c r="C213" s="4">
        <v>12.48</v>
      </c>
      <c r="D213" s="7">
        <f t="shared" si="15"/>
        <v>12.953945570741741</v>
      </c>
      <c r="E213" s="4">
        <f t="shared" si="16"/>
        <v>-0.4739455707417406</v>
      </c>
      <c r="F213" s="4">
        <f t="shared" si="17"/>
        <v>0.4739455707417406</v>
      </c>
      <c r="G213" s="4">
        <f t="shared" si="18"/>
        <v>0.22462440402571424</v>
      </c>
      <c r="H213" s="11">
        <f t="shared" si="19"/>
        <v>3.7976407911998446E-2</v>
      </c>
    </row>
    <row r="214" spans="2:8">
      <c r="B214" s="8">
        <v>44091.291666666664</v>
      </c>
      <c r="C214" s="4">
        <v>12.4291</v>
      </c>
      <c r="D214" s="7">
        <f t="shared" si="15"/>
        <v>12.484739455707418</v>
      </c>
      <c r="E214" s="4">
        <f t="shared" si="16"/>
        <v>-5.5639455707417795E-2</v>
      </c>
      <c r="F214" s="4">
        <f t="shared" si="17"/>
        <v>5.5639455707417795E-2</v>
      </c>
      <c r="G214" s="4">
        <f t="shared" si="18"/>
        <v>3.0957490314177066E-3</v>
      </c>
      <c r="H214" s="11">
        <f t="shared" si="19"/>
        <v>4.4765474336370126E-3</v>
      </c>
    </row>
    <row r="215" spans="2:8">
      <c r="B215" s="8">
        <v>44092.291666666664</v>
      </c>
      <c r="C215" s="4">
        <v>12.1556</v>
      </c>
      <c r="D215" s="7">
        <f t="shared" si="15"/>
        <v>12.429656394557075</v>
      </c>
      <c r="E215" s="4">
        <f t="shared" si="16"/>
        <v>-0.27405639455707487</v>
      </c>
      <c r="F215" s="4">
        <f t="shared" si="17"/>
        <v>0.27405639455707487</v>
      </c>
      <c r="G215" s="4">
        <f t="shared" si="18"/>
        <v>7.5106907397623102E-2</v>
      </c>
      <c r="H215" s="11">
        <f t="shared" si="19"/>
        <v>2.2545690427216665E-2</v>
      </c>
    </row>
    <row r="216" spans="2:8">
      <c r="B216" s="8">
        <v>44095.291666666664</v>
      </c>
      <c r="C216" s="4">
        <v>12.482699999999999</v>
      </c>
      <c r="D216" s="7">
        <f t="shared" si="15"/>
        <v>12.15834056394557</v>
      </c>
      <c r="E216" s="4">
        <f t="shared" si="16"/>
        <v>0.3243594360544293</v>
      </c>
      <c r="F216" s="4">
        <f t="shared" si="17"/>
        <v>0.3243594360544293</v>
      </c>
      <c r="G216" s="4">
        <f t="shared" si="18"/>
        <v>0.1052090437575474</v>
      </c>
      <c r="H216" s="11">
        <f t="shared" si="19"/>
        <v>2.5984717733697784E-2</v>
      </c>
    </row>
    <row r="217" spans="2:8">
      <c r="B217" s="8">
        <v>44096.291666666664</v>
      </c>
      <c r="C217" s="4">
        <v>12.6029</v>
      </c>
      <c r="D217" s="7">
        <f t="shared" si="15"/>
        <v>12.479456405639455</v>
      </c>
      <c r="E217" s="4">
        <f t="shared" si="16"/>
        <v>0.12344359436054475</v>
      </c>
      <c r="F217" s="4">
        <f t="shared" si="17"/>
        <v>0.12344359436054475</v>
      </c>
      <c r="G217" s="4">
        <f t="shared" si="18"/>
        <v>1.5238320988650716E-2</v>
      </c>
      <c r="H217" s="11">
        <f t="shared" si="19"/>
        <v>9.794856291849079E-3</v>
      </c>
    </row>
    <row r="218" spans="2:8">
      <c r="B218" s="8">
        <v>44097.291666666664</v>
      </c>
      <c r="C218" s="4">
        <v>12.090299999999999</v>
      </c>
      <c r="D218" s="7">
        <f t="shared" si="15"/>
        <v>12.601665564056393</v>
      </c>
      <c r="E218" s="4">
        <f t="shared" si="16"/>
        <v>-0.51136556405639411</v>
      </c>
      <c r="F218" s="4">
        <f t="shared" si="17"/>
        <v>0.51136556405639411</v>
      </c>
      <c r="G218" s="4">
        <f t="shared" si="18"/>
        <v>0.26149474010271412</v>
      </c>
      <c r="H218" s="11">
        <f t="shared" si="19"/>
        <v>4.2295523192674635E-2</v>
      </c>
    </row>
    <row r="219" spans="2:8">
      <c r="B219" s="8">
        <v>44098.291666666664</v>
      </c>
      <c r="C219" s="4">
        <v>12.314</v>
      </c>
      <c r="D219" s="7">
        <f t="shared" si="15"/>
        <v>12.095413655640563</v>
      </c>
      <c r="E219" s="4">
        <f t="shared" si="16"/>
        <v>0.21858634435943713</v>
      </c>
      <c r="F219" s="4">
        <f t="shared" si="17"/>
        <v>0.21858634435943713</v>
      </c>
      <c r="G219" s="4">
        <f t="shared" si="18"/>
        <v>4.7779989940422436E-2</v>
      </c>
      <c r="H219" s="11">
        <f t="shared" si="19"/>
        <v>1.775104306963108E-2</v>
      </c>
    </row>
    <row r="220" spans="2:8">
      <c r="B220" s="8">
        <v>44099.291666666664</v>
      </c>
      <c r="C220" s="4">
        <v>12.838200000000001</v>
      </c>
      <c r="D220" s="7">
        <f t="shared" si="15"/>
        <v>12.311814136556407</v>
      </c>
      <c r="E220" s="4">
        <f t="shared" si="16"/>
        <v>0.52638586344359339</v>
      </c>
      <c r="F220" s="4">
        <f t="shared" si="17"/>
        <v>0.52638586344359339</v>
      </c>
      <c r="G220" s="4">
        <f t="shared" si="18"/>
        <v>0.27708207723325734</v>
      </c>
      <c r="H220" s="11">
        <f t="shared" si="19"/>
        <v>4.1001531635555873E-2</v>
      </c>
    </row>
    <row r="221" spans="2:8">
      <c r="B221" s="8">
        <v>44102.291666666664</v>
      </c>
      <c r="C221" s="4">
        <v>12.9991</v>
      </c>
      <c r="D221" s="7">
        <f t="shared" si="15"/>
        <v>12.832936141365565</v>
      </c>
      <c r="E221" s="4">
        <f t="shared" si="16"/>
        <v>0.16616385863443561</v>
      </c>
      <c r="F221" s="4">
        <f t="shared" si="17"/>
        <v>0.16616385863443561</v>
      </c>
      <c r="G221" s="4">
        <f t="shared" si="18"/>
        <v>2.7610427916284704E-2</v>
      </c>
      <c r="H221" s="11">
        <f t="shared" si="19"/>
        <v>1.2782720237126849E-2</v>
      </c>
    </row>
    <row r="222" spans="2:8">
      <c r="B222" s="8">
        <v>44103.291666666664</v>
      </c>
      <c r="C222" s="4">
        <v>13.189299999999999</v>
      </c>
      <c r="D222" s="7">
        <f t="shared" si="15"/>
        <v>12.997438361413655</v>
      </c>
      <c r="E222" s="4">
        <f t="shared" si="16"/>
        <v>0.19186163858634409</v>
      </c>
      <c r="F222" s="4">
        <f t="shared" si="17"/>
        <v>0.19186163858634409</v>
      </c>
      <c r="G222" s="4">
        <f t="shared" si="18"/>
        <v>3.6810888361036916E-2</v>
      </c>
      <c r="H222" s="11">
        <f t="shared" si="19"/>
        <v>1.454676431549393E-2</v>
      </c>
    </row>
    <row r="223" spans="2:8">
      <c r="B223" s="8">
        <v>44104.291666666664</v>
      </c>
      <c r="C223" s="4">
        <v>13.4932</v>
      </c>
      <c r="D223" s="7">
        <f t="shared" si="15"/>
        <v>13.187381383614136</v>
      </c>
      <c r="E223" s="4">
        <f t="shared" si="16"/>
        <v>0.30581861638586361</v>
      </c>
      <c r="F223" s="4">
        <f t="shared" si="17"/>
        <v>0.30581861638586361</v>
      </c>
      <c r="G223" s="4">
        <f t="shared" si="18"/>
        <v>9.3525026128164004E-2</v>
      </c>
      <c r="H223" s="11">
        <f t="shared" si="19"/>
        <v>2.2664647110089794E-2</v>
      </c>
    </row>
    <row r="224" spans="2:8">
      <c r="B224" s="8">
        <v>44105.291666666664</v>
      </c>
      <c r="C224" s="4">
        <v>13.577</v>
      </c>
      <c r="D224" s="7">
        <f t="shared" si="15"/>
        <v>13.490141813836141</v>
      </c>
      <c r="E224" s="4">
        <f t="shared" si="16"/>
        <v>8.6858186163858875E-2</v>
      </c>
      <c r="F224" s="4">
        <f t="shared" si="17"/>
        <v>8.6858186163858875E-2</v>
      </c>
      <c r="G224" s="4">
        <f t="shared" si="18"/>
        <v>7.5443445036755654E-3</v>
      </c>
      <c r="H224" s="11">
        <f t="shared" si="19"/>
        <v>6.397450553425563E-3</v>
      </c>
    </row>
    <row r="225" spans="2:8">
      <c r="B225" s="8">
        <v>44106.291666666664</v>
      </c>
      <c r="C225" s="4">
        <v>13.026199999999999</v>
      </c>
      <c r="D225" s="7">
        <f t="shared" si="15"/>
        <v>13.576131418138361</v>
      </c>
      <c r="E225" s="4">
        <f t="shared" si="16"/>
        <v>-0.5499314181383621</v>
      </c>
      <c r="F225" s="4">
        <f t="shared" si="17"/>
        <v>0.5499314181383621</v>
      </c>
      <c r="G225" s="4">
        <f t="shared" si="18"/>
        <v>0.30242456465567008</v>
      </c>
      <c r="H225" s="11">
        <f t="shared" si="19"/>
        <v>4.2217332617214699E-2</v>
      </c>
    </row>
    <row r="226" spans="2:8">
      <c r="B226" s="8">
        <v>44109.291666666664</v>
      </c>
      <c r="C226" s="4">
        <v>13.604900000000001</v>
      </c>
      <c r="D226" s="7">
        <f t="shared" si="15"/>
        <v>13.031699314181383</v>
      </c>
      <c r="E226" s="4">
        <f t="shared" si="16"/>
        <v>0.57320068581861783</v>
      </c>
      <c r="F226" s="4">
        <f t="shared" si="17"/>
        <v>0.57320068581861783</v>
      </c>
      <c r="G226" s="4">
        <f t="shared" si="18"/>
        <v>0.32855902622293381</v>
      </c>
      <c r="H226" s="11">
        <f t="shared" si="19"/>
        <v>4.2131929365053604E-2</v>
      </c>
    </row>
    <row r="227" spans="2:8">
      <c r="B227" s="8">
        <v>44110.291666666664</v>
      </c>
      <c r="C227" s="4">
        <v>13.698600000000001</v>
      </c>
      <c r="D227" s="7">
        <f t="shared" si="15"/>
        <v>13.599167993141815</v>
      </c>
      <c r="E227" s="4">
        <f t="shared" si="16"/>
        <v>9.9432006858185318E-2</v>
      </c>
      <c r="F227" s="4">
        <f t="shared" si="17"/>
        <v>9.9432006858185318E-2</v>
      </c>
      <c r="G227" s="4">
        <f t="shared" si="18"/>
        <v>9.8867239878462129E-3</v>
      </c>
      <c r="H227" s="11">
        <f t="shared" si="19"/>
        <v>7.2585524694629604E-3</v>
      </c>
    </row>
    <row r="228" spans="2:8">
      <c r="B228" s="8">
        <v>44111.291666666664</v>
      </c>
      <c r="C228" s="4">
        <v>13.9255</v>
      </c>
      <c r="D228" s="7">
        <f t="shared" si="15"/>
        <v>13.697605679931419</v>
      </c>
      <c r="E228" s="4">
        <f t="shared" si="16"/>
        <v>0.22789432006858057</v>
      </c>
      <c r="F228" s="4">
        <f t="shared" si="17"/>
        <v>0.22789432006858057</v>
      </c>
      <c r="G228" s="4">
        <f t="shared" si="18"/>
        <v>5.1935821119520643E-2</v>
      </c>
      <c r="H228" s="11">
        <f t="shared" si="19"/>
        <v>1.6365252240033074E-2</v>
      </c>
    </row>
    <row r="229" spans="2:8">
      <c r="B229" s="8">
        <v>44112.291666666664</v>
      </c>
      <c r="C229" s="4">
        <v>13.800599999999999</v>
      </c>
      <c r="D229" s="7">
        <f t="shared" si="15"/>
        <v>13.923221056799314</v>
      </c>
      <c r="E229" s="4">
        <f t="shared" si="16"/>
        <v>-0.12262105679931423</v>
      </c>
      <c r="F229" s="4">
        <f t="shared" si="17"/>
        <v>0.12262105679931423</v>
      </c>
      <c r="G229" s="4">
        <f t="shared" si="18"/>
        <v>1.5035923570580647E-2</v>
      </c>
      <c r="H229" s="11">
        <f t="shared" si="19"/>
        <v>8.8851975131019108E-3</v>
      </c>
    </row>
    <row r="230" spans="2:8">
      <c r="B230" s="8">
        <v>44113.291666666664</v>
      </c>
      <c r="C230" s="4">
        <v>13.7248</v>
      </c>
      <c r="D230" s="7">
        <f t="shared" si="15"/>
        <v>13.801826210567992</v>
      </c>
      <c r="E230" s="4">
        <f t="shared" si="16"/>
        <v>-7.7026210567991527E-2</v>
      </c>
      <c r="F230" s="4">
        <f t="shared" si="17"/>
        <v>7.7026210567991527E-2</v>
      </c>
      <c r="G230" s="4">
        <f t="shared" si="18"/>
        <v>5.9330371144645693E-3</v>
      </c>
      <c r="H230" s="11">
        <f t="shared" si="19"/>
        <v>5.6121918401719172E-3</v>
      </c>
    </row>
    <row r="231" spans="2:8">
      <c r="B231" s="8">
        <v>44116.291666666664</v>
      </c>
      <c r="C231" s="4">
        <v>14.1868</v>
      </c>
      <c r="D231" s="7">
        <f t="shared" si="15"/>
        <v>13.725570262105681</v>
      </c>
      <c r="E231" s="4">
        <f t="shared" si="16"/>
        <v>0.46122973789431931</v>
      </c>
      <c r="F231" s="4">
        <f t="shared" si="17"/>
        <v>0.46122973789431931</v>
      </c>
      <c r="G231" s="4">
        <f t="shared" si="18"/>
        <v>0.21273287111806249</v>
      </c>
      <c r="H231" s="11">
        <f t="shared" si="19"/>
        <v>3.2511189126111548E-2</v>
      </c>
    </row>
    <row r="232" spans="2:8">
      <c r="B232" s="8">
        <v>44117.291666666664</v>
      </c>
      <c r="C232" s="4">
        <v>14.209</v>
      </c>
      <c r="D232" s="7">
        <f t="shared" si="15"/>
        <v>14.182187702621055</v>
      </c>
      <c r="E232" s="4">
        <f t="shared" si="16"/>
        <v>2.6812297378944194E-2</v>
      </c>
      <c r="F232" s="4">
        <f t="shared" si="17"/>
        <v>2.6812297378944194E-2</v>
      </c>
      <c r="G232" s="4">
        <f t="shared" si="18"/>
        <v>7.1889929073693773E-4</v>
      </c>
      <c r="H232" s="11">
        <f t="shared" si="19"/>
        <v>1.8869939741673724E-3</v>
      </c>
    </row>
    <row r="233" spans="2:8">
      <c r="B233" s="8">
        <v>44118.291666666664</v>
      </c>
      <c r="C233" s="4">
        <v>14.0564</v>
      </c>
      <c r="D233" s="7">
        <f t="shared" si="15"/>
        <v>14.20873187702621</v>
      </c>
      <c r="E233" s="4">
        <f t="shared" si="16"/>
        <v>-0.15233187702621009</v>
      </c>
      <c r="F233" s="4">
        <f t="shared" si="17"/>
        <v>0.15233187702621009</v>
      </c>
      <c r="G233" s="4">
        <f t="shared" si="18"/>
        <v>2.3205000758328393E-2</v>
      </c>
      <c r="H233" s="11">
        <f t="shared" si="19"/>
        <v>1.0837189965155382E-2</v>
      </c>
    </row>
    <row r="234" spans="2:8">
      <c r="B234" s="8">
        <v>44119.291666666664</v>
      </c>
      <c r="C234" s="4">
        <v>13.9315</v>
      </c>
      <c r="D234" s="7">
        <f t="shared" si="15"/>
        <v>14.057923318770262</v>
      </c>
      <c r="E234" s="4">
        <f t="shared" si="16"/>
        <v>-0.12642331877026258</v>
      </c>
      <c r="F234" s="4">
        <f t="shared" si="17"/>
        <v>0.12642331877026258</v>
      </c>
      <c r="G234" s="4">
        <f t="shared" si="18"/>
        <v>1.5982855528887428E-2</v>
      </c>
      <c r="H234" s="11">
        <f t="shared" si="19"/>
        <v>9.0746379621909051E-3</v>
      </c>
    </row>
    <row r="235" spans="2:8">
      <c r="B235" s="8">
        <v>44120.291666666664</v>
      </c>
      <c r="C235" s="4">
        <v>13.773400000000001</v>
      </c>
      <c r="D235" s="7">
        <f t="shared" si="15"/>
        <v>13.932764233187703</v>
      </c>
      <c r="E235" s="4">
        <f t="shared" si="16"/>
        <v>-0.1593642331877021</v>
      </c>
      <c r="F235" s="4">
        <f t="shared" si="17"/>
        <v>0.1593642331877021</v>
      </c>
      <c r="G235" s="4">
        <f t="shared" si="18"/>
        <v>2.5396958819504292E-2</v>
      </c>
      <c r="H235" s="11">
        <f t="shared" si="19"/>
        <v>1.1570435272895732E-2</v>
      </c>
    </row>
    <row r="236" spans="2:8">
      <c r="B236" s="8">
        <v>44123.291666666664</v>
      </c>
      <c r="C236" s="4">
        <v>13.4605</v>
      </c>
      <c r="D236" s="7">
        <f t="shared" si="15"/>
        <v>13.774993642331877</v>
      </c>
      <c r="E236" s="4">
        <f t="shared" si="16"/>
        <v>-0.31449364233187715</v>
      </c>
      <c r="F236" s="4">
        <f t="shared" si="17"/>
        <v>0.31449364233187715</v>
      </c>
      <c r="G236" s="4">
        <f t="shared" si="18"/>
        <v>9.8906251067170672E-2</v>
      </c>
      <c r="H236" s="11">
        <f t="shared" si="19"/>
        <v>2.3364187239097892E-2</v>
      </c>
    </row>
    <row r="237" spans="2:8">
      <c r="B237" s="8">
        <v>44124.291666666664</v>
      </c>
      <c r="C237" s="4">
        <v>13.607900000000001</v>
      </c>
      <c r="D237" s="7">
        <f t="shared" si="15"/>
        <v>13.463644936423318</v>
      </c>
      <c r="E237" s="4">
        <f t="shared" si="16"/>
        <v>0.14425506357668283</v>
      </c>
      <c r="F237" s="4">
        <f t="shared" si="17"/>
        <v>0.14425506357668283</v>
      </c>
      <c r="G237" s="4">
        <f t="shared" si="18"/>
        <v>2.0809523367512805E-2</v>
      </c>
      <c r="H237" s="11">
        <f t="shared" si="19"/>
        <v>1.060083213256144E-2</v>
      </c>
    </row>
    <row r="238" spans="2:8">
      <c r="B238" s="8">
        <v>44125.291666666664</v>
      </c>
      <c r="C238" s="4">
        <v>13.487500000000001</v>
      </c>
      <c r="D238" s="7">
        <f t="shared" si="15"/>
        <v>13.606457449364234</v>
      </c>
      <c r="E238" s="4">
        <f t="shared" si="16"/>
        <v>-0.11895744936423291</v>
      </c>
      <c r="F238" s="4">
        <f t="shared" si="17"/>
        <v>0.11895744936423291</v>
      </c>
      <c r="G238" s="4">
        <f t="shared" si="18"/>
        <v>1.4150874759244038E-2</v>
      </c>
      <c r="H238" s="11">
        <f t="shared" si="19"/>
        <v>8.8198294245955822E-3</v>
      </c>
    </row>
    <row r="239" spans="2:8">
      <c r="B239" s="8">
        <v>44126.291666666664</v>
      </c>
      <c r="C239" s="4">
        <v>13.324199999999999</v>
      </c>
      <c r="D239" s="7">
        <f t="shared" si="15"/>
        <v>13.488689574493643</v>
      </c>
      <c r="E239" s="4">
        <f t="shared" si="16"/>
        <v>-0.16448957449364343</v>
      </c>
      <c r="F239" s="4">
        <f t="shared" si="17"/>
        <v>0.16448957449364343</v>
      </c>
      <c r="G239" s="4">
        <f t="shared" si="18"/>
        <v>2.705682011709987E-2</v>
      </c>
      <c r="H239" s="11">
        <f t="shared" si="19"/>
        <v>1.2345174531577388E-2</v>
      </c>
    </row>
    <row r="240" spans="2:8">
      <c r="B240" s="8">
        <v>44127.291666666664</v>
      </c>
      <c r="C240" s="4">
        <v>13.5528</v>
      </c>
      <c r="D240" s="7">
        <f t="shared" si="15"/>
        <v>13.325844895744934</v>
      </c>
      <c r="E240" s="4">
        <f t="shared" si="16"/>
        <v>0.22695510425506527</v>
      </c>
      <c r="F240" s="4">
        <f t="shared" si="17"/>
        <v>0.22695510425506527</v>
      </c>
      <c r="G240" s="4">
        <f t="shared" si="18"/>
        <v>5.1508619347427544E-2</v>
      </c>
      <c r="H240" s="11">
        <f t="shared" si="19"/>
        <v>1.6745993761810494E-2</v>
      </c>
    </row>
    <row r="241" spans="2:8">
      <c r="B241" s="8">
        <v>44130.291666666664</v>
      </c>
      <c r="C241" s="4">
        <v>13.105</v>
      </c>
      <c r="D241" s="7">
        <f t="shared" si="15"/>
        <v>13.550530448957447</v>
      </c>
      <c r="E241" s="4">
        <f t="shared" si="16"/>
        <v>-0.44553044895744698</v>
      </c>
      <c r="F241" s="4">
        <f t="shared" si="17"/>
        <v>0.44553044895744698</v>
      </c>
      <c r="G241" s="4">
        <f t="shared" si="18"/>
        <v>0.19849738094822428</v>
      </c>
      <c r="H241" s="11">
        <f t="shared" si="19"/>
        <v>3.3996981988359175E-2</v>
      </c>
    </row>
    <row r="242" spans="2:8">
      <c r="B242" s="8">
        <v>44131.291666666664</v>
      </c>
      <c r="C242" s="4">
        <v>13.3598</v>
      </c>
      <c r="D242" s="7">
        <f t="shared" si="15"/>
        <v>13.109455304489575</v>
      </c>
      <c r="E242" s="4">
        <f t="shared" si="16"/>
        <v>0.25034469551042449</v>
      </c>
      <c r="F242" s="4">
        <f t="shared" si="17"/>
        <v>0.25034469551042449</v>
      </c>
      <c r="G242" s="4">
        <f t="shared" si="18"/>
        <v>6.2672466570207155E-2</v>
      </c>
      <c r="H242" s="11">
        <f t="shared" si="19"/>
        <v>1.8738655931258289E-2</v>
      </c>
    </row>
    <row r="243" spans="2:8">
      <c r="B243" s="8">
        <v>44132.291666666664</v>
      </c>
      <c r="C243" s="4">
        <v>12.5922</v>
      </c>
      <c r="D243" s="7">
        <f t="shared" si="15"/>
        <v>13.357296553044895</v>
      </c>
      <c r="E243" s="4">
        <f t="shared" si="16"/>
        <v>-0.76509655304489499</v>
      </c>
      <c r="F243" s="4">
        <f t="shared" si="17"/>
        <v>0.76509655304489499</v>
      </c>
      <c r="G243" s="4">
        <f t="shared" si="18"/>
        <v>0.58537273548117985</v>
      </c>
      <c r="H243" s="11">
        <f t="shared" si="19"/>
        <v>6.0759561716371639E-2</v>
      </c>
    </row>
    <row r="244" spans="2:8">
      <c r="B244" s="8">
        <v>44133.291666666664</v>
      </c>
      <c r="C244" s="4">
        <v>12.988099999999999</v>
      </c>
      <c r="D244" s="7">
        <f t="shared" si="15"/>
        <v>12.599850965530448</v>
      </c>
      <c r="E244" s="4">
        <f t="shared" si="16"/>
        <v>0.38824903446955084</v>
      </c>
      <c r="F244" s="4">
        <f t="shared" si="17"/>
        <v>0.38824903446955084</v>
      </c>
      <c r="G244" s="4">
        <f t="shared" si="18"/>
        <v>0.15073731276653848</v>
      </c>
      <c r="H244" s="11">
        <f t="shared" si="19"/>
        <v>2.9892673637371969E-2</v>
      </c>
    </row>
    <row r="245" spans="2:8">
      <c r="B245" s="8">
        <v>44134.291666666664</v>
      </c>
      <c r="C245" s="4">
        <v>12.4994</v>
      </c>
      <c r="D245" s="7">
        <f t="shared" si="15"/>
        <v>12.984217509655304</v>
      </c>
      <c r="E245" s="4">
        <f t="shared" si="16"/>
        <v>-0.48481750965530424</v>
      </c>
      <c r="F245" s="4">
        <f t="shared" si="17"/>
        <v>0.48481750965530424</v>
      </c>
      <c r="G245" s="4">
        <f t="shared" si="18"/>
        <v>0.23504801766837102</v>
      </c>
      <c r="H245" s="11">
        <f t="shared" si="19"/>
        <v>3.8787262561027269E-2</v>
      </c>
    </row>
    <row r="246" spans="2:8">
      <c r="B246" s="8">
        <v>44137.291666666664</v>
      </c>
      <c r="C246" s="4">
        <v>12.546099999999999</v>
      </c>
      <c r="D246" s="7">
        <f t="shared" si="15"/>
        <v>12.504248175096551</v>
      </c>
      <c r="E246" s="4">
        <f t="shared" si="16"/>
        <v>4.1851824903448076E-2</v>
      </c>
      <c r="F246" s="4">
        <f t="shared" si="17"/>
        <v>4.1851824903448076E-2</v>
      </c>
      <c r="G246" s="4">
        <f t="shared" si="18"/>
        <v>1.7515752477488765E-3</v>
      </c>
      <c r="H246" s="11">
        <f t="shared" si="19"/>
        <v>3.3358434018099709E-3</v>
      </c>
    </row>
    <row r="247" spans="2:8">
      <c r="B247" s="8">
        <v>44138.291666666664</v>
      </c>
      <c r="C247" s="4">
        <v>12.983599999999999</v>
      </c>
      <c r="D247" s="7">
        <f t="shared" si="15"/>
        <v>12.545681481750965</v>
      </c>
      <c r="E247" s="4">
        <f t="shared" si="16"/>
        <v>0.43791851824903461</v>
      </c>
      <c r="F247" s="4">
        <f t="shared" si="17"/>
        <v>0.43791851824903461</v>
      </c>
      <c r="G247" s="4">
        <f t="shared" si="18"/>
        <v>0.19177262862543004</v>
      </c>
      <c r="H247" s="11">
        <f t="shared" si="19"/>
        <v>3.3728589778569476E-2</v>
      </c>
    </row>
    <row r="248" spans="2:8">
      <c r="B248" s="8">
        <v>44139.291666666664</v>
      </c>
      <c r="C248" s="4">
        <v>13.7562</v>
      </c>
      <c r="D248" s="7">
        <f t="shared" si="15"/>
        <v>12.979220814817507</v>
      </c>
      <c r="E248" s="4">
        <f t="shared" si="16"/>
        <v>0.77697918518249232</v>
      </c>
      <c r="F248" s="4">
        <f t="shared" si="17"/>
        <v>0.77697918518249232</v>
      </c>
      <c r="G248" s="4">
        <f t="shared" si="18"/>
        <v>0.6036966542068497</v>
      </c>
      <c r="H248" s="11">
        <f t="shared" si="19"/>
        <v>5.6482108807846085E-2</v>
      </c>
    </row>
    <row r="249" spans="2:8">
      <c r="B249" s="8">
        <v>44140.291666666664</v>
      </c>
      <c r="C249" s="4">
        <v>14.121</v>
      </c>
      <c r="D249" s="7">
        <f t="shared" si="15"/>
        <v>13.748430208148173</v>
      </c>
      <c r="E249" s="4">
        <f t="shared" si="16"/>
        <v>0.37256979185182715</v>
      </c>
      <c r="F249" s="4">
        <f t="shared" si="17"/>
        <v>0.37256979185182715</v>
      </c>
      <c r="G249" s="4">
        <f t="shared" si="18"/>
        <v>0.13880824980051382</v>
      </c>
      <c r="H249" s="11">
        <f t="shared" si="19"/>
        <v>2.6384094033838051E-2</v>
      </c>
    </row>
    <row r="250" spans="2:8">
      <c r="B250" s="8">
        <v>44141.291666666664</v>
      </c>
      <c r="C250" s="4">
        <v>14.521800000000001</v>
      </c>
      <c r="D250" s="7">
        <f t="shared" si="15"/>
        <v>14.117274302081482</v>
      </c>
      <c r="E250" s="4">
        <f t="shared" si="16"/>
        <v>0.404525697918519</v>
      </c>
      <c r="F250" s="4">
        <f t="shared" si="17"/>
        <v>0.404525697918519</v>
      </c>
      <c r="G250" s="4">
        <f t="shared" si="18"/>
        <v>0.16364104027646489</v>
      </c>
      <c r="H250" s="11">
        <f t="shared" si="19"/>
        <v>2.7856443272770523E-2</v>
      </c>
    </row>
    <row r="251" spans="2:8">
      <c r="B251" s="8">
        <v>44144.291666666664</v>
      </c>
      <c r="C251" s="4">
        <v>13.5932</v>
      </c>
      <c r="D251" s="7">
        <f t="shared" si="15"/>
        <v>14.517754743020816</v>
      </c>
      <c r="E251" s="4">
        <f t="shared" si="16"/>
        <v>-0.92455474302081697</v>
      </c>
      <c r="F251" s="4">
        <f t="shared" si="17"/>
        <v>0.92455474302081697</v>
      </c>
      <c r="G251" s="4">
        <f t="shared" si="18"/>
        <v>0.85480147284228891</v>
      </c>
      <c r="H251" s="11">
        <f t="shared" si="19"/>
        <v>6.8015974385782371E-2</v>
      </c>
    </row>
    <row r="252" spans="2:8">
      <c r="B252" s="8">
        <v>44145.291666666664</v>
      </c>
      <c r="C252" s="4">
        <v>12.7348</v>
      </c>
      <c r="D252" s="7">
        <f t="shared" si="15"/>
        <v>13.602445547430207</v>
      </c>
      <c r="E252" s="4">
        <f t="shared" si="16"/>
        <v>-0.86764554743020739</v>
      </c>
      <c r="F252" s="4">
        <f t="shared" si="17"/>
        <v>0.86764554743020739</v>
      </c>
      <c r="G252" s="4">
        <f t="shared" si="18"/>
        <v>0.75280879597546424</v>
      </c>
      <c r="H252" s="11">
        <f t="shared" si="19"/>
        <v>6.813185502954168E-2</v>
      </c>
    </row>
    <row r="253" spans="2:8">
      <c r="B253" s="8">
        <v>44146.291666666664</v>
      </c>
      <c r="C253" s="4">
        <v>13.381</v>
      </c>
      <c r="D253" s="7">
        <f t="shared" si="15"/>
        <v>12.743476455474303</v>
      </c>
      <c r="E253" s="4">
        <f t="shared" si="16"/>
        <v>0.63752354452569726</v>
      </c>
      <c r="F253" s="4">
        <f t="shared" si="17"/>
        <v>0.63752354452569726</v>
      </c>
      <c r="G253" s="4">
        <f t="shared" si="18"/>
        <v>0.40643626982460868</v>
      </c>
      <c r="H253" s="11">
        <f t="shared" si="19"/>
        <v>4.7643938758366138E-2</v>
      </c>
    </row>
    <row r="254" spans="2:8">
      <c r="B254" s="8">
        <v>44147.291666666664</v>
      </c>
      <c r="C254" s="4">
        <v>13.419600000000001</v>
      </c>
      <c r="D254" s="7">
        <f t="shared" si="15"/>
        <v>13.374624764554744</v>
      </c>
      <c r="E254" s="4">
        <f t="shared" si="16"/>
        <v>4.4975235445257056E-2</v>
      </c>
      <c r="F254" s="4">
        <f t="shared" si="17"/>
        <v>4.4975235445257056E-2</v>
      </c>
      <c r="G254" s="4">
        <f t="shared" si="18"/>
        <v>2.0227718033563064E-3</v>
      </c>
      <c r="H254" s="11">
        <f t="shared" si="19"/>
        <v>3.3514587204728197E-3</v>
      </c>
    </row>
    <row r="255" spans="2:8">
      <c r="B255" s="8">
        <v>44148.291666666664</v>
      </c>
      <c r="C255" s="4">
        <v>13.260300000000001</v>
      </c>
      <c r="D255" s="7">
        <f t="shared" si="15"/>
        <v>13.419150247645549</v>
      </c>
      <c r="E255" s="4">
        <f t="shared" si="16"/>
        <v>-0.15885024764554778</v>
      </c>
      <c r="F255" s="4">
        <f t="shared" si="17"/>
        <v>0.15885024764554778</v>
      </c>
      <c r="G255" s="4">
        <f t="shared" si="18"/>
        <v>2.5233401177051858E-2</v>
      </c>
      <c r="H255" s="11">
        <f t="shared" si="19"/>
        <v>1.1979385658359749E-2</v>
      </c>
    </row>
    <row r="256" spans="2:8">
      <c r="B256" s="8">
        <v>44151.291666666664</v>
      </c>
      <c r="C256" s="4">
        <v>13.478</v>
      </c>
      <c r="D256" s="7">
        <f t="shared" si="15"/>
        <v>13.261888502476458</v>
      </c>
      <c r="E256" s="4">
        <f t="shared" si="16"/>
        <v>0.21611149752354208</v>
      </c>
      <c r="F256" s="4">
        <f t="shared" si="17"/>
        <v>0.21611149752354208</v>
      </c>
      <c r="G256" s="4">
        <f t="shared" si="18"/>
        <v>4.6704179361867937E-2</v>
      </c>
      <c r="H256" s="11">
        <f t="shared" si="19"/>
        <v>1.6034389191537476E-2</v>
      </c>
    </row>
    <row r="257" spans="2:8">
      <c r="B257" s="8">
        <v>44152.291666666664</v>
      </c>
      <c r="C257" s="4">
        <v>13.385199999999999</v>
      </c>
      <c r="D257" s="7">
        <f t="shared" si="15"/>
        <v>13.475838885024766</v>
      </c>
      <c r="E257" s="4">
        <f t="shared" si="16"/>
        <v>-9.063888502476658E-2</v>
      </c>
      <c r="F257" s="4">
        <f t="shared" si="17"/>
        <v>9.063888502476658E-2</v>
      </c>
      <c r="G257" s="4">
        <f t="shared" si="18"/>
        <v>8.2154074785328549E-3</v>
      </c>
      <c r="H257" s="11">
        <f t="shared" si="19"/>
        <v>6.771574950300824E-3</v>
      </c>
    </row>
    <row r="258" spans="2:8">
      <c r="B258" s="8">
        <v>44153.291666666664</v>
      </c>
      <c r="C258" s="4">
        <v>13.3917</v>
      </c>
      <c r="D258" s="7">
        <f t="shared" si="15"/>
        <v>13.386106388850246</v>
      </c>
      <c r="E258" s="4">
        <f t="shared" si="16"/>
        <v>5.5936111497540963E-3</v>
      </c>
      <c r="F258" s="4">
        <f t="shared" si="17"/>
        <v>5.5936111497540963E-3</v>
      </c>
      <c r="G258" s="4">
        <f t="shared" si="18"/>
        <v>3.1288485694653342E-5</v>
      </c>
      <c r="H258" s="11">
        <f t="shared" si="19"/>
        <v>4.1769238780394548E-4</v>
      </c>
    </row>
    <row r="259" spans="2:8">
      <c r="B259" s="8">
        <v>44154.291666666664</v>
      </c>
      <c r="C259" s="4">
        <v>13.4032</v>
      </c>
      <c r="D259" s="7">
        <f t="shared" si="15"/>
        <v>13.391644063888503</v>
      </c>
      <c r="E259" s="4">
        <f t="shared" si="16"/>
        <v>1.1555936111497189E-2</v>
      </c>
      <c r="F259" s="4">
        <f t="shared" si="17"/>
        <v>1.1555936111497189E-2</v>
      </c>
      <c r="G259" s="4">
        <f t="shared" si="18"/>
        <v>1.3353965941300479E-4</v>
      </c>
      <c r="H259" s="11">
        <f t="shared" si="19"/>
        <v>8.621773987926159E-4</v>
      </c>
    </row>
    <row r="260" spans="2:8">
      <c r="B260" s="8">
        <v>44155.291666666664</v>
      </c>
      <c r="C260" s="4">
        <v>13.0517</v>
      </c>
      <c r="D260" s="7">
        <f t="shared" ref="D260:D323" si="20">alpha*C259+(1-alpha)*D259</f>
        <v>13.403084440638885</v>
      </c>
      <c r="E260" s="4">
        <f t="shared" ref="E260:E323" si="21">C260-D260</f>
        <v>-0.35138444063888485</v>
      </c>
      <c r="F260" s="4">
        <f t="shared" ref="F260:F323" si="22">ABS(E260)</f>
        <v>0.35138444063888485</v>
      </c>
      <c r="G260" s="4">
        <f t="shared" ref="G260:G323" si="23">E260^2</f>
        <v>0.123471025123102</v>
      </c>
      <c r="H260" s="11">
        <f t="shared" ref="H260:H323" si="24">F260/C260</f>
        <v>2.6922503630859188E-2</v>
      </c>
    </row>
    <row r="261" spans="2:8">
      <c r="B261" s="8">
        <v>44158.291666666664</v>
      </c>
      <c r="C261" s="4">
        <v>13.1038</v>
      </c>
      <c r="D261" s="7">
        <f t="shared" si="20"/>
        <v>13.05521384440639</v>
      </c>
      <c r="E261" s="4">
        <f t="shared" si="21"/>
        <v>4.8586155593609348E-2</v>
      </c>
      <c r="F261" s="4">
        <f t="shared" si="22"/>
        <v>4.8586155593609348E-2</v>
      </c>
      <c r="G261" s="4">
        <f t="shared" si="23"/>
        <v>2.3606145153664171E-3</v>
      </c>
      <c r="H261" s="11">
        <f t="shared" si="24"/>
        <v>3.7077912966932761E-3</v>
      </c>
    </row>
    <row r="262" spans="2:8">
      <c r="B262" s="8">
        <v>44159.291666666664</v>
      </c>
      <c r="C262" s="4">
        <v>12.922000000000001</v>
      </c>
      <c r="D262" s="7">
        <f t="shared" si="20"/>
        <v>13.103314138444064</v>
      </c>
      <c r="E262" s="4">
        <f t="shared" si="21"/>
        <v>-0.18131413844406374</v>
      </c>
      <c r="F262" s="4">
        <f t="shared" si="22"/>
        <v>0.18131413844406374</v>
      </c>
      <c r="G262" s="4">
        <f t="shared" si="23"/>
        <v>3.2874816799713116E-2</v>
      </c>
      <c r="H262" s="11">
        <f t="shared" si="24"/>
        <v>1.4031429998766734E-2</v>
      </c>
    </row>
    <row r="263" spans="2:8">
      <c r="B263" s="8">
        <v>44160.291666666664</v>
      </c>
      <c r="C263" s="4">
        <v>13.1983</v>
      </c>
      <c r="D263" s="7">
        <f t="shared" si="20"/>
        <v>12.923813141384441</v>
      </c>
      <c r="E263" s="4">
        <f t="shared" si="21"/>
        <v>0.27448685861555866</v>
      </c>
      <c r="F263" s="4">
        <f t="shared" si="22"/>
        <v>0.27448685861555866</v>
      </c>
      <c r="G263" s="4">
        <f t="shared" si="23"/>
        <v>7.5343035552637688E-2</v>
      </c>
      <c r="H263" s="11">
        <f t="shared" si="24"/>
        <v>2.0797137405238451E-2</v>
      </c>
    </row>
    <row r="264" spans="2:8">
      <c r="B264" s="8">
        <v>44162.291666666664</v>
      </c>
      <c r="C264" s="4">
        <v>13.2247</v>
      </c>
      <c r="D264" s="7">
        <f t="shared" si="20"/>
        <v>13.195555131413844</v>
      </c>
      <c r="E264" s="4">
        <f t="shared" si="21"/>
        <v>2.9144868586156392E-2</v>
      </c>
      <c r="F264" s="4">
        <f t="shared" si="22"/>
        <v>2.9144868586156392E-2</v>
      </c>
      <c r="G264" s="4">
        <f t="shared" si="23"/>
        <v>8.494233649043257E-4</v>
      </c>
      <c r="H264" s="11">
        <f t="shared" si="24"/>
        <v>2.2038207737155768E-3</v>
      </c>
    </row>
    <row r="265" spans="2:8">
      <c r="B265" s="8">
        <v>44165.291666666664</v>
      </c>
      <c r="C265" s="4">
        <v>13.3645</v>
      </c>
      <c r="D265" s="7">
        <f t="shared" si="20"/>
        <v>13.22440855131414</v>
      </c>
      <c r="E265" s="4">
        <f t="shared" si="21"/>
        <v>0.14009144868585999</v>
      </c>
      <c r="F265" s="4">
        <f t="shared" si="22"/>
        <v>0.14009144868585999</v>
      </c>
      <c r="G265" s="4">
        <f t="shared" si="23"/>
        <v>1.9625613994902941E-2</v>
      </c>
      <c r="H265" s="11">
        <f t="shared" si="24"/>
        <v>1.0482356143953009E-2</v>
      </c>
    </row>
    <row r="266" spans="2:8">
      <c r="B266" s="8">
        <v>44166.291666666664</v>
      </c>
      <c r="C266" s="4">
        <v>13.3531</v>
      </c>
      <c r="D266" s="7">
        <f t="shared" si="20"/>
        <v>13.363099085513142</v>
      </c>
      <c r="E266" s="4">
        <f t="shared" si="21"/>
        <v>-9.999085513141992E-3</v>
      </c>
      <c r="F266" s="4">
        <f t="shared" si="22"/>
        <v>9.999085513141992E-3</v>
      </c>
      <c r="G266" s="4">
        <f t="shared" si="23"/>
        <v>9.9981711099126052E-5</v>
      </c>
      <c r="H266" s="11">
        <f t="shared" si="24"/>
        <v>7.4882128592925932E-4</v>
      </c>
    </row>
    <row r="267" spans="2:8">
      <c r="B267" s="8">
        <v>44167.291666666664</v>
      </c>
      <c r="C267" s="4">
        <v>13.507199999999999</v>
      </c>
      <c r="D267" s="7">
        <f t="shared" si="20"/>
        <v>13.353199990855131</v>
      </c>
      <c r="E267" s="4">
        <f t="shared" si="21"/>
        <v>0.15400000914486789</v>
      </c>
      <c r="F267" s="4">
        <f t="shared" si="22"/>
        <v>0.15400000914486789</v>
      </c>
      <c r="G267" s="4">
        <f t="shared" si="23"/>
        <v>2.3716002816619394E-2</v>
      </c>
      <c r="H267" s="11">
        <f t="shared" si="24"/>
        <v>1.1401327376870699E-2</v>
      </c>
    </row>
    <row r="268" spans="2:8">
      <c r="B268" s="8">
        <v>44168.291666666664</v>
      </c>
      <c r="C268" s="4">
        <v>13.363</v>
      </c>
      <c r="D268" s="7">
        <f t="shared" si="20"/>
        <v>13.50565999990855</v>
      </c>
      <c r="E268" s="4">
        <f t="shared" si="21"/>
        <v>-0.14265999990855072</v>
      </c>
      <c r="F268" s="4">
        <f t="shared" si="22"/>
        <v>0.14265999990855072</v>
      </c>
      <c r="G268" s="4">
        <f t="shared" si="23"/>
        <v>2.0351875573907691E-2</v>
      </c>
      <c r="H268" s="11">
        <f t="shared" si="24"/>
        <v>1.067574645727387E-2</v>
      </c>
    </row>
    <row r="269" spans="2:8">
      <c r="B269" s="8">
        <v>44169.291666666664</v>
      </c>
      <c r="C269" s="4">
        <v>13.524900000000001</v>
      </c>
      <c r="D269" s="7">
        <f t="shared" si="20"/>
        <v>13.364426599999085</v>
      </c>
      <c r="E269" s="4">
        <f t="shared" si="21"/>
        <v>0.16047340000091559</v>
      </c>
      <c r="F269" s="4">
        <f t="shared" si="22"/>
        <v>0.16047340000091559</v>
      </c>
      <c r="G269" s="4">
        <f t="shared" si="23"/>
        <v>2.5751712107853854E-2</v>
      </c>
      <c r="H269" s="11">
        <f t="shared" si="24"/>
        <v>1.1865034122316289E-2</v>
      </c>
    </row>
    <row r="270" spans="2:8">
      <c r="B270" s="8">
        <v>44172.291666666664</v>
      </c>
      <c r="C270" s="4">
        <v>13.5732</v>
      </c>
      <c r="D270" s="7">
        <f t="shared" si="20"/>
        <v>13.523295265999991</v>
      </c>
      <c r="E270" s="4">
        <f t="shared" si="21"/>
        <v>4.9904734000008943E-2</v>
      </c>
      <c r="F270" s="4">
        <f t="shared" si="22"/>
        <v>4.9904734000008943E-2</v>
      </c>
      <c r="G270" s="4">
        <f t="shared" si="23"/>
        <v>2.4904824756116486E-3</v>
      </c>
      <c r="H270" s="11">
        <f t="shared" si="24"/>
        <v>3.6767110187729455E-3</v>
      </c>
    </row>
    <row r="271" spans="2:8">
      <c r="B271" s="8">
        <v>44173.291666666664</v>
      </c>
      <c r="C271" s="4">
        <v>13.3171</v>
      </c>
      <c r="D271" s="7">
        <f t="shared" si="20"/>
        <v>13.57270095266</v>
      </c>
      <c r="E271" s="4">
        <f t="shared" si="21"/>
        <v>-0.25560095266000005</v>
      </c>
      <c r="F271" s="4">
        <f t="shared" si="22"/>
        <v>0.25560095266000005</v>
      </c>
      <c r="G271" s="4">
        <f t="shared" si="23"/>
        <v>6.5331847000699592E-2</v>
      </c>
      <c r="H271" s="11">
        <f t="shared" si="24"/>
        <v>1.9193439462045044E-2</v>
      </c>
    </row>
    <row r="272" spans="2:8">
      <c r="B272" s="8">
        <v>44174.291666666664</v>
      </c>
      <c r="C272" s="4">
        <v>12.898899999999999</v>
      </c>
      <c r="D272" s="7">
        <f t="shared" si="20"/>
        <v>13.3196560095266</v>
      </c>
      <c r="E272" s="4">
        <f t="shared" si="21"/>
        <v>-0.42075600952660075</v>
      </c>
      <c r="F272" s="4">
        <f t="shared" si="22"/>
        <v>0.42075600952660075</v>
      </c>
      <c r="G272" s="4">
        <f t="shared" si="23"/>
        <v>0.17703561955274894</v>
      </c>
      <c r="H272" s="11">
        <f t="shared" si="24"/>
        <v>3.261952643454874E-2</v>
      </c>
    </row>
    <row r="273" spans="2:8">
      <c r="B273" s="8">
        <v>44175.291666666664</v>
      </c>
      <c r="C273" s="4">
        <v>12.940300000000001</v>
      </c>
      <c r="D273" s="7">
        <f t="shared" si="20"/>
        <v>12.903107560095265</v>
      </c>
      <c r="E273" s="4">
        <f t="shared" si="21"/>
        <v>3.7192439904735863E-2</v>
      </c>
      <c r="F273" s="4">
        <f t="shared" si="22"/>
        <v>3.7192439904735863E-2</v>
      </c>
      <c r="G273" s="4">
        <f t="shared" si="23"/>
        <v>1.3832775860673887E-3</v>
      </c>
      <c r="H273" s="11">
        <f t="shared" si="24"/>
        <v>2.8741559241080858E-3</v>
      </c>
    </row>
    <row r="274" spans="2:8">
      <c r="B274" s="8">
        <v>44176.291666666664</v>
      </c>
      <c r="C274" s="4">
        <v>12.981199999999999</v>
      </c>
      <c r="D274" s="7">
        <f t="shared" si="20"/>
        <v>12.939928075600953</v>
      </c>
      <c r="E274" s="4">
        <f t="shared" si="21"/>
        <v>4.1271924399046256E-2</v>
      </c>
      <c r="F274" s="4">
        <f t="shared" si="22"/>
        <v>4.1271924399046256E-2</v>
      </c>
      <c r="G274" s="4">
        <f t="shared" si="23"/>
        <v>1.7033717436005897E-3</v>
      </c>
      <c r="H274" s="11">
        <f t="shared" si="24"/>
        <v>3.1793612608269082E-3</v>
      </c>
    </row>
    <row r="275" spans="2:8">
      <c r="B275" s="8">
        <v>44179.291666666664</v>
      </c>
      <c r="C275" s="4">
        <v>13.276</v>
      </c>
      <c r="D275" s="7">
        <f t="shared" si="20"/>
        <v>12.98078728075601</v>
      </c>
      <c r="E275" s="4">
        <f t="shared" si="21"/>
        <v>0.29521271924398995</v>
      </c>
      <c r="F275" s="4">
        <f t="shared" si="22"/>
        <v>0.29521271924398995</v>
      </c>
      <c r="G275" s="4">
        <f t="shared" si="23"/>
        <v>8.7150549603430841E-2</v>
      </c>
      <c r="H275" s="11">
        <f t="shared" si="24"/>
        <v>2.2236571199456913E-2</v>
      </c>
    </row>
    <row r="276" spans="2:8">
      <c r="B276" s="8">
        <v>44180.291666666664</v>
      </c>
      <c r="C276" s="4">
        <v>13.3276</v>
      </c>
      <c r="D276" s="7">
        <f t="shared" si="20"/>
        <v>13.273047872807561</v>
      </c>
      <c r="E276" s="4">
        <f t="shared" si="21"/>
        <v>5.4552127192438959E-2</v>
      </c>
      <c r="F276" s="4">
        <f t="shared" si="22"/>
        <v>5.4552127192438959E-2</v>
      </c>
      <c r="G276" s="4">
        <f t="shared" si="23"/>
        <v>2.9759345812200382E-3</v>
      </c>
      <c r="H276" s="11">
        <f t="shared" si="24"/>
        <v>4.0931696023619379E-3</v>
      </c>
    </row>
    <row r="277" spans="2:8">
      <c r="B277" s="8">
        <v>44181.291666666664</v>
      </c>
      <c r="C277" s="4">
        <v>13.209899999999999</v>
      </c>
      <c r="D277" s="7">
        <f t="shared" si="20"/>
        <v>13.327054478728076</v>
      </c>
      <c r="E277" s="4">
        <f t="shared" si="21"/>
        <v>-0.11715447872807694</v>
      </c>
      <c r="F277" s="4">
        <f t="shared" si="22"/>
        <v>0.11715447872807694</v>
      </c>
      <c r="G277" s="4">
        <f t="shared" si="23"/>
        <v>1.3725171886047431E-2</v>
      </c>
      <c r="H277" s="11">
        <f t="shared" si="24"/>
        <v>8.868687781745278E-3</v>
      </c>
    </row>
    <row r="278" spans="2:8">
      <c r="B278" s="8">
        <v>44182.291666666664</v>
      </c>
      <c r="C278" s="4">
        <v>13.308400000000001</v>
      </c>
      <c r="D278" s="7">
        <f t="shared" si="20"/>
        <v>13.211071544787281</v>
      </c>
      <c r="E278" s="4">
        <f t="shared" si="21"/>
        <v>9.7328455212720044E-2</v>
      </c>
      <c r="F278" s="4">
        <f t="shared" si="22"/>
        <v>9.7328455212720044E-2</v>
      </c>
      <c r="G278" s="4">
        <f t="shared" si="23"/>
        <v>9.4728281940944514E-3</v>
      </c>
      <c r="H278" s="11">
        <f t="shared" si="24"/>
        <v>7.3133100307114333E-3</v>
      </c>
    </row>
    <row r="279" spans="2:8">
      <c r="B279" s="8">
        <v>44183.291666666664</v>
      </c>
      <c r="C279" s="4">
        <v>13.2393</v>
      </c>
      <c r="D279" s="7">
        <f t="shared" si="20"/>
        <v>13.307426715447873</v>
      </c>
      <c r="E279" s="4">
        <f t="shared" si="21"/>
        <v>-6.8126715447872854E-2</v>
      </c>
      <c r="F279" s="4">
        <f t="shared" si="22"/>
        <v>6.8126715447872854E-2</v>
      </c>
      <c r="G279" s="4">
        <f t="shared" si="23"/>
        <v>4.6412493577154381E-3</v>
      </c>
      <c r="H279" s="11">
        <f t="shared" si="24"/>
        <v>5.1457943734089309E-3</v>
      </c>
    </row>
    <row r="280" spans="2:8">
      <c r="B280" s="8">
        <v>44186.291666666664</v>
      </c>
      <c r="C280" s="4">
        <v>13.2994</v>
      </c>
      <c r="D280" s="7">
        <f t="shared" si="20"/>
        <v>13.239981267154478</v>
      </c>
      <c r="E280" s="4">
        <f t="shared" si="21"/>
        <v>5.9418732845522015E-2</v>
      </c>
      <c r="F280" s="4">
        <f t="shared" si="22"/>
        <v>5.9418732845522015E-2</v>
      </c>
      <c r="G280" s="4">
        <f t="shared" si="23"/>
        <v>3.5305858129675168E-3</v>
      </c>
      <c r="H280" s="11">
        <f t="shared" si="24"/>
        <v>4.4677754519393369E-3</v>
      </c>
    </row>
    <row r="281" spans="2:8">
      <c r="B281" s="8">
        <v>44187.291666666664</v>
      </c>
      <c r="C281" s="4">
        <v>13.2455</v>
      </c>
      <c r="D281" s="7">
        <f t="shared" si="20"/>
        <v>13.298805812671546</v>
      </c>
      <c r="E281" s="4">
        <f t="shared" si="21"/>
        <v>-5.3305812671545993E-2</v>
      </c>
      <c r="F281" s="4">
        <f t="shared" si="22"/>
        <v>5.3305812671545993E-2</v>
      </c>
      <c r="G281" s="4">
        <f t="shared" si="23"/>
        <v>2.8415096645739535E-3</v>
      </c>
      <c r="H281" s="11">
        <f t="shared" si="24"/>
        <v>4.0244469949451507E-3</v>
      </c>
    </row>
    <row r="282" spans="2:8">
      <c r="B282" s="8">
        <v>44188.291666666664</v>
      </c>
      <c r="C282" s="4">
        <v>12.9772</v>
      </c>
      <c r="D282" s="7">
        <f t="shared" si="20"/>
        <v>13.246033058126715</v>
      </c>
      <c r="E282" s="4">
        <f t="shared" si="21"/>
        <v>-0.26883305812671487</v>
      </c>
      <c r="F282" s="4">
        <f t="shared" si="22"/>
        <v>0.26883305812671487</v>
      </c>
      <c r="G282" s="4">
        <f t="shared" si="23"/>
        <v>7.2271213141761659E-2</v>
      </c>
      <c r="H282" s="11">
        <f t="shared" si="24"/>
        <v>2.0715798332977445E-2</v>
      </c>
    </row>
    <row r="283" spans="2:8">
      <c r="B283" s="8">
        <v>44189.291666666664</v>
      </c>
      <c r="C283" s="4">
        <v>12.9617</v>
      </c>
      <c r="D283" s="7">
        <f t="shared" si="20"/>
        <v>12.979888330581266</v>
      </c>
      <c r="E283" s="4">
        <f t="shared" si="21"/>
        <v>-1.8188330581265788E-2</v>
      </c>
      <c r="F283" s="4">
        <f t="shared" si="22"/>
        <v>1.8188330581265788E-2</v>
      </c>
      <c r="G283" s="4">
        <f t="shared" si="23"/>
        <v>3.3081536933340829E-4</v>
      </c>
      <c r="H283" s="11">
        <f t="shared" si="24"/>
        <v>1.4032365030255127E-3</v>
      </c>
    </row>
    <row r="284" spans="2:8">
      <c r="B284" s="8">
        <v>44193.291666666664</v>
      </c>
      <c r="C284" s="4">
        <v>12.8682</v>
      </c>
      <c r="D284" s="7">
        <f t="shared" si="20"/>
        <v>12.961881883305814</v>
      </c>
      <c r="E284" s="4">
        <f t="shared" si="21"/>
        <v>-9.3681883305814395E-2</v>
      </c>
      <c r="F284" s="4">
        <f t="shared" si="22"/>
        <v>9.3681883305814395E-2</v>
      </c>
      <c r="G284" s="4">
        <f t="shared" si="23"/>
        <v>8.7762952597242264E-3</v>
      </c>
      <c r="H284" s="11">
        <f t="shared" si="24"/>
        <v>7.2801078088477328E-3</v>
      </c>
    </row>
    <row r="285" spans="2:8">
      <c r="B285" s="8">
        <v>44194.291666666664</v>
      </c>
      <c r="C285" s="4">
        <v>12.9114</v>
      </c>
      <c r="D285" s="7">
        <f t="shared" si="20"/>
        <v>12.869136818833059</v>
      </c>
      <c r="E285" s="4">
        <f t="shared" si="21"/>
        <v>4.2263181166941166E-2</v>
      </c>
      <c r="F285" s="4">
        <f t="shared" si="22"/>
        <v>4.2263181166941166E-2</v>
      </c>
      <c r="G285" s="4">
        <f t="shared" si="23"/>
        <v>1.7861764823496906E-3</v>
      </c>
      <c r="H285" s="11">
        <f t="shared" si="24"/>
        <v>3.2733228903868801E-3</v>
      </c>
    </row>
    <row r="286" spans="2:8">
      <c r="B286" s="8">
        <v>44195.291666666664</v>
      </c>
      <c r="C286" s="4">
        <v>13.1134</v>
      </c>
      <c r="D286" s="7">
        <f t="shared" si="20"/>
        <v>12.910977368188332</v>
      </c>
      <c r="E286" s="4">
        <f t="shared" si="21"/>
        <v>0.2024226318116682</v>
      </c>
      <c r="F286" s="4">
        <f t="shared" si="22"/>
        <v>0.2024226318116682</v>
      </c>
      <c r="G286" s="4">
        <f t="shared" si="23"/>
        <v>4.0974921869562184E-2</v>
      </c>
      <c r="H286" s="11">
        <f t="shared" si="24"/>
        <v>1.5436319475625558E-2</v>
      </c>
    </row>
    <row r="287" spans="2:8">
      <c r="B287" s="8">
        <v>44196.291666666664</v>
      </c>
      <c r="C287" s="4">
        <v>13.0228</v>
      </c>
      <c r="D287" s="7">
        <f t="shared" si="20"/>
        <v>13.111375773681884</v>
      </c>
      <c r="E287" s="4">
        <f t="shared" si="21"/>
        <v>-8.8575773681883518E-2</v>
      </c>
      <c r="F287" s="4">
        <f t="shared" si="22"/>
        <v>8.8575773681883518E-2</v>
      </c>
      <c r="G287" s="4">
        <f t="shared" si="23"/>
        <v>7.8456676833442481E-3</v>
      </c>
      <c r="H287" s="11">
        <f t="shared" si="24"/>
        <v>6.8015921062969187E-3</v>
      </c>
    </row>
    <row r="288" spans="2:8">
      <c r="B288" s="8">
        <v>44200.291666666664</v>
      </c>
      <c r="C288" s="4">
        <v>13.081200000000001</v>
      </c>
      <c r="D288" s="7">
        <f t="shared" si="20"/>
        <v>13.023685757736818</v>
      </c>
      <c r="E288" s="4">
        <f t="shared" si="21"/>
        <v>5.7514242263183135E-2</v>
      </c>
      <c r="F288" s="4">
        <f t="shared" si="22"/>
        <v>5.7514242263183135E-2</v>
      </c>
      <c r="G288" s="4">
        <f t="shared" si="23"/>
        <v>3.3078880631081213E-3</v>
      </c>
      <c r="H288" s="11">
        <f t="shared" si="24"/>
        <v>4.3967099549875495E-3</v>
      </c>
    </row>
    <row r="289" spans="2:8">
      <c r="B289" s="8">
        <v>44201.291666666664</v>
      </c>
      <c r="C289" s="4">
        <v>13.371700000000001</v>
      </c>
      <c r="D289" s="7">
        <f t="shared" si="20"/>
        <v>13.080624857577369</v>
      </c>
      <c r="E289" s="4">
        <f t="shared" si="21"/>
        <v>0.29107514242263122</v>
      </c>
      <c r="F289" s="4">
        <f t="shared" si="22"/>
        <v>0.29107514242263122</v>
      </c>
      <c r="G289" s="4">
        <f t="shared" si="23"/>
        <v>8.4724738536355051E-2</v>
      </c>
      <c r="H289" s="11">
        <f t="shared" si="24"/>
        <v>2.1767998266684956E-2</v>
      </c>
    </row>
    <row r="290" spans="2:8">
      <c r="B290" s="8">
        <v>44202.291666666664</v>
      </c>
      <c r="C290" s="4">
        <v>12.583399999999999</v>
      </c>
      <c r="D290" s="7">
        <f t="shared" si="20"/>
        <v>13.368789248575773</v>
      </c>
      <c r="E290" s="4">
        <f t="shared" si="21"/>
        <v>-0.78538924857577364</v>
      </c>
      <c r="F290" s="4">
        <f t="shared" si="22"/>
        <v>0.78538924857577364</v>
      </c>
      <c r="G290" s="4">
        <f t="shared" si="23"/>
        <v>0.61683627177841838</v>
      </c>
      <c r="H290" s="11">
        <f t="shared" si="24"/>
        <v>6.2414708947961098E-2</v>
      </c>
    </row>
    <row r="291" spans="2:8">
      <c r="B291" s="8">
        <v>44203.291666666664</v>
      </c>
      <c r="C291" s="4">
        <v>13.3111</v>
      </c>
      <c r="D291" s="7">
        <f t="shared" si="20"/>
        <v>12.591253892485758</v>
      </c>
      <c r="E291" s="4">
        <f t="shared" si="21"/>
        <v>0.7198461075142415</v>
      </c>
      <c r="F291" s="4">
        <f t="shared" si="22"/>
        <v>0.7198461075142415</v>
      </c>
      <c r="G291" s="4">
        <f t="shared" si="23"/>
        <v>0.51817841850340496</v>
      </c>
      <c r="H291" s="11">
        <f t="shared" si="24"/>
        <v>5.4078634186073393E-2</v>
      </c>
    </row>
    <row r="292" spans="2:8">
      <c r="B292" s="8">
        <v>44204.291666666664</v>
      </c>
      <c r="C292" s="4">
        <v>13.2441</v>
      </c>
      <c r="D292" s="7">
        <f t="shared" si="20"/>
        <v>13.303901538924858</v>
      </c>
      <c r="E292" s="4">
        <f t="shared" si="21"/>
        <v>-5.9801538924858733E-2</v>
      </c>
      <c r="F292" s="4">
        <f t="shared" si="22"/>
        <v>5.9801538924858733E-2</v>
      </c>
      <c r="G292" s="4">
        <f t="shared" si="23"/>
        <v>3.5762240577813941E-3</v>
      </c>
      <c r="H292" s="11">
        <f t="shared" si="24"/>
        <v>4.5153342941278559E-3</v>
      </c>
    </row>
    <row r="293" spans="2:8">
      <c r="B293" s="8">
        <v>44207.291666666664</v>
      </c>
      <c r="C293" s="4">
        <v>13.587999999999999</v>
      </c>
      <c r="D293" s="7">
        <f t="shared" si="20"/>
        <v>13.244698015389249</v>
      </c>
      <c r="E293" s="4">
        <f t="shared" si="21"/>
        <v>0.34330198461075057</v>
      </c>
      <c r="F293" s="4">
        <f t="shared" si="22"/>
        <v>0.34330198461075057</v>
      </c>
      <c r="G293" s="4">
        <f t="shared" si="23"/>
        <v>0.11785625263768001</v>
      </c>
      <c r="H293" s="11">
        <f t="shared" si="24"/>
        <v>2.5265085708768811E-2</v>
      </c>
    </row>
    <row r="294" spans="2:8">
      <c r="B294" s="8">
        <v>44208.291666666664</v>
      </c>
      <c r="C294" s="4">
        <v>13.451499999999999</v>
      </c>
      <c r="D294" s="7">
        <f t="shared" si="20"/>
        <v>13.584566980153891</v>
      </c>
      <c r="E294" s="4">
        <f t="shared" si="21"/>
        <v>-0.13306698015389173</v>
      </c>
      <c r="F294" s="4">
        <f t="shared" si="22"/>
        <v>0.13306698015389173</v>
      </c>
      <c r="G294" s="4">
        <f t="shared" si="23"/>
        <v>1.7706821207276218E-2</v>
      </c>
      <c r="H294" s="11">
        <f t="shared" si="24"/>
        <v>9.8923525371811122E-3</v>
      </c>
    </row>
    <row r="295" spans="2:8">
      <c r="B295" s="8">
        <v>44209.291666666664</v>
      </c>
      <c r="C295" s="4">
        <v>13.4984</v>
      </c>
      <c r="D295" s="7">
        <f t="shared" si="20"/>
        <v>13.452830669801537</v>
      </c>
      <c r="E295" s="4">
        <f t="shared" si="21"/>
        <v>4.5569330198462765E-2</v>
      </c>
      <c r="F295" s="4">
        <f t="shared" si="22"/>
        <v>4.5569330198462765E-2</v>
      </c>
      <c r="G295" s="4">
        <f t="shared" si="23"/>
        <v>2.0765638547365307E-3</v>
      </c>
      <c r="H295" s="11">
        <f t="shared" si="24"/>
        <v>3.3759060480103393E-3</v>
      </c>
    </row>
    <row r="296" spans="2:8">
      <c r="B296" s="8">
        <v>44210.291666666664</v>
      </c>
      <c r="C296" s="4">
        <v>13.1677</v>
      </c>
      <c r="D296" s="7">
        <f t="shared" si="20"/>
        <v>13.497944306698017</v>
      </c>
      <c r="E296" s="4">
        <f t="shared" si="21"/>
        <v>-0.33024430669801674</v>
      </c>
      <c r="F296" s="4">
        <f t="shared" si="22"/>
        <v>0.33024430669801674</v>
      </c>
      <c r="G296" s="4">
        <f t="shared" si="23"/>
        <v>0.10906130210645375</v>
      </c>
      <c r="H296" s="11">
        <f t="shared" si="24"/>
        <v>2.5079877784124543E-2</v>
      </c>
    </row>
    <row r="297" spans="2:8">
      <c r="B297" s="8">
        <v>44211.291666666664</v>
      </c>
      <c r="C297" s="4">
        <v>12.8278</v>
      </c>
      <c r="D297" s="7">
        <f t="shared" si="20"/>
        <v>13.17100244306698</v>
      </c>
      <c r="E297" s="4">
        <f t="shared" si="21"/>
        <v>-0.34320244306698022</v>
      </c>
      <c r="F297" s="4">
        <f t="shared" si="22"/>
        <v>0.34320244306698022</v>
      </c>
      <c r="G297" s="4">
        <f t="shared" si="23"/>
        <v>0.1177879169271438</v>
      </c>
      <c r="H297" s="11">
        <f t="shared" si="24"/>
        <v>2.6754583254102824E-2</v>
      </c>
    </row>
    <row r="298" spans="2:8">
      <c r="B298" s="8">
        <v>44215.291666666664</v>
      </c>
      <c r="C298" s="4">
        <v>12.9932</v>
      </c>
      <c r="D298" s="7">
        <f t="shared" si="20"/>
        <v>12.831232024430669</v>
      </c>
      <c r="E298" s="4">
        <f t="shared" si="21"/>
        <v>0.16196797556933085</v>
      </c>
      <c r="F298" s="4">
        <f t="shared" si="22"/>
        <v>0.16196797556933085</v>
      </c>
      <c r="G298" s="4">
        <f t="shared" si="23"/>
        <v>2.6233625110027355E-2</v>
      </c>
      <c r="H298" s="11">
        <f t="shared" si="24"/>
        <v>1.2465595509137922E-2</v>
      </c>
    </row>
    <row r="299" spans="2:8">
      <c r="B299" s="8">
        <v>44216.291666666664</v>
      </c>
      <c r="C299" s="4">
        <v>13.332800000000001</v>
      </c>
      <c r="D299" s="7">
        <f t="shared" si="20"/>
        <v>12.991580320244307</v>
      </c>
      <c r="E299" s="4">
        <f t="shared" si="21"/>
        <v>0.34121967975569412</v>
      </c>
      <c r="F299" s="4">
        <f t="shared" si="22"/>
        <v>0.34121967975569412</v>
      </c>
      <c r="G299" s="4">
        <f t="shared" si="23"/>
        <v>0.11643086985257844</v>
      </c>
      <c r="H299" s="11">
        <f t="shared" si="24"/>
        <v>2.5592499681664323E-2</v>
      </c>
    </row>
    <row r="300" spans="2:8">
      <c r="B300" s="8">
        <v>44217.291666666664</v>
      </c>
      <c r="C300" s="4">
        <v>13.833299999999999</v>
      </c>
      <c r="D300" s="7">
        <f t="shared" si="20"/>
        <v>13.329387803202444</v>
      </c>
      <c r="E300" s="4">
        <f t="shared" si="21"/>
        <v>0.50391219679755572</v>
      </c>
      <c r="F300" s="4">
        <f t="shared" si="22"/>
        <v>0.50391219679755572</v>
      </c>
      <c r="G300" s="4">
        <f t="shared" si="23"/>
        <v>0.25392750208133852</v>
      </c>
      <c r="H300" s="11">
        <f t="shared" si="24"/>
        <v>3.6427475497354624E-2</v>
      </c>
    </row>
    <row r="301" spans="2:8">
      <c r="B301" s="8">
        <v>44218.291666666664</v>
      </c>
      <c r="C301" s="4">
        <v>13.678699999999999</v>
      </c>
      <c r="D301" s="7">
        <f t="shared" si="20"/>
        <v>13.828260878032024</v>
      </c>
      <c r="E301" s="4">
        <f t="shared" si="21"/>
        <v>-0.149560878032025</v>
      </c>
      <c r="F301" s="4">
        <f t="shared" si="22"/>
        <v>0.149560878032025</v>
      </c>
      <c r="G301" s="4">
        <f t="shared" si="23"/>
        <v>2.236845623771026E-2</v>
      </c>
      <c r="H301" s="11">
        <f t="shared" si="24"/>
        <v>1.0933851757259463E-2</v>
      </c>
    </row>
    <row r="302" spans="2:8">
      <c r="B302" s="8">
        <v>44221.291666666664</v>
      </c>
      <c r="C302" s="4">
        <v>13.6196</v>
      </c>
      <c r="D302" s="7">
        <f t="shared" si="20"/>
        <v>13.68019560878032</v>
      </c>
      <c r="E302" s="4">
        <f t="shared" si="21"/>
        <v>-6.0595608780319665E-2</v>
      </c>
      <c r="F302" s="4">
        <f t="shared" si="22"/>
        <v>6.0595608780319665E-2</v>
      </c>
      <c r="G302" s="4">
        <f t="shared" si="23"/>
        <v>3.6718278034575539E-3</v>
      </c>
      <c r="H302" s="11">
        <f t="shared" si="24"/>
        <v>4.4491474625040139E-3</v>
      </c>
    </row>
    <row r="303" spans="2:8">
      <c r="B303" s="8">
        <v>44222.291666666664</v>
      </c>
      <c r="C303" s="4">
        <v>13.402200000000001</v>
      </c>
      <c r="D303" s="7">
        <f t="shared" si="20"/>
        <v>13.620205956087803</v>
      </c>
      <c r="E303" s="4">
        <f t="shared" si="21"/>
        <v>-0.21800595608780249</v>
      </c>
      <c r="F303" s="4">
        <f t="shared" si="22"/>
        <v>0.21800595608780249</v>
      </c>
      <c r="G303" s="4">
        <f t="shared" si="23"/>
        <v>4.752659688975687E-2</v>
      </c>
      <c r="H303" s="11">
        <f t="shared" si="24"/>
        <v>1.626643059257454E-2</v>
      </c>
    </row>
    <row r="304" spans="2:8">
      <c r="B304" s="8">
        <v>44223.291666666664</v>
      </c>
      <c r="C304" s="4">
        <v>12.885899999999999</v>
      </c>
      <c r="D304" s="7">
        <f t="shared" si="20"/>
        <v>13.404380059560879</v>
      </c>
      <c r="E304" s="4">
        <f t="shared" si="21"/>
        <v>-0.51848005956087917</v>
      </c>
      <c r="F304" s="4">
        <f t="shared" si="22"/>
        <v>0.51848005956087917</v>
      </c>
      <c r="G304" s="4">
        <f t="shared" si="23"/>
        <v>0.26882157216225283</v>
      </c>
      <c r="H304" s="11">
        <f t="shared" si="24"/>
        <v>4.0236231816239393E-2</v>
      </c>
    </row>
    <row r="305" spans="2:8">
      <c r="B305" s="8">
        <v>44224.291666666664</v>
      </c>
      <c r="C305" s="4">
        <v>13.0189</v>
      </c>
      <c r="D305" s="7">
        <f t="shared" si="20"/>
        <v>12.891084800595609</v>
      </c>
      <c r="E305" s="4">
        <f t="shared" si="21"/>
        <v>0.12781519940439168</v>
      </c>
      <c r="F305" s="4">
        <f t="shared" si="22"/>
        <v>0.12781519940439168</v>
      </c>
      <c r="G305" s="4">
        <f t="shared" si="23"/>
        <v>1.6336725198784405E-2</v>
      </c>
      <c r="H305" s="11">
        <f t="shared" si="24"/>
        <v>9.8176650411625922E-3</v>
      </c>
    </row>
    <row r="306" spans="2:8">
      <c r="B306" s="8">
        <v>44225.291666666664</v>
      </c>
      <c r="C306" s="4">
        <v>12.957800000000001</v>
      </c>
      <c r="D306" s="7">
        <f t="shared" si="20"/>
        <v>13.017621848005957</v>
      </c>
      <c r="E306" s="4">
        <f t="shared" si="21"/>
        <v>-5.9821848005956468E-2</v>
      </c>
      <c r="F306" s="4">
        <f t="shared" si="22"/>
        <v>5.9821848005956468E-2</v>
      </c>
      <c r="G306" s="4">
        <f t="shared" si="23"/>
        <v>3.578653498847758E-3</v>
      </c>
      <c r="H306" s="11">
        <f t="shared" si="24"/>
        <v>4.6166670272697885E-3</v>
      </c>
    </row>
    <row r="307" spans="2:8">
      <c r="B307" s="8">
        <v>44228.291666666664</v>
      </c>
      <c r="C307" s="4">
        <v>13.2044</v>
      </c>
      <c r="D307" s="7">
        <f t="shared" si="20"/>
        <v>12.95839821848006</v>
      </c>
      <c r="E307" s="4">
        <f t="shared" si="21"/>
        <v>0.24600178151994001</v>
      </c>
      <c r="F307" s="4">
        <f t="shared" si="22"/>
        <v>0.24600178151994001</v>
      </c>
      <c r="G307" s="4">
        <f t="shared" si="23"/>
        <v>6.0516876510984301E-2</v>
      </c>
      <c r="H307" s="11">
        <f t="shared" si="24"/>
        <v>1.8630288503827513E-2</v>
      </c>
    </row>
    <row r="308" spans="2:8">
      <c r="B308" s="8">
        <v>44229.291666666664</v>
      </c>
      <c r="C308" s="4">
        <v>13.523400000000001</v>
      </c>
      <c r="D308" s="7">
        <f t="shared" si="20"/>
        <v>13.2019399821848</v>
      </c>
      <c r="E308" s="4">
        <f t="shared" si="21"/>
        <v>0.32146001781520006</v>
      </c>
      <c r="F308" s="4">
        <f t="shared" si="22"/>
        <v>0.32146001781520006</v>
      </c>
      <c r="G308" s="4">
        <f t="shared" si="23"/>
        <v>0.10333654305374874</v>
      </c>
      <c r="H308" s="11">
        <f t="shared" si="24"/>
        <v>2.3770650710265174E-2</v>
      </c>
    </row>
    <row r="309" spans="2:8">
      <c r="B309" s="8">
        <v>44230.291666666664</v>
      </c>
      <c r="C309" s="4">
        <v>13.497199999999999</v>
      </c>
      <c r="D309" s="7">
        <f t="shared" si="20"/>
        <v>13.520185399821848</v>
      </c>
      <c r="E309" s="4">
        <f t="shared" si="21"/>
        <v>-2.2985399821848773E-2</v>
      </c>
      <c r="F309" s="4">
        <f t="shared" si="22"/>
        <v>2.2985399821848773E-2</v>
      </c>
      <c r="G309" s="4">
        <f t="shared" si="23"/>
        <v>5.2832860497024567E-4</v>
      </c>
      <c r="H309" s="11">
        <f t="shared" si="24"/>
        <v>1.7029754187423149E-3</v>
      </c>
    </row>
    <row r="310" spans="2:8">
      <c r="B310" s="8">
        <v>44231.291666666664</v>
      </c>
      <c r="C310" s="4">
        <v>13.630599999999999</v>
      </c>
      <c r="D310" s="7">
        <f t="shared" si="20"/>
        <v>13.497429853998218</v>
      </c>
      <c r="E310" s="4">
        <f t="shared" si="21"/>
        <v>0.13317014600178112</v>
      </c>
      <c r="F310" s="4">
        <f t="shared" si="22"/>
        <v>0.13317014600178112</v>
      </c>
      <c r="G310" s="4">
        <f t="shared" si="23"/>
        <v>1.77342877861357E-2</v>
      </c>
      <c r="H310" s="11">
        <f t="shared" si="24"/>
        <v>9.7699401348276035E-3</v>
      </c>
    </row>
    <row r="311" spans="2:8">
      <c r="B311" s="8">
        <v>44232.291666666664</v>
      </c>
      <c r="C311" s="4">
        <v>13.557499999999999</v>
      </c>
      <c r="D311" s="7">
        <f t="shared" si="20"/>
        <v>13.629268298539982</v>
      </c>
      <c r="E311" s="4">
        <f t="shared" si="21"/>
        <v>-7.1768298539982567E-2</v>
      </c>
      <c r="F311" s="4">
        <f t="shared" si="22"/>
        <v>7.1768298539982567E-2</v>
      </c>
      <c r="G311" s="4">
        <f t="shared" si="23"/>
        <v>5.1506886753240637E-3</v>
      </c>
      <c r="H311" s="11">
        <f t="shared" si="24"/>
        <v>5.2936233479610965E-3</v>
      </c>
    </row>
    <row r="312" spans="2:8">
      <c r="B312" s="8">
        <v>44235.291666666664</v>
      </c>
      <c r="C312" s="4">
        <v>14.4032</v>
      </c>
      <c r="D312" s="7">
        <f t="shared" si="20"/>
        <v>13.558217682985401</v>
      </c>
      <c r="E312" s="4">
        <f t="shared" si="21"/>
        <v>0.84498231701459936</v>
      </c>
      <c r="F312" s="4">
        <f t="shared" si="22"/>
        <v>0.84498231701459936</v>
      </c>
      <c r="G312" s="4">
        <f t="shared" si="23"/>
        <v>0.71399511606736088</v>
      </c>
      <c r="H312" s="11">
        <f t="shared" si="24"/>
        <v>5.8666290616987846E-2</v>
      </c>
    </row>
    <row r="313" spans="2:8">
      <c r="B313" s="8">
        <v>44236.291666666664</v>
      </c>
      <c r="C313" s="4">
        <v>14.2281</v>
      </c>
      <c r="D313" s="7">
        <f t="shared" si="20"/>
        <v>14.394750176829854</v>
      </c>
      <c r="E313" s="4">
        <f t="shared" si="21"/>
        <v>-0.1666501768298545</v>
      </c>
      <c r="F313" s="4">
        <f t="shared" si="22"/>
        <v>0.1666501768298545</v>
      </c>
      <c r="G313" s="4">
        <f t="shared" si="23"/>
        <v>2.7772281437421775E-2</v>
      </c>
      <c r="H313" s="11">
        <f t="shared" si="24"/>
        <v>1.1712749898430184E-2</v>
      </c>
    </row>
    <row r="314" spans="2:8">
      <c r="B314" s="8">
        <v>44237.291666666664</v>
      </c>
      <c r="C314" s="4">
        <v>14.7279</v>
      </c>
      <c r="D314" s="7">
        <f t="shared" si="20"/>
        <v>14.229766501768298</v>
      </c>
      <c r="E314" s="4">
        <f t="shared" si="21"/>
        <v>0.49813349823170228</v>
      </c>
      <c r="F314" s="4">
        <f t="shared" si="22"/>
        <v>0.49813349823170228</v>
      </c>
      <c r="G314" s="4">
        <f t="shared" si="23"/>
        <v>0.24813698206055335</v>
      </c>
      <c r="H314" s="11">
        <f t="shared" si="24"/>
        <v>3.3822438924198443E-2</v>
      </c>
    </row>
    <row r="315" spans="2:8">
      <c r="B315" s="8">
        <v>44238.291666666664</v>
      </c>
      <c r="C315" s="4">
        <v>15.213200000000001</v>
      </c>
      <c r="D315" s="7">
        <f t="shared" si="20"/>
        <v>14.722918665017684</v>
      </c>
      <c r="E315" s="4">
        <f t="shared" si="21"/>
        <v>0.49028133498231696</v>
      </c>
      <c r="F315" s="4">
        <f t="shared" si="22"/>
        <v>0.49028133498231696</v>
      </c>
      <c r="G315" s="4">
        <f t="shared" si="23"/>
        <v>0.24037578743204291</v>
      </c>
      <c r="H315" s="11">
        <f t="shared" si="24"/>
        <v>3.2227364064254527E-2</v>
      </c>
    </row>
    <row r="316" spans="2:8">
      <c r="B316" s="8">
        <v>44239.291666666664</v>
      </c>
      <c r="C316" s="4">
        <v>14.9244</v>
      </c>
      <c r="D316" s="7">
        <f t="shared" si="20"/>
        <v>15.208297186650178</v>
      </c>
      <c r="E316" s="4">
        <f t="shared" si="21"/>
        <v>-0.2838971866501776</v>
      </c>
      <c r="F316" s="4">
        <f t="shared" si="22"/>
        <v>0.2838971866501776</v>
      </c>
      <c r="G316" s="4">
        <f t="shared" si="23"/>
        <v>8.0597612587885781E-2</v>
      </c>
      <c r="H316" s="11">
        <f t="shared" si="24"/>
        <v>1.9022351762896839E-2</v>
      </c>
    </row>
    <row r="317" spans="2:8">
      <c r="B317" s="8">
        <v>44243.291666666664</v>
      </c>
      <c r="C317" s="4">
        <v>15.2925</v>
      </c>
      <c r="D317" s="7">
        <f t="shared" si="20"/>
        <v>14.927238971866503</v>
      </c>
      <c r="E317" s="4">
        <f t="shared" si="21"/>
        <v>0.36526102813349759</v>
      </c>
      <c r="F317" s="4">
        <f t="shared" si="22"/>
        <v>0.36526102813349759</v>
      </c>
      <c r="G317" s="4">
        <f t="shared" si="23"/>
        <v>0.13341561867313972</v>
      </c>
      <c r="H317" s="11">
        <f t="shared" si="24"/>
        <v>2.3884978135262226E-2</v>
      </c>
    </row>
    <row r="318" spans="2:8">
      <c r="B318" s="8">
        <v>44244.291666666664</v>
      </c>
      <c r="C318" s="4">
        <v>14.869300000000001</v>
      </c>
      <c r="D318" s="7">
        <f t="shared" si="20"/>
        <v>15.288847389718665</v>
      </c>
      <c r="E318" s="4">
        <f t="shared" si="21"/>
        <v>-0.41954738971866412</v>
      </c>
      <c r="F318" s="4">
        <f t="shared" si="22"/>
        <v>0.41954738971866412</v>
      </c>
      <c r="G318" s="4">
        <f t="shared" si="23"/>
        <v>0.17602001221974464</v>
      </c>
      <c r="H318" s="11">
        <f t="shared" si="24"/>
        <v>2.8215678594060521E-2</v>
      </c>
    </row>
    <row r="319" spans="2:8">
      <c r="B319" s="8">
        <v>44245.291666666664</v>
      </c>
      <c r="C319" s="4">
        <v>14.7925</v>
      </c>
      <c r="D319" s="7">
        <f t="shared" si="20"/>
        <v>14.873495473897188</v>
      </c>
      <c r="E319" s="4">
        <f t="shared" si="21"/>
        <v>-8.0995473897187864E-2</v>
      </c>
      <c r="F319" s="4">
        <f t="shared" si="22"/>
        <v>8.0995473897187864E-2</v>
      </c>
      <c r="G319" s="4">
        <f t="shared" si="23"/>
        <v>6.5602667918300403E-3</v>
      </c>
      <c r="H319" s="11">
        <f t="shared" si="24"/>
        <v>5.4754418723804536E-3</v>
      </c>
    </row>
    <row r="320" spans="2:8">
      <c r="B320" s="8">
        <v>44246.291666666664</v>
      </c>
      <c r="C320" s="4">
        <v>14.889699999999999</v>
      </c>
      <c r="D320" s="7">
        <f t="shared" si="20"/>
        <v>14.793309954738971</v>
      </c>
      <c r="E320" s="4">
        <f t="shared" si="21"/>
        <v>9.6390045261028234E-2</v>
      </c>
      <c r="F320" s="4">
        <f t="shared" si="22"/>
        <v>9.6390045261028234E-2</v>
      </c>
      <c r="G320" s="4">
        <f t="shared" si="23"/>
        <v>9.2910408254230723E-3</v>
      </c>
      <c r="H320" s="11">
        <f t="shared" si="24"/>
        <v>6.4736055972268239E-3</v>
      </c>
    </row>
    <row r="321" spans="2:8">
      <c r="B321" s="8">
        <v>44249.291666666664</v>
      </c>
      <c r="C321" s="4">
        <v>14.320399999999999</v>
      </c>
      <c r="D321" s="7">
        <f t="shared" si="20"/>
        <v>14.888736099547389</v>
      </c>
      <c r="E321" s="4">
        <f t="shared" si="21"/>
        <v>-0.5683360995473894</v>
      </c>
      <c r="F321" s="4">
        <f t="shared" si="22"/>
        <v>0.5683360995473894</v>
      </c>
      <c r="G321" s="4">
        <f t="shared" si="23"/>
        <v>0.32300592204874012</v>
      </c>
      <c r="H321" s="11">
        <f t="shared" si="24"/>
        <v>3.968716652798731E-2</v>
      </c>
    </row>
    <row r="322" spans="2:8">
      <c r="B322" s="8">
        <v>44250.291666666664</v>
      </c>
      <c r="C322" s="4">
        <v>14.107200000000001</v>
      </c>
      <c r="D322" s="7">
        <f t="shared" si="20"/>
        <v>14.326083360995472</v>
      </c>
      <c r="E322" s="4">
        <f t="shared" si="21"/>
        <v>-0.21888336099547168</v>
      </c>
      <c r="F322" s="4">
        <f t="shared" si="22"/>
        <v>0.21888336099547168</v>
      </c>
      <c r="G322" s="4">
        <f t="shared" si="23"/>
        <v>4.7909925720673971E-2</v>
      </c>
      <c r="H322" s="11">
        <f t="shared" si="24"/>
        <v>1.5515719703092866E-2</v>
      </c>
    </row>
    <row r="323" spans="2:8">
      <c r="B323" s="8">
        <v>44251.291666666664</v>
      </c>
      <c r="C323" s="4">
        <v>14.4633</v>
      </c>
      <c r="D323" s="7">
        <f t="shared" si="20"/>
        <v>14.109388833609955</v>
      </c>
      <c r="E323" s="4">
        <f t="shared" si="21"/>
        <v>0.35391116639004494</v>
      </c>
      <c r="F323" s="4">
        <f t="shared" si="22"/>
        <v>0.35391116639004494</v>
      </c>
      <c r="G323" s="4">
        <f t="shared" si="23"/>
        <v>0.12525311369556208</v>
      </c>
      <c r="H323" s="11">
        <f t="shared" si="24"/>
        <v>2.4469600049092873E-2</v>
      </c>
    </row>
    <row r="324" spans="2:8">
      <c r="B324" s="8">
        <v>44252.291666666664</v>
      </c>
      <c r="C324" s="4">
        <v>13.274699999999999</v>
      </c>
      <c r="D324" s="7">
        <f t="shared" ref="D324:D387" si="25">alpha*C323+(1-alpha)*D323</f>
        <v>14.459760888336099</v>
      </c>
      <c r="E324" s="4">
        <f t="shared" ref="E324:E387" si="26">C324-D324</f>
        <v>-1.1850608883360998</v>
      </c>
      <c r="F324" s="4">
        <f t="shared" ref="F324:F387" si="27">ABS(E324)</f>
        <v>1.1850608883360998</v>
      </c>
      <c r="G324" s="4">
        <f t="shared" ref="G324:G387" si="28">E324^2</f>
        <v>1.404369309063946</v>
      </c>
      <c r="H324" s="11">
        <f t="shared" ref="H324:H387" si="29">F324/C324</f>
        <v>8.927214086465983E-2</v>
      </c>
    </row>
    <row r="325" spans="2:8">
      <c r="B325" s="8">
        <v>44253.291666666664</v>
      </c>
      <c r="C325" s="4">
        <v>13.6807</v>
      </c>
      <c r="D325" s="7">
        <f t="shared" si="25"/>
        <v>13.28655060888336</v>
      </c>
      <c r="E325" s="4">
        <f t="shared" si="26"/>
        <v>0.39414939111664005</v>
      </c>
      <c r="F325" s="4">
        <f t="shared" si="27"/>
        <v>0.39414939111664005</v>
      </c>
      <c r="G325" s="4">
        <f t="shared" si="28"/>
        <v>0.15535374251761808</v>
      </c>
      <c r="H325" s="11">
        <f t="shared" si="29"/>
        <v>2.8810615766491486E-2</v>
      </c>
    </row>
    <row r="326" spans="2:8">
      <c r="B326" s="8">
        <v>44256.291666666664</v>
      </c>
      <c r="C326" s="4">
        <v>13.807700000000001</v>
      </c>
      <c r="D326" s="7">
        <f t="shared" si="25"/>
        <v>13.676758506088834</v>
      </c>
      <c r="E326" s="4">
        <f t="shared" si="26"/>
        <v>0.13094149391116616</v>
      </c>
      <c r="F326" s="4">
        <f t="shared" si="27"/>
        <v>0.13094149391116616</v>
      </c>
      <c r="G326" s="4">
        <f t="shared" si="28"/>
        <v>1.7145674827687966E-2</v>
      </c>
      <c r="H326" s="11">
        <f t="shared" si="29"/>
        <v>9.4832226881498127E-3</v>
      </c>
    </row>
    <row r="327" spans="2:8">
      <c r="B327" s="8">
        <v>44257.291666666664</v>
      </c>
      <c r="C327" s="4">
        <v>13.373200000000001</v>
      </c>
      <c r="D327" s="7">
        <f t="shared" si="25"/>
        <v>13.806390585060887</v>
      </c>
      <c r="E327" s="4">
        <f t="shared" si="26"/>
        <v>-0.43319058506088659</v>
      </c>
      <c r="F327" s="4">
        <f t="shared" si="27"/>
        <v>0.43319058506088659</v>
      </c>
      <c r="G327" s="4">
        <f t="shared" si="28"/>
        <v>0.18765408298539321</v>
      </c>
      <c r="H327" s="11">
        <f t="shared" si="29"/>
        <v>3.2392440482523745E-2</v>
      </c>
    </row>
    <row r="328" spans="2:8">
      <c r="B328" s="8">
        <v>44258.291666666664</v>
      </c>
      <c r="C328" s="4">
        <v>12.773199999999999</v>
      </c>
      <c r="D328" s="7">
        <f t="shared" si="25"/>
        <v>13.37753190585061</v>
      </c>
      <c r="E328" s="4">
        <f t="shared" si="26"/>
        <v>-0.6043319058506107</v>
      </c>
      <c r="F328" s="4">
        <f t="shared" si="27"/>
        <v>0.6043319058506107</v>
      </c>
      <c r="G328" s="4">
        <f t="shared" si="28"/>
        <v>0.36521705242903141</v>
      </c>
      <c r="H328" s="11">
        <f t="shared" si="29"/>
        <v>4.73124906719233E-2</v>
      </c>
    </row>
    <row r="329" spans="2:8">
      <c r="B329" s="8">
        <v>44259.291666666664</v>
      </c>
      <c r="C329" s="4">
        <v>12.3398</v>
      </c>
      <c r="D329" s="7">
        <f t="shared" si="25"/>
        <v>12.779243319058505</v>
      </c>
      <c r="E329" s="4">
        <f t="shared" si="26"/>
        <v>-0.43944331905850476</v>
      </c>
      <c r="F329" s="4">
        <f t="shared" si="27"/>
        <v>0.43944331905850476</v>
      </c>
      <c r="G329" s="4">
        <f t="shared" si="28"/>
        <v>0.19311043066515482</v>
      </c>
      <c r="H329" s="11">
        <f t="shared" si="29"/>
        <v>3.5611867214906626E-2</v>
      </c>
    </row>
    <row r="330" spans="2:8">
      <c r="B330" s="8">
        <v>44260.291666666664</v>
      </c>
      <c r="C330" s="4">
        <v>12.4308</v>
      </c>
      <c r="D330" s="7">
        <f t="shared" si="25"/>
        <v>12.344194433190586</v>
      </c>
      <c r="E330" s="4">
        <f t="shared" si="26"/>
        <v>8.6605566809414114E-2</v>
      </c>
      <c r="F330" s="4">
        <f t="shared" si="27"/>
        <v>8.6605566809414114E-2</v>
      </c>
      <c r="G330" s="4">
        <f t="shared" si="28"/>
        <v>7.5005242023798912E-3</v>
      </c>
      <c r="H330" s="11">
        <f t="shared" si="29"/>
        <v>6.9670147383446047E-3</v>
      </c>
    </row>
    <row r="331" spans="2:8">
      <c r="B331" s="8">
        <v>44263.291666666664</v>
      </c>
      <c r="C331" s="4">
        <v>11.5647</v>
      </c>
      <c r="D331" s="7">
        <f t="shared" si="25"/>
        <v>12.429933944331905</v>
      </c>
      <c r="E331" s="4">
        <f t="shared" si="26"/>
        <v>-0.86523394433190504</v>
      </c>
      <c r="F331" s="4">
        <f t="shared" si="27"/>
        <v>0.86523394433190504</v>
      </c>
      <c r="G331" s="4">
        <f t="shared" si="28"/>
        <v>0.74862977842414613</v>
      </c>
      <c r="H331" s="11">
        <f t="shared" si="29"/>
        <v>7.4816808419751926E-2</v>
      </c>
    </row>
    <row r="332" spans="2:8">
      <c r="B332" s="8">
        <v>44264.291666666664</v>
      </c>
      <c r="C332" s="4">
        <v>12.4937</v>
      </c>
      <c r="D332" s="7">
        <f t="shared" si="25"/>
        <v>11.573352339443318</v>
      </c>
      <c r="E332" s="4">
        <f t="shared" si="26"/>
        <v>0.92034766055668271</v>
      </c>
      <c r="F332" s="4">
        <f t="shared" si="27"/>
        <v>0.92034766055668271</v>
      </c>
      <c r="G332" s="4">
        <f t="shared" si="28"/>
        <v>0.84703981629215885</v>
      </c>
      <c r="H332" s="11">
        <f t="shared" si="29"/>
        <v>7.3664939974281654E-2</v>
      </c>
    </row>
    <row r="333" spans="2:8">
      <c r="B333" s="8">
        <v>44265.291666666664</v>
      </c>
      <c r="C333" s="4">
        <v>12.441800000000001</v>
      </c>
      <c r="D333" s="7">
        <f t="shared" si="25"/>
        <v>12.484496523394434</v>
      </c>
      <c r="E333" s="4">
        <f t="shared" si="26"/>
        <v>-4.2696523394432973E-2</v>
      </c>
      <c r="F333" s="4">
        <f t="shared" si="27"/>
        <v>4.2696523394432973E-2</v>
      </c>
      <c r="G333" s="4">
        <f t="shared" si="28"/>
        <v>1.8229931099713621E-3</v>
      </c>
      <c r="H333" s="11">
        <f t="shared" si="29"/>
        <v>3.4316998661313453E-3</v>
      </c>
    </row>
    <row r="334" spans="2:8">
      <c r="B334" s="8">
        <v>44266.291666666664</v>
      </c>
      <c r="C334" s="4">
        <v>12.965999999999999</v>
      </c>
      <c r="D334" s="7">
        <f t="shared" si="25"/>
        <v>12.442226965233944</v>
      </c>
      <c r="E334" s="4">
        <f t="shared" si="26"/>
        <v>0.52377303476605519</v>
      </c>
      <c r="F334" s="4">
        <f t="shared" si="27"/>
        <v>0.52377303476605519</v>
      </c>
      <c r="G334" s="4">
        <f t="shared" si="28"/>
        <v>0.27433819194804326</v>
      </c>
      <c r="H334" s="11">
        <f t="shared" si="29"/>
        <v>4.0395884217650412E-2</v>
      </c>
    </row>
    <row r="335" spans="2:8">
      <c r="B335" s="8">
        <v>44267.291666666664</v>
      </c>
      <c r="C335" s="4">
        <v>12.828799999999999</v>
      </c>
      <c r="D335" s="7">
        <f t="shared" si="25"/>
        <v>12.960762269652339</v>
      </c>
      <c r="E335" s="4">
        <f t="shared" si="26"/>
        <v>-0.13196226965233926</v>
      </c>
      <c r="F335" s="4">
        <f t="shared" si="27"/>
        <v>0.13196226965233926</v>
      </c>
      <c r="G335" s="4">
        <f t="shared" si="28"/>
        <v>1.7414040611796699E-2</v>
      </c>
      <c r="H335" s="11">
        <f t="shared" si="29"/>
        <v>1.0286407898816668E-2</v>
      </c>
    </row>
    <row r="336" spans="2:8">
      <c r="B336" s="8">
        <v>44270.291666666664</v>
      </c>
      <c r="C336" s="4">
        <v>13.1633</v>
      </c>
      <c r="D336" s="7">
        <f t="shared" si="25"/>
        <v>12.830119622696524</v>
      </c>
      <c r="E336" s="4">
        <f t="shared" si="26"/>
        <v>0.33318037730347605</v>
      </c>
      <c r="F336" s="4">
        <f t="shared" si="27"/>
        <v>0.33318037730347605</v>
      </c>
      <c r="G336" s="4">
        <f t="shared" si="28"/>
        <v>0.11100916382008666</v>
      </c>
      <c r="H336" s="11">
        <f t="shared" si="29"/>
        <v>2.5311310788592226E-2</v>
      </c>
    </row>
    <row r="337" spans="2:8">
      <c r="B337" s="8">
        <v>44271.291666666664</v>
      </c>
      <c r="C337" s="4">
        <v>13.2631</v>
      </c>
      <c r="D337" s="7">
        <f t="shared" si="25"/>
        <v>13.159968196226965</v>
      </c>
      <c r="E337" s="4">
        <f t="shared" si="26"/>
        <v>0.1031318037730351</v>
      </c>
      <c r="F337" s="4">
        <f t="shared" si="27"/>
        <v>0.1031318037730351</v>
      </c>
      <c r="G337" s="4">
        <f t="shared" si="28"/>
        <v>1.0636168949479817E-2</v>
      </c>
      <c r="H337" s="11">
        <f t="shared" si="29"/>
        <v>7.775844544113752E-3</v>
      </c>
    </row>
    <row r="338" spans="2:8">
      <c r="B338" s="8">
        <v>44272.291666666664</v>
      </c>
      <c r="C338" s="4">
        <v>13.313000000000001</v>
      </c>
      <c r="D338" s="7">
        <f t="shared" si="25"/>
        <v>13.262068681962269</v>
      </c>
      <c r="E338" s="4">
        <f t="shared" si="26"/>
        <v>5.0931318037731543E-2</v>
      </c>
      <c r="F338" s="4">
        <f t="shared" si="27"/>
        <v>5.0931318037731543E-2</v>
      </c>
      <c r="G338" s="4">
        <f t="shared" si="28"/>
        <v>2.5939991570605586E-3</v>
      </c>
      <c r="H338" s="11">
        <f t="shared" si="29"/>
        <v>3.8256830194345033E-3</v>
      </c>
    </row>
    <row r="339" spans="2:8">
      <c r="B339" s="8">
        <v>44273.291666666664</v>
      </c>
      <c r="C339" s="4">
        <v>12.695499999999999</v>
      </c>
      <c r="D339" s="7">
        <f t="shared" si="25"/>
        <v>13.312490686819624</v>
      </c>
      <c r="E339" s="4">
        <f t="shared" si="26"/>
        <v>-0.61699068681962466</v>
      </c>
      <c r="F339" s="4">
        <f t="shared" si="27"/>
        <v>0.61699068681962466</v>
      </c>
      <c r="G339" s="4">
        <f t="shared" si="28"/>
        <v>0.38067750762215213</v>
      </c>
      <c r="H339" s="11">
        <f t="shared" si="29"/>
        <v>4.8599164020292601E-2</v>
      </c>
    </row>
    <row r="340" spans="2:8">
      <c r="B340" s="8">
        <v>44274.291666666664</v>
      </c>
      <c r="C340" s="4">
        <v>12.8185</v>
      </c>
      <c r="D340" s="7">
        <f t="shared" si="25"/>
        <v>12.701669906868196</v>
      </c>
      <c r="E340" s="4">
        <f t="shared" si="26"/>
        <v>0.1168300931318047</v>
      </c>
      <c r="F340" s="4">
        <f t="shared" si="27"/>
        <v>0.1168300931318047</v>
      </c>
      <c r="G340" s="4">
        <f t="shared" si="28"/>
        <v>1.3649270661186159E-2</v>
      </c>
      <c r="H340" s="11">
        <f t="shared" si="29"/>
        <v>9.1141781902566374E-3</v>
      </c>
    </row>
    <row r="341" spans="2:8">
      <c r="B341" s="8">
        <v>44277.291666666664</v>
      </c>
      <c r="C341" s="4">
        <v>13.158300000000001</v>
      </c>
      <c r="D341" s="7">
        <f t="shared" si="25"/>
        <v>12.817331699068681</v>
      </c>
      <c r="E341" s="4">
        <f t="shared" si="26"/>
        <v>0.34096830093131913</v>
      </c>
      <c r="F341" s="4">
        <f t="shared" si="27"/>
        <v>0.34096830093131913</v>
      </c>
      <c r="G341" s="4">
        <f t="shared" si="28"/>
        <v>0.11625938223999061</v>
      </c>
      <c r="H341" s="11">
        <f t="shared" si="29"/>
        <v>2.5912792756763343E-2</v>
      </c>
    </row>
    <row r="342" spans="2:8">
      <c r="B342" s="8">
        <v>44278.291666666664</v>
      </c>
      <c r="C342" s="4">
        <v>13.043100000000001</v>
      </c>
      <c r="D342" s="7">
        <f t="shared" si="25"/>
        <v>13.154890316990686</v>
      </c>
      <c r="E342" s="4">
        <f t="shared" si="26"/>
        <v>-0.11179031699068531</v>
      </c>
      <c r="F342" s="4">
        <f t="shared" si="27"/>
        <v>0.11179031699068531</v>
      </c>
      <c r="G342" s="4">
        <f t="shared" si="28"/>
        <v>1.2497074972877905E-2</v>
      </c>
      <c r="H342" s="11">
        <f t="shared" si="29"/>
        <v>8.5708395236320581E-3</v>
      </c>
    </row>
    <row r="343" spans="2:8">
      <c r="B343" s="8">
        <v>44279.291666666664</v>
      </c>
      <c r="C343" s="4">
        <v>12.616199999999999</v>
      </c>
      <c r="D343" s="7">
        <f t="shared" si="25"/>
        <v>13.044217903169908</v>
      </c>
      <c r="E343" s="4">
        <f t="shared" si="26"/>
        <v>-0.42801790316990918</v>
      </c>
      <c r="F343" s="4">
        <f t="shared" si="27"/>
        <v>0.42801790316990918</v>
      </c>
      <c r="G343" s="4">
        <f t="shared" si="28"/>
        <v>0.18319932543396575</v>
      </c>
      <c r="H343" s="11">
        <f t="shared" si="29"/>
        <v>3.3926055640359949E-2</v>
      </c>
    </row>
    <row r="344" spans="2:8">
      <c r="B344" s="8">
        <v>44280.291666666664</v>
      </c>
      <c r="C344" s="4">
        <v>12.508699999999999</v>
      </c>
      <c r="D344" s="7">
        <f t="shared" si="25"/>
        <v>12.620480179031698</v>
      </c>
      <c r="E344" s="4">
        <f t="shared" si="26"/>
        <v>-0.11178017903169923</v>
      </c>
      <c r="F344" s="4">
        <f t="shared" si="27"/>
        <v>0.11178017903169923</v>
      </c>
      <c r="G344" s="4">
        <f t="shared" si="28"/>
        <v>1.2494808424358734E-2</v>
      </c>
      <c r="H344" s="11">
        <f t="shared" si="29"/>
        <v>8.9361947310031605E-3</v>
      </c>
    </row>
    <row r="345" spans="2:8">
      <c r="B345" s="8">
        <v>44281.291666666664</v>
      </c>
      <c r="C345" s="4">
        <v>12.811999999999999</v>
      </c>
      <c r="D345" s="7">
        <f t="shared" si="25"/>
        <v>12.509817801790316</v>
      </c>
      <c r="E345" s="4">
        <f t="shared" si="26"/>
        <v>0.30218219820968351</v>
      </c>
      <c r="F345" s="4">
        <f t="shared" si="27"/>
        <v>0.30218219820968351</v>
      </c>
      <c r="G345" s="4">
        <f t="shared" si="28"/>
        <v>9.1314080914836449E-2</v>
      </c>
      <c r="H345" s="11">
        <f t="shared" si="29"/>
        <v>2.3585872479681823E-2</v>
      </c>
    </row>
    <row r="346" spans="2:8">
      <c r="B346" s="8">
        <v>44284.291666666664</v>
      </c>
      <c r="C346" s="4">
        <v>12.9208</v>
      </c>
      <c r="D346" s="7">
        <f t="shared" si="25"/>
        <v>12.808978178017902</v>
      </c>
      <c r="E346" s="4">
        <f t="shared" si="26"/>
        <v>0.11182182198209745</v>
      </c>
      <c r="F346" s="4">
        <f t="shared" si="27"/>
        <v>0.11182182198209745</v>
      </c>
      <c r="G346" s="4">
        <f t="shared" si="28"/>
        <v>1.2504119871395892E-2</v>
      </c>
      <c r="H346" s="11">
        <f t="shared" si="29"/>
        <v>8.6544039054932704E-3</v>
      </c>
    </row>
    <row r="347" spans="2:8">
      <c r="B347" s="8">
        <v>44285.291666666664</v>
      </c>
      <c r="C347" s="4">
        <v>12.8445</v>
      </c>
      <c r="D347" s="7">
        <f t="shared" si="25"/>
        <v>12.919681781780179</v>
      </c>
      <c r="E347" s="4">
        <f t="shared" si="26"/>
        <v>-7.518178178017898E-2</v>
      </c>
      <c r="F347" s="4">
        <f t="shared" si="27"/>
        <v>7.518178178017898E-2</v>
      </c>
      <c r="G347" s="4">
        <f t="shared" si="28"/>
        <v>5.6523003116424522E-3</v>
      </c>
      <c r="H347" s="11">
        <f t="shared" si="29"/>
        <v>5.8532275900330085E-3</v>
      </c>
    </row>
    <row r="348" spans="2:8">
      <c r="B348" s="8">
        <v>44286.291666666664</v>
      </c>
      <c r="C348" s="4">
        <v>13.32</v>
      </c>
      <c r="D348" s="7">
        <f t="shared" si="25"/>
        <v>12.845251817817802</v>
      </c>
      <c r="E348" s="4">
        <f t="shared" si="26"/>
        <v>0.47474818218219816</v>
      </c>
      <c r="F348" s="4">
        <f t="shared" si="27"/>
        <v>0.47474818218219816</v>
      </c>
      <c r="G348" s="4">
        <f t="shared" si="28"/>
        <v>0.22538583648530161</v>
      </c>
      <c r="H348" s="11">
        <f t="shared" si="29"/>
        <v>3.5641755419083945E-2</v>
      </c>
    </row>
    <row r="349" spans="2:8">
      <c r="B349" s="8">
        <v>44287.291666666664</v>
      </c>
      <c r="C349" s="4">
        <v>13.782500000000001</v>
      </c>
      <c r="D349" s="7">
        <f t="shared" si="25"/>
        <v>13.315252518178179</v>
      </c>
      <c r="E349" s="4">
        <f t="shared" si="26"/>
        <v>0.46724748182182196</v>
      </c>
      <c r="F349" s="4">
        <f t="shared" si="27"/>
        <v>0.46724748182182196</v>
      </c>
      <c r="G349" s="4">
        <f t="shared" si="28"/>
        <v>0.21832020926883386</v>
      </c>
      <c r="H349" s="11">
        <f t="shared" si="29"/>
        <v>3.3901504213446176E-2</v>
      </c>
    </row>
    <row r="350" spans="2:8">
      <c r="B350" s="8">
        <v>44291.291666666664</v>
      </c>
      <c r="C350" s="4">
        <v>13.9579</v>
      </c>
      <c r="D350" s="7">
        <f t="shared" si="25"/>
        <v>13.777827525181783</v>
      </c>
      <c r="E350" s="4">
        <f t="shared" si="26"/>
        <v>0.18007247481821764</v>
      </c>
      <c r="F350" s="4">
        <f t="shared" si="27"/>
        <v>0.18007247481821764</v>
      </c>
      <c r="G350" s="4">
        <f t="shared" si="28"/>
        <v>3.2426096187157624E-2</v>
      </c>
      <c r="H350" s="11">
        <f t="shared" si="29"/>
        <v>1.2901115126073236E-2</v>
      </c>
    </row>
    <row r="351" spans="2:8">
      <c r="B351" s="8">
        <v>44292.291666666664</v>
      </c>
      <c r="C351" s="4">
        <v>13.832100000000001</v>
      </c>
      <c r="D351" s="7">
        <f t="shared" si="25"/>
        <v>13.95609927525182</v>
      </c>
      <c r="E351" s="4">
        <f t="shared" si="26"/>
        <v>-0.12399927525181909</v>
      </c>
      <c r="F351" s="4">
        <f t="shared" si="27"/>
        <v>0.12399927525181909</v>
      </c>
      <c r="G351" s="4">
        <f t="shared" si="28"/>
        <v>1.5375820262976393E-2</v>
      </c>
      <c r="H351" s="11">
        <f t="shared" si="29"/>
        <v>8.9646022839495864E-3</v>
      </c>
    </row>
    <row r="352" spans="2:8">
      <c r="B352" s="8">
        <v>44293.291666666664</v>
      </c>
      <c r="C352" s="4">
        <v>14.1135</v>
      </c>
      <c r="D352" s="7">
        <f t="shared" si="25"/>
        <v>13.833339992752519</v>
      </c>
      <c r="E352" s="4">
        <f t="shared" si="26"/>
        <v>0.28016000724748125</v>
      </c>
      <c r="F352" s="4">
        <f t="shared" si="27"/>
        <v>0.28016000724748125</v>
      </c>
      <c r="G352" s="4">
        <f t="shared" si="28"/>
        <v>7.848962966090875E-2</v>
      </c>
      <c r="H352" s="11">
        <f t="shared" si="29"/>
        <v>1.9850498263894942E-2</v>
      </c>
    </row>
    <row r="353" spans="2:8">
      <c r="B353" s="8">
        <v>44294.291666666664</v>
      </c>
      <c r="C353" s="4">
        <v>14.2867</v>
      </c>
      <c r="D353" s="7">
        <f t="shared" si="25"/>
        <v>14.110698399927525</v>
      </c>
      <c r="E353" s="4">
        <f t="shared" si="26"/>
        <v>0.17600160007247467</v>
      </c>
      <c r="F353" s="4">
        <f t="shared" si="27"/>
        <v>0.17600160007247467</v>
      </c>
      <c r="G353" s="4">
        <f t="shared" si="28"/>
        <v>3.0976563228071317E-2</v>
      </c>
      <c r="H353" s="11">
        <f t="shared" si="29"/>
        <v>1.2319261975996884E-2</v>
      </c>
    </row>
    <row r="354" spans="2:8">
      <c r="B354" s="8">
        <v>44295.291666666664</v>
      </c>
      <c r="C354" s="4">
        <v>14.3695</v>
      </c>
      <c r="D354" s="7">
        <f t="shared" si="25"/>
        <v>14.284939983999275</v>
      </c>
      <c r="E354" s="4">
        <f t="shared" si="26"/>
        <v>8.4560016000725824E-2</v>
      </c>
      <c r="F354" s="4">
        <f t="shared" si="27"/>
        <v>8.4560016000725824E-2</v>
      </c>
      <c r="G354" s="4">
        <f t="shared" si="28"/>
        <v>7.1503963060430076E-3</v>
      </c>
      <c r="H354" s="11">
        <f t="shared" si="29"/>
        <v>5.8846874282839226E-3</v>
      </c>
    </row>
    <row r="355" spans="2:8">
      <c r="B355" s="8">
        <v>44298.291666666664</v>
      </c>
      <c r="C355" s="4">
        <v>15.1768</v>
      </c>
      <c r="D355" s="7">
        <f t="shared" si="25"/>
        <v>14.368654399839992</v>
      </c>
      <c r="E355" s="4">
        <f t="shared" si="26"/>
        <v>0.80814560016000847</v>
      </c>
      <c r="F355" s="4">
        <f t="shared" si="27"/>
        <v>0.80814560016000847</v>
      </c>
      <c r="G355" s="4">
        <f t="shared" si="28"/>
        <v>0.65309931105798025</v>
      </c>
      <c r="H355" s="11">
        <f t="shared" si="29"/>
        <v>5.3248748099731728E-2</v>
      </c>
    </row>
    <row r="356" spans="2:8">
      <c r="B356" s="8">
        <v>44299.291666666664</v>
      </c>
      <c r="C356" s="4">
        <v>15.6463</v>
      </c>
      <c r="D356" s="7">
        <f t="shared" si="25"/>
        <v>15.1687185439984</v>
      </c>
      <c r="E356" s="4">
        <f t="shared" si="26"/>
        <v>0.47758145600159985</v>
      </c>
      <c r="F356" s="4">
        <f t="shared" si="27"/>
        <v>0.47758145600159985</v>
      </c>
      <c r="G356" s="4">
        <f t="shared" si="28"/>
        <v>0.22808404711660804</v>
      </c>
      <c r="H356" s="11">
        <f t="shared" si="29"/>
        <v>3.0523603407936691E-2</v>
      </c>
    </row>
    <row r="357" spans="2:8">
      <c r="B357" s="8">
        <v>44300.291666666664</v>
      </c>
      <c r="C357" s="4">
        <v>15.2446</v>
      </c>
      <c r="D357" s="7">
        <f t="shared" si="25"/>
        <v>15.641524185439984</v>
      </c>
      <c r="E357" s="4">
        <f t="shared" si="26"/>
        <v>-0.39692418543998365</v>
      </c>
      <c r="F357" s="4">
        <f t="shared" si="27"/>
        <v>0.39692418543998365</v>
      </c>
      <c r="G357" s="4">
        <f t="shared" si="28"/>
        <v>0.15754880898719453</v>
      </c>
      <c r="H357" s="11">
        <f t="shared" si="29"/>
        <v>2.6037035110136286E-2</v>
      </c>
    </row>
    <row r="358" spans="2:8">
      <c r="B358" s="8">
        <v>44301.291666666664</v>
      </c>
      <c r="C358" s="4">
        <v>16.103100000000001</v>
      </c>
      <c r="D358" s="7">
        <f t="shared" si="25"/>
        <v>15.248569241854401</v>
      </c>
      <c r="E358" s="4">
        <f t="shared" si="26"/>
        <v>0.85453075814560009</v>
      </c>
      <c r="F358" s="4">
        <f t="shared" si="27"/>
        <v>0.85453075814560009</v>
      </c>
      <c r="G358" s="4">
        <f t="shared" si="28"/>
        <v>0.73022281661689403</v>
      </c>
      <c r="H358" s="11">
        <f t="shared" si="29"/>
        <v>5.306622688461228E-2</v>
      </c>
    </row>
    <row r="359" spans="2:8">
      <c r="B359" s="8">
        <v>44302.291666666664</v>
      </c>
      <c r="C359" s="4">
        <v>15.8788</v>
      </c>
      <c r="D359" s="7">
        <f t="shared" si="25"/>
        <v>16.094554692418544</v>
      </c>
      <c r="E359" s="4">
        <f t="shared" si="26"/>
        <v>-0.21575469241854428</v>
      </c>
      <c r="F359" s="4">
        <f t="shared" si="27"/>
        <v>0.21575469241854428</v>
      </c>
      <c r="G359" s="4">
        <f t="shared" si="28"/>
        <v>4.655008730062065E-2</v>
      </c>
      <c r="H359" s="11">
        <f t="shared" si="29"/>
        <v>1.3587594303004274E-2</v>
      </c>
    </row>
    <row r="360" spans="2:8">
      <c r="B360" s="8">
        <v>44305.291666666664</v>
      </c>
      <c r="C360" s="4">
        <v>15.3292</v>
      </c>
      <c r="D360" s="7">
        <f t="shared" si="25"/>
        <v>15.880957546924186</v>
      </c>
      <c r="E360" s="4">
        <f t="shared" si="26"/>
        <v>-0.55175754692418622</v>
      </c>
      <c r="F360" s="4">
        <f t="shared" si="27"/>
        <v>0.55175754692418622</v>
      </c>
      <c r="G360" s="4">
        <f t="shared" si="28"/>
        <v>0.30443639058779554</v>
      </c>
      <c r="H360" s="11">
        <f t="shared" si="29"/>
        <v>3.5993890543810914E-2</v>
      </c>
    </row>
    <row r="361" spans="2:8">
      <c r="B361" s="8">
        <v>44306.291666666664</v>
      </c>
      <c r="C361" s="4">
        <v>15.139099999999999</v>
      </c>
      <c r="D361" s="7">
        <f t="shared" si="25"/>
        <v>15.334717575469242</v>
      </c>
      <c r="E361" s="4">
        <f t="shared" si="26"/>
        <v>-0.19561757546924241</v>
      </c>
      <c r="F361" s="4">
        <f t="shared" si="27"/>
        <v>0.19561757546924241</v>
      </c>
      <c r="G361" s="4">
        <f t="shared" si="28"/>
        <v>3.8266235832464753E-2</v>
      </c>
      <c r="H361" s="11">
        <f t="shared" si="29"/>
        <v>1.2921347733302668E-2</v>
      </c>
    </row>
    <row r="362" spans="2:8">
      <c r="B362" s="8">
        <v>44307.291666666664</v>
      </c>
      <c r="C362" s="4">
        <v>15.327999999999999</v>
      </c>
      <c r="D362" s="7">
        <f t="shared" si="25"/>
        <v>15.141056175754692</v>
      </c>
      <c r="E362" s="4">
        <f t="shared" si="26"/>
        <v>0.18694382424530787</v>
      </c>
      <c r="F362" s="4">
        <f t="shared" si="27"/>
        <v>0.18694382424530787</v>
      </c>
      <c r="G362" s="4">
        <f t="shared" si="28"/>
        <v>3.4947993423460555E-2</v>
      </c>
      <c r="H362" s="11">
        <f t="shared" si="29"/>
        <v>1.2196230704939187E-2</v>
      </c>
    </row>
    <row r="363" spans="2:8">
      <c r="B363" s="8">
        <v>44308.291666666664</v>
      </c>
      <c r="C363" s="4">
        <v>14.8188</v>
      </c>
      <c r="D363" s="7">
        <f t="shared" si="25"/>
        <v>15.326130561757546</v>
      </c>
      <c r="E363" s="4">
        <f t="shared" si="26"/>
        <v>-0.50733056175754676</v>
      </c>
      <c r="F363" s="4">
        <f t="shared" si="27"/>
        <v>0.50733056175754676</v>
      </c>
      <c r="G363" s="4">
        <f t="shared" si="28"/>
        <v>0.25738429889322795</v>
      </c>
      <c r="H363" s="11">
        <f t="shared" si="29"/>
        <v>3.42356035412818E-2</v>
      </c>
    </row>
    <row r="364" spans="2:8">
      <c r="B364" s="8">
        <v>44309.291666666664</v>
      </c>
      <c r="C364" s="4">
        <v>15.232900000000001</v>
      </c>
      <c r="D364" s="7">
        <f t="shared" si="25"/>
        <v>14.823873305617576</v>
      </c>
      <c r="E364" s="4">
        <f t="shared" si="26"/>
        <v>0.40902669438242434</v>
      </c>
      <c r="F364" s="4">
        <f t="shared" si="27"/>
        <v>0.40902669438242434</v>
      </c>
      <c r="G364" s="4">
        <f t="shared" si="28"/>
        <v>0.16730283671741317</v>
      </c>
      <c r="H364" s="11">
        <f t="shared" si="29"/>
        <v>2.6851531512871767E-2</v>
      </c>
    </row>
    <row r="365" spans="2:8">
      <c r="B365" s="8">
        <v>44312.291666666664</v>
      </c>
      <c r="C365" s="4">
        <v>15.4452</v>
      </c>
      <c r="D365" s="7">
        <f t="shared" si="25"/>
        <v>15.228809733056178</v>
      </c>
      <c r="E365" s="4">
        <f t="shared" si="26"/>
        <v>0.21639026694382224</v>
      </c>
      <c r="F365" s="4">
        <f t="shared" si="27"/>
        <v>0.21639026694382224</v>
      </c>
      <c r="G365" s="4">
        <f t="shared" si="28"/>
        <v>4.6824747628018651E-2</v>
      </c>
      <c r="H365" s="11">
        <f t="shared" si="29"/>
        <v>1.4010195202640447E-2</v>
      </c>
    </row>
    <row r="366" spans="2:8">
      <c r="B366" s="8">
        <v>44313.291666666664</v>
      </c>
      <c r="C366" s="4">
        <v>15.3492</v>
      </c>
      <c r="D366" s="7">
        <f t="shared" si="25"/>
        <v>15.443036097330561</v>
      </c>
      <c r="E366" s="4">
        <f t="shared" si="26"/>
        <v>-9.3836097330560975E-2</v>
      </c>
      <c r="F366" s="4">
        <f t="shared" si="27"/>
        <v>9.3836097330560975E-2</v>
      </c>
      <c r="G366" s="4">
        <f t="shared" si="28"/>
        <v>8.805213162230513E-3</v>
      </c>
      <c r="H366" s="11">
        <f t="shared" si="29"/>
        <v>6.1134194179866689E-3</v>
      </c>
    </row>
    <row r="367" spans="2:8">
      <c r="B367" s="8">
        <v>44314.291666666664</v>
      </c>
      <c r="C367" s="4">
        <v>15.244400000000001</v>
      </c>
      <c r="D367" s="7">
        <f t="shared" si="25"/>
        <v>15.350138360973306</v>
      </c>
      <c r="E367" s="4">
        <f t="shared" si="26"/>
        <v>-0.10573836097330513</v>
      </c>
      <c r="F367" s="4">
        <f t="shared" si="27"/>
        <v>0.10573836097330513</v>
      </c>
      <c r="G367" s="4">
        <f t="shared" si="28"/>
        <v>1.1180600981320978E-2</v>
      </c>
      <c r="H367" s="11">
        <f t="shared" si="29"/>
        <v>6.9362100819517413E-3</v>
      </c>
    </row>
    <row r="368" spans="2:8">
      <c r="B368" s="8">
        <v>44315.291666666664</v>
      </c>
      <c r="C368" s="4">
        <v>15.292299999999999</v>
      </c>
      <c r="D368" s="7">
        <f t="shared" si="25"/>
        <v>15.245457383609732</v>
      </c>
      <c r="E368" s="4">
        <f t="shared" si="26"/>
        <v>4.6842616390266656E-2</v>
      </c>
      <c r="F368" s="4">
        <f t="shared" si="27"/>
        <v>4.6842616390266656E-2</v>
      </c>
      <c r="G368" s="4">
        <f t="shared" si="28"/>
        <v>2.1942307102856785E-3</v>
      </c>
      <c r="H368" s="11">
        <f t="shared" si="29"/>
        <v>3.0631504999422362E-3</v>
      </c>
    </row>
    <row r="369" spans="2:8">
      <c r="B369" s="8">
        <v>44316.291666666664</v>
      </c>
      <c r="C369" s="4">
        <v>14.9777</v>
      </c>
      <c r="D369" s="7">
        <f t="shared" si="25"/>
        <v>15.291831573836097</v>
      </c>
      <c r="E369" s="4">
        <f t="shared" si="26"/>
        <v>-0.31413157383609658</v>
      </c>
      <c r="F369" s="4">
        <f t="shared" si="27"/>
        <v>0.31413157383609658</v>
      </c>
      <c r="G369" s="4">
        <f t="shared" si="28"/>
        <v>9.8678645680742999E-2</v>
      </c>
      <c r="H369" s="11">
        <f t="shared" si="29"/>
        <v>2.0973285206413304E-2</v>
      </c>
    </row>
    <row r="370" spans="2:8">
      <c r="B370" s="8">
        <v>44319.291666666664</v>
      </c>
      <c r="C370" s="4">
        <v>14.805300000000001</v>
      </c>
      <c r="D370" s="7">
        <f t="shared" si="25"/>
        <v>14.980841315738362</v>
      </c>
      <c r="E370" s="4">
        <f t="shared" si="26"/>
        <v>-0.17554131573836074</v>
      </c>
      <c r="F370" s="4">
        <f t="shared" si="27"/>
        <v>0.17554131573836074</v>
      </c>
      <c r="G370" s="4">
        <f t="shared" si="28"/>
        <v>3.0814753531154856E-2</v>
      </c>
      <c r="H370" s="11">
        <f t="shared" si="29"/>
        <v>1.1856653748209137E-2</v>
      </c>
    </row>
    <row r="371" spans="2:8">
      <c r="B371" s="8">
        <v>44320.291666666664</v>
      </c>
      <c r="C371" s="4">
        <v>14.3208</v>
      </c>
      <c r="D371" s="7">
        <f t="shared" si="25"/>
        <v>14.807055413157384</v>
      </c>
      <c r="E371" s="4">
        <f t="shared" si="26"/>
        <v>-0.48625541315738374</v>
      </c>
      <c r="F371" s="4">
        <f t="shared" si="27"/>
        <v>0.48625541315738374</v>
      </c>
      <c r="G371" s="4">
        <f t="shared" si="28"/>
        <v>0.23644432682485797</v>
      </c>
      <c r="H371" s="11">
        <f t="shared" si="29"/>
        <v>3.3954486701677541E-2</v>
      </c>
    </row>
    <row r="372" spans="2:8">
      <c r="B372" s="8">
        <v>44321.291666666664</v>
      </c>
      <c r="C372" s="4">
        <v>14.427899999999999</v>
      </c>
      <c r="D372" s="7">
        <f t="shared" si="25"/>
        <v>14.325662554131574</v>
      </c>
      <c r="E372" s="4">
        <f t="shared" si="26"/>
        <v>0.10223744586842543</v>
      </c>
      <c r="F372" s="4">
        <f t="shared" si="27"/>
        <v>0.10223744586842543</v>
      </c>
      <c r="G372" s="4">
        <f t="shared" si="28"/>
        <v>1.0452495337699218E-2</v>
      </c>
      <c r="H372" s="11">
        <f t="shared" si="29"/>
        <v>7.0860933239366387E-3</v>
      </c>
    </row>
    <row r="373" spans="2:8">
      <c r="B373" s="8">
        <v>44322.291666666664</v>
      </c>
      <c r="C373" s="4">
        <v>14.4922</v>
      </c>
      <c r="D373" s="7">
        <f t="shared" si="25"/>
        <v>14.426877625541314</v>
      </c>
      <c r="E373" s="4">
        <f t="shared" si="26"/>
        <v>6.5322374458686383E-2</v>
      </c>
      <c r="F373" s="4">
        <f t="shared" si="27"/>
        <v>6.5322374458686383E-2</v>
      </c>
      <c r="G373" s="4">
        <f t="shared" si="28"/>
        <v>4.2670126049208432E-3</v>
      </c>
      <c r="H373" s="11">
        <f t="shared" si="29"/>
        <v>4.50741602094136E-3</v>
      </c>
    </row>
    <row r="374" spans="2:8">
      <c r="B374" s="8">
        <v>44323.291666666664</v>
      </c>
      <c r="C374" s="4">
        <v>14.780900000000001</v>
      </c>
      <c r="D374" s="7">
        <f t="shared" si="25"/>
        <v>14.491546776255415</v>
      </c>
      <c r="E374" s="4">
        <f t="shared" si="26"/>
        <v>0.28935322374458572</v>
      </c>
      <c r="F374" s="4">
        <f t="shared" si="27"/>
        <v>0.28935322374458572</v>
      </c>
      <c r="G374" s="4">
        <f t="shared" si="28"/>
        <v>8.3725288091384284E-2</v>
      </c>
      <c r="H374" s="11">
        <f t="shared" si="29"/>
        <v>1.957615732090642E-2</v>
      </c>
    </row>
    <row r="375" spans="2:8">
      <c r="B375" s="8">
        <v>44326.291666666664</v>
      </c>
      <c r="C375" s="4">
        <v>14.2355</v>
      </c>
      <c r="D375" s="7">
        <f t="shared" si="25"/>
        <v>14.778006467762555</v>
      </c>
      <c r="E375" s="4">
        <f t="shared" si="26"/>
        <v>-0.54250646776255529</v>
      </c>
      <c r="F375" s="4">
        <f t="shared" si="27"/>
        <v>0.54250646776255529</v>
      </c>
      <c r="G375" s="4">
        <f t="shared" si="28"/>
        <v>0.29431326756420445</v>
      </c>
      <c r="H375" s="11">
        <f t="shared" si="29"/>
        <v>3.8109407310073777E-2</v>
      </c>
    </row>
    <row r="376" spans="2:8">
      <c r="B376" s="8">
        <v>44327.291666666664</v>
      </c>
      <c r="C376" s="4">
        <v>14.2759</v>
      </c>
      <c r="D376" s="7">
        <f t="shared" si="25"/>
        <v>14.240925064677626</v>
      </c>
      <c r="E376" s="4">
        <f t="shared" si="26"/>
        <v>3.4974935322374279E-2</v>
      </c>
      <c r="F376" s="4">
        <f t="shared" si="27"/>
        <v>3.4974935322374279E-2</v>
      </c>
      <c r="G376" s="4">
        <f t="shared" si="28"/>
        <v>1.2232461008042639E-3</v>
      </c>
      <c r="H376" s="11">
        <f t="shared" si="29"/>
        <v>2.4499285734961916E-3</v>
      </c>
    </row>
    <row r="377" spans="2:8">
      <c r="B377" s="8">
        <v>44328.291666666664</v>
      </c>
      <c r="C377" s="4">
        <v>13.7294</v>
      </c>
      <c r="D377" s="7">
        <f t="shared" si="25"/>
        <v>14.275550250646777</v>
      </c>
      <c r="E377" s="4">
        <f t="shared" si="26"/>
        <v>-0.54615025064677702</v>
      </c>
      <c r="F377" s="4">
        <f t="shared" si="27"/>
        <v>0.54615025064677702</v>
      </c>
      <c r="G377" s="4">
        <f t="shared" si="28"/>
        <v>0.29828009628153734</v>
      </c>
      <c r="H377" s="11">
        <f t="shared" si="29"/>
        <v>3.9779615325271099E-2</v>
      </c>
    </row>
    <row r="378" spans="2:8">
      <c r="B378" s="8">
        <v>44329.291666666664</v>
      </c>
      <c r="C378" s="4">
        <v>13.6363</v>
      </c>
      <c r="D378" s="7">
        <f t="shared" si="25"/>
        <v>13.734861502506467</v>
      </c>
      <c r="E378" s="4">
        <f t="shared" si="26"/>
        <v>-9.856150250646678E-2</v>
      </c>
      <c r="F378" s="4">
        <f t="shared" si="27"/>
        <v>9.856150250646678E-2</v>
      </c>
      <c r="G378" s="4">
        <f t="shared" si="28"/>
        <v>9.7143697763322576E-3</v>
      </c>
      <c r="H378" s="11">
        <f t="shared" si="29"/>
        <v>7.2278772472347177E-3</v>
      </c>
    </row>
    <row r="379" spans="2:8">
      <c r="B379" s="8">
        <v>44330.291666666664</v>
      </c>
      <c r="C379" s="4">
        <v>14.2128</v>
      </c>
      <c r="D379" s="7">
        <f t="shared" si="25"/>
        <v>13.637285615025066</v>
      </c>
      <c r="E379" s="4">
        <f t="shared" si="26"/>
        <v>0.57551438497493379</v>
      </c>
      <c r="F379" s="4">
        <f t="shared" si="27"/>
        <v>0.57551438497493379</v>
      </c>
      <c r="G379" s="4">
        <f t="shared" si="28"/>
        <v>0.33121680731307629</v>
      </c>
      <c r="H379" s="11">
        <f t="shared" si="29"/>
        <v>4.0492681595106793E-2</v>
      </c>
    </row>
    <row r="380" spans="2:8">
      <c r="B380" s="8">
        <v>44333.291666666664</v>
      </c>
      <c r="C380" s="4">
        <v>14.1355</v>
      </c>
      <c r="D380" s="7">
        <f t="shared" si="25"/>
        <v>14.207044856150251</v>
      </c>
      <c r="E380" s="4">
        <f t="shared" si="26"/>
        <v>-7.1544856150250524E-2</v>
      </c>
      <c r="F380" s="4">
        <f t="shared" si="27"/>
        <v>7.1544856150250524E-2</v>
      </c>
      <c r="G380" s="4">
        <f t="shared" si="28"/>
        <v>5.1186664415600403E-3</v>
      </c>
      <c r="H380" s="11">
        <f t="shared" si="29"/>
        <v>5.0613601323087629E-3</v>
      </c>
    </row>
    <row r="381" spans="2:8">
      <c r="B381" s="8">
        <v>44334.291666666664</v>
      </c>
      <c r="C381" s="4">
        <v>13.9861</v>
      </c>
      <c r="D381" s="7">
        <f t="shared" si="25"/>
        <v>14.136215448561503</v>
      </c>
      <c r="E381" s="4">
        <f t="shared" si="26"/>
        <v>-0.15011544856150216</v>
      </c>
      <c r="F381" s="4">
        <f t="shared" si="27"/>
        <v>0.15011544856150216</v>
      </c>
      <c r="G381" s="4">
        <f t="shared" si="28"/>
        <v>2.2534647896821001E-2</v>
      </c>
      <c r="H381" s="11">
        <f t="shared" si="29"/>
        <v>1.0733188563037741E-2</v>
      </c>
    </row>
    <row r="382" spans="2:8">
      <c r="B382" s="8">
        <v>44335.291666666664</v>
      </c>
      <c r="C382" s="4">
        <v>14.036</v>
      </c>
      <c r="D382" s="7">
        <f t="shared" si="25"/>
        <v>13.987601154485615</v>
      </c>
      <c r="E382" s="4">
        <f t="shared" si="26"/>
        <v>4.8398845514384448E-2</v>
      </c>
      <c r="F382" s="4">
        <f t="shared" si="27"/>
        <v>4.8398845514384448E-2</v>
      </c>
      <c r="G382" s="4">
        <f t="shared" si="28"/>
        <v>2.3424482471252517E-3</v>
      </c>
      <c r="H382" s="11">
        <f t="shared" si="29"/>
        <v>3.4481936103152215E-3</v>
      </c>
    </row>
    <row r="383" spans="2:8">
      <c r="B383" s="8">
        <v>44336.291666666664</v>
      </c>
      <c r="C383" s="4">
        <v>14.5815</v>
      </c>
      <c r="D383" s="7">
        <f t="shared" si="25"/>
        <v>14.035516011544857</v>
      </c>
      <c r="E383" s="4">
        <f t="shared" si="26"/>
        <v>0.54598398845514318</v>
      </c>
      <c r="F383" s="4">
        <f t="shared" si="27"/>
        <v>0.54598398845514318</v>
      </c>
      <c r="G383" s="4">
        <f t="shared" si="28"/>
        <v>0.29809851564938594</v>
      </c>
      <c r="H383" s="11">
        <f t="shared" si="29"/>
        <v>3.7443609262088479E-2</v>
      </c>
    </row>
    <row r="384" spans="2:8">
      <c r="B384" s="8">
        <v>44337.291666666664</v>
      </c>
      <c r="C384" s="4">
        <v>14.96</v>
      </c>
      <c r="D384" s="7">
        <f t="shared" si="25"/>
        <v>14.576040160115449</v>
      </c>
      <c r="E384" s="4">
        <f t="shared" si="26"/>
        <v>0.38395983988455207</v>
      </c>
      <c r="F384" s="4">
        <f t="shared" si="27"/>
        <v>0.38395983988455207</v>
      </c>
      <c r="G384" s="4">
        <f t="shared" si="28"/>
        <v>0.14742515864417086</v>
      </c>
      <c r="H384" s="11">
        <f t="shared" si="29"/>
        <v>2.5665764698165245E-2</v>
      </c>
    </row>
    <row r="385" spans="2:8">
      <c r="B385" s="8">
        <v>44340.291666666664</v>
      </c>
      <c r="C385" s="4">
        <v>15.578900000000001</v>
      </c>
      <c r="D385" s="7">
        <f t="shared" si="25"/>
        <v>14.956160401601156</v>
      </c>
      <c r="E385" s="4">
        <f t="shared" si="26"/>
        <v>0.62273959839884441</v>
      </c>
      <c r="F385" s="4">
        <f t="shared" si="27"/>
        <v>0.62273959839884441</v>
      </c>
      <c r="G385" s="4">
        <f t="shared" si="28"/>
        <v>0.38780460741395401</v>
      </c>
      <c r="H385" s="11">
        <f t="shared" si="29"/>
        <v>3.997327143757546E-2</v>
      </c>
    </row>
    <row r="386" spans="2:8">
      <c r="B386" s="8">
        <v>44341.291666666664</v>
      </c>
      <c r="C386" s="4">
        <v>15.614599999999999</v>
      </c>
      <c r="D386" s="7">
        <f t="shared" si="25"/>
        <v>15.572672604016013</v>
      </c>
      <c r="E386" s="4">
        <f t="shared" si="26"/>
        <v>4.1927395983986315E-2</v>
      </c>
      <c r="F386" s="4">
        <f t="shared" si="27"/>
        <v>4.1927395983986315E-2</v>
      </c>
      <c r="G386" s="4">
        <f t="shared" si="28"/>
        <v>1.7579065339979917E-3</v>
      </c>
      <c r="H386" s="11">
        <f t="shared" si="29"/>
        <v>2.685140572540207E-3</v>
      </c>
    </row>
    <row r="387" spans="2:8">
      <c r="B387" s="8">
        <v>44342.291666666664</v>
      </c>
      <c r="C387" s="4">
        <v>15.666700000000001</v>
      </c>
      <c r="D387" s="7">
        <f t="shared" si="25"/>
        <v>15.614180726040161</v>
      </c>
      <c r="E387" s="4">
        <f t="shared" si="26"/>
        <v>5.2519273959839907E-2</v>
      </c>
      <c r="F387" s="4">
        <f t="shared" si="27"/>
        <v>5.2519273959839907E-2</v>
      </c>
      <c r="G387" s="4">
        <f t="shared" si="28"/>
        <v>2.7582741372687183E-3</v>
      </c>
      <c r="H387" s="11">
        <f t="shared" si="29"/>
        <v>3.3522869500175472E-3</v>
      </c>
    </row>
    <row r="388" spans="2:8">
      <c r="B388" s="8">
        <v>44343.291666666664</v>
      </c>
      <c r="C388" s="4">
        <v>15.4552</v>
      </c>
      <c r="D388" s="7">
        <f t="shared" ref="D388:D451" si="30">alpha*C387+(1-alpha)*D387</f>
        <v>15.666174807260402</v>
      </c>
      <c r="E388" s="4">
        <f t="shared" ref="E388:E451" si="31">C388-D388</f>
        <v>-0.21097480726040274</v>
      </c>
      <c r="F388" s="4">
        <f t="shared" ref="F388:F451" si="32">ABS(E388)</f>
        <v>0.21097480726040274</v>
      </c>
      <c r="G388" s="4">
        <f t="shared" ref="G388:G451" si="33">E388^2</f>
        <v>4.4510369298564084E-2</v>
      </c>
      <c r="H388" s="11">
        <f t="shared" ref="H388:H451" si="34">F388/C388</f>
        <v>1.3650732909338135E-2</v>
      </c>
    </row>
    <row r="389" spans="2:8">
      <c r="B389" s="8">
        <v>44344.291666666664</v>
      </c>
      <c r="C389" s="4">
        <v>16.210100000000001</v>
      </c>
      <c r="D389" s="7">
        <f t="shared" si="30"/>
        <v>15.457309748072603</v>
      </c>
      <c r="E389" s="4">
        <f t="shared" si="31"/>
        <v>0.75279025192739724</v>
      </c>
      <c r="F389" s="4">
        <f t="shared" si="32"/>
        <v>0.75279025192739724</v>
      </c>
      <c r="G389" s="4">
        <f t="shared" si="33"/>
        <v>0.56669316339691422</v>
      </c>
      <c r="H389" s="11">
        <f t="shared" si="34"/>
        <v>4.6439580997489051E-2</v>
      </c>
    </row>
    <row r="390" spans="2:8">
      <c r="B390" s="8">
        <v>44348.291666666664</v>
      </c>
      <c r="C390" s="4">
        <v>16.23</v>
      </c>
      <c r="D390" s="7">
        <f t="shared" si="30"/>
        <v>16.202572097480726</v>
      </c>
      <c r="E390" s="4">
        <f t="shared" si="31"/>
        <v>2.7427902519274738E-2</v>
      </c>
      <c r="F390" s="4">
        <f t="shared" si="32"/>
        <v>2.7427902519274738E-2</v>
      </c>
      <c r="G390" s="4">
        <f t="shared" si="33"/>
        <v>7.5228983660683758E-4</v>
      </c>
      <c r="H390" s="11">
        <f t="shared" si="34"/>
        <v>1.6899508637877225E-3</v>
      </c>
    </row>
    <row r="391" spans="2:8">
      <c r="B391" s="8">
        <v>44349.291666666664</v>
      </c>
      <c r="C391" s="4">
        <v>16.742699999999999</v>
      </c>
      <c r="D391" s="7">
        <f t="shared" si="30"/>
        <v>16.229725720974805</v>
      </c>
      <c r="E391" s="4">
        <f t="shared" si="31"/>
        <v>0.51297427902519388</v>
      </c>
      <c r="F391" s="4">
        <f t="shared" si="32"/>
        <v>0.51297427902519388</v>
      </c>
      <c r="G391" s="4">
        <f t="shared" si="33"/>
        <v>0.26314261094141744</v>
      </c>
      <c r="H391" s="11">
        <f t="shared" si="34"/>
        <v>3.0638683069349262E-2</v>
      </c>
    </row>
    <row r="392" spans="2:8">
      <c r="B392" s="8">
        <v>44350.291666666664</v>
      </c>
      <c r="C392" s="4">
        <v>16.933800000000002</v>
      </c>
      <c r="D392" s="7">
        <f t="shared" si="30"/>
        <v>16.737570257209747</v>
      </c>
      <c r="E392" s="4">
        <f t="shared" si="31"/>
        <v>0.19622974279025485</v>
      </c>
      <c r="F392" s="4">
        <f t="shared" si="32"/>
        <v>0.19622974279025485</v>
      </c>
      <c r="G392" s="4">
        <f t="shared" si="33"/>
        <v>3.8506111955529575E-2</v>
      </c>
      <c r="H392" s="11">
        <f t="shared" si="34"/>
        <v>1.1588051281475796E-2</v>
      </c>
    </row>
    <row r="393" spans="2:8">
      <c r="B393" s="8">
        <v>44351.291666666664</v>
      </c>
      <c r="C393" s="4">
        <v>17.541</v>
      </c>
      <c r="D393" s="7">
        <f t="shared" si="30"/>
        <v>16.9318377025721</v>
      </c>
      <c r="E393" s="4">
        <f t="shared" si="31"/>
        <v>0.60916229742790051</v>
      </c>
      <c r="F393" s="4">
        <f t="shared" si="32"/>
        <v>0.60916229742790051</v>
      </c>
      <c r="G393" s="4">
        <f t="shared" si="33"/>
        <v>0.37107870460763792</v>
      </c>
      <c r="H393" s="11">
        <f t="shared" si="34"/>
        <v>3.4727911602981616E-2</v>
      </c>
    </row>
    <row r="394" spans="2:8">
      <c r="B394" s="8">
        <v>44354.291666666664</v>
      </c>
      <c r="C394" s="4">
        <v>17.581700000000001</v>
      </c>
      <c r="D394" s="7">
        <f t="shared" si="30"/>
        <v>17.534908377025722</v>
      </c>
      <c r="E394" s="4">
        <f t="shared" si="31"/>
        <v>4.6791622974279079E-2</v>
      </c>
      <c r="F394" s="4">
        <f t="shared" si="32"/>
        <v>4.6791622974279079E-2</v>
      </c>
      <c r="G394" s="4">
        <f t="shared" si="33"/>
        <v>2.1894559805670818E-3</v>
      </c>
      <c r="H394" s="11">
        <f t="shared" si="34"/>
        <v>2.6613821743221118E-3</v>
      </c>
    </row>
    <row r="395" spans="2:8">
      <c r="B395" s="8">
        <v>44355.291666666664</v>
      </c>
      <c r="C395" s="4">
        <v>17.420000000000002</v>
      </c>
      <c r="D395" s="7">
        <f t="shared" si="30"/>
        <v>17.58123208377026</v>
      </c>
      <c r="E395" s="4">
        <f t="shared" si="31"/>
        <v>-0.16123208377025833</v>
      </c>
      <c r="F395" s="4">
        <f t="shared" si="32"/>
        <v>0.16123208377025833</v>
      </c>
      <c r="G395" s="4">
        <f t="shared" si="33"/>
        <v>2.5995784836899599E-2</v>
      </c>
      <c r="H395" s="11">
        <f t="shared" si="34"/>
        <v>9.2555731211399726E-3</v>
      </c>
    </row>
    <row r="396" spans="2:8">
      <c r="B396" s="8">
        <v>44356.291666666664</v>
      </c>
      <c r="C396" s="4">
        <v>17.325399999999998</v>
      </c>
      <c r="D396" s="7">
        <f t="shared" si="30"/>
        <v>17.421612320837706</v>
      </c>
      <c r="E396" s="4">
        <f t="shared" si="31"/>
        <v>-9.6212320837707921E-2</v>
      </c>
      <c r="F396" s="4">
        <f t="shared" si="32"/>
        <v>9.6212320837707921E-2</v>
      </c>
      <c r="G396" s="4">
        <f t="shared" si="33"/>
        <v>9.2568106809780455E-3</v>
      </c>
      <c r="H396" s="11">
        <f t="shared" si="34"/>
        <v>5.5532524985113145E-3</v>
      </c>
    </row>
    <row r="397" spans="2:8">
      <c r="B397" s="8">
        <v>44357.291666666664</v>
      </c>
      <c r="C397" s="4">
        <v>17.392099999999999</v>
      </c>
      <c r="D397" s="7">
        <f t="shared" si="30"/>
        <v>17.326362123208376</v>
      </c>
      <c r="E397" s="4">
        <f t="shared" si="31"/>
        <v>6.5737876791622796E-2</v>
      </c>
      <c r="F397" s="4">
        <f t="shared" si="32"/>
        <v>6.5737876791622796E-2</v>
      </c>
      <c r="G397" s="4">
        <f t="shared" si="33"/>
        <v>4.3214684450705787E-3</v>
      </c>
      <c r="H397" s="11">
        <f t="shared" si="34"/>
        <v>3.7797549917274395E-3</v>
      </c>
    </row>
    <row r="398" spans="2:8">
      <c r="B398" s="8">
        <v>44358.291666666664</v>
      </c>
      <c r="C398" s="4">
        <v>17.791599999999999</v>
      </c>
      <c r="D398" s="7">
        <f t="shared" si="30"/>
        <v>17.391442621232084</v>
      </c>
      <c r="E398" s="4">
        <f t="shared" si="31"/>
        <v>0.40015737876791491</v>
      </c>
      <c r="F398" s="4">
        <f t="shared" si="32"/>
        <v>0.40015737876791491</v>
      </c>
      <c r="G398" s="4">
        <f t="shared" si="33"/>
        <v>0.16012592778240853</v>
      </c>
      <c r="H398" s="11">
        <f t="shared" si="34"/>
        <v>2.249136551900419E-2</v>
      </c>
    </row>
    <row r="399" spans="2:8">
      <c r="B399" s="8">
        <v>44361.291666666664</v>
      </c>
      <c r="C399" s="4">
        <v>17.9847</v>
      </c>
      <c r="D399" s="7">
        <f t="shared" si="30"/>
        <v>17.78759842621232</v>
      </c>
      <c r="E399" s="4">
        <f t="shared" si="31"/>
        <v>0.19710157378768045</v>
      </c>
      <c r="F399" s="4">
        <f t="shared" si="32"/>
        <v>0.19710157378768045</v>
      </c>
      <c r="G399" s="4">
        <f t="shared" si="33"/>
        <v>3.8849030389580444E-2</v>
      </c>
      <c r="H399" s="11">
        <f t="shared" si="34"/>
        <v>1.0959402925135279E-2</v>
      </c>
    </row>
    <row r="400" spans="2:8">
      <c r="B400" s="8">
        <v>44362.291666666664</v>
      </c>
      <c r="C400" s="4">
        <v>17.754899999999999</v>
      </c>
      <c r="D400" s="7">
        <f t="shared" si="30"/>
        <v>17.982728984262124</v>
      </c>
      <c r="E400" s="4">
        <f t="shared" si="31"/>
        <v>-0.22782898426212483</v>
      </c>
      <c r="F400" s="4">
        <f t="shared" si="32"/>
        <v>0.22782898426212483</v>
      </c>
      <c r="G400" s="4">
        <f t="shared" si="33"/>
        <v>5.1906046069911525E-2</v>
      </c>
      <c r="H400" s="11">
        <f t="shared" si="34"/>
        <v>1.2831893407573394E-2</v>
      </c>
    </row>
    <row r="401" spans="2:8">
      <c r="B401" s="8">
        <v>44363.291666666664</v>
      </c>
      <c r="C401" s="4">
        <v>17.776599999999998</v>
      </c>
      <c r="D401" s="7">
        <f t="shared" si="30"/>
        <v>17.757178289842621</v>
      </c>
      <c r="E401" s="4">
        <f t="shared" si="31"/>
        <v>1.9421710157377703E-2</v>
      </c>
      <c r="F401" s="4">
        <f t="shared" si="32"/>
        <v>1.9421710157377703E-2</v>
      </c>
      <c r="G401" s="4">
        <f t="shared" si="33"/>
        <v>3.7720282543718826E-4</v>
      </c>
      <c r="H401" s="11">
        <f t="shared" si="34"/>
        <v>1.0925435773644963E-3</v>
      </c>
    </row>
    <row r="402" spans="2:8">
      <c r="B402" s="8">
        <v>44364.291666666664</v>
      </c>
      <c r="C402" s="4">
        <v>18.622</v>
      </c>
      <c r="D402" s="7">
        <f t="shared" si="30"/>
        <v>17.776405782898422</v>
      </c>
      <c r="E402" s="4">
        <f t="shared" si="31"/>
        <v>0.84559421710157778</v>
      </c>
      <c r="F402" s="4">
        <f t="shared" si="32"/>
        <v>0.84559421710157778</v>
      </c>
      <c r="G402" s="4">
        <f t="shared" si="33"/>
        <v>0.71502957999563022</v>
      </c>
      <c r="H402" s="11">
        <f t="shared" si="34"/>
        <v>4.5408345886670483E-2</v>
      </c>
    </row>
    <row r="403" spans="2:8">
      <c r="B403" s="8">
        <v>44365.291666666664</v>
      </c>
      <c r="C403" s="4">
        <v>18.6035</v>
      </c>
      <c r="D403" s="7">
        <f t="shared" si="30"/>
        <v>18.613544057828985</v>
      </c>
      <c r="E403" s="4">
        <f t="shared" si="31"/>
        <v>-1.0044057828984876E-2</v>
      </c>
      <c r="F403" s="4">
        <f t="shared" si="32"/>
        <v>1.0044057828984876E-2</v>
      </c>
      <c r="G403" s="4">
        <f t="shared" si="33"/>
        <v>1.0088309767199238E-4</v>
      </c>
      <c r="H403" s="11">
        <f t="shared" si="34"/>
        <v>5.3990151471416004E-4</v>
      </c>
    </row>
    <row r="404" spans="2:8">
      <c r="B404" s="8">
        <v>44368.291666666664</v>
      </c>
      <c r="C404" s="4">
        <v>18.392399999999999</v>
      </c>
      <c r="D404" s="7">
        <f t="shared" si="30"/>
        <v>18.60360044057829</v>
      </c>
      <c r="E404" s="4">
        <f t="shared" si="31"/>
        <v>-0.2112004405782919</v>
      </c>
      <c r="F404" s="4">
        <f t="shared" si="32"/>
        <v>0.2112004405782919</v>
      </c>
      <c r="G404" s="4">
        <f t="shared" si="33"/>
        <v>4.4605626100464611E-2</v>
      </c>
      <c r="H404" s="11">
        <f t="shared" si="34"/>
        <v>1.1483027803782644E-2</v>
      </c>
    </row>
    <row r="405" spans="2:8">
      <c r="B405" s="8">
        <v>44369.291666666664</v>
      </c>
      <c r="C405" s="4">
        <v>18.851099999999999</v>
      </c>
      <c r="D405" s="7">
        <f t="shared" si="30"/>
        <v>18.394512004405779</v>
      </c>
      <c r="E405" s="4">
        <f t="shared" si="31"/>
        <v>0.45658799559421936</v>
      </c>
      <c r="F405" s="4">
        <f t="shared" si="32"/>
        <v>0.45658799559421936</v>
      </c>
      <c r="G405" s="4">
        <f t="shared" si="33"/>
        <v>0.20847259772074689</v>
      </c>
      <c r="H405" s="11">
        <f t="shared" si="34"/>
        <v>2.4220761419451352E-2</v>
      </c>
    </row>
    <row r="406" spans="2:8">
      <c r="B406" s="8">
        <v>44370.291666666664</v>
      </c>
      <c r="C406" s="4">
        <v>19.0212</v>
      </c>
      <c r="D406" s="7">
        <f t="shared" si="30"/>
        <v>18.846534120044055</v>
      </c>
      <c r="E406" s="4">
        <f t="shared" si="31"/>
        <v>0.17466587995594551</v>
      </c>
      <c r="F406" s="4">
        <f t="shared" si="32"/>
        <v>0.17466587995594551</v>
      </c>
      <c r="G406" s="4">
        <f t="shared" si="33"/>
        <v>3.0508169620784769E-2</v>
      </c>
      <c r="H406" s="11">
        <f t="shared" si="34"/>
        <v>9.1826950957849939E-3</v>
      </c>
    </row>
    <row r="407" spans="2:8">
      <c r="B407" s="8">
        <v>44371.291666666664</v>
      </c>
      <c r="C407" s="4">
        <v>19.1692</v>
      </c>
      <c r="D407" s="7">
        <f t="shared" si="30"/>
        <v>19.019453341200443</v>
      </c>
      <c r="E407" s="4">
        <f t="shared" si="31"/>
        <v>0.14974665879955751</v>
      </c>
      <c r="F407" s="4">
        <f t="shared" si="32"/>
        <v>0.14974665879955751</v>
      </c>
      <c r="G407" s="4">
        <f t="shared" si="33"/>
        <v>2.2424061821631095E-2</v>
      </c>
      <c r="H407" s="11">
        <f t="shared" si="34"/>
        <v>7.8118366337435836E-3</v>
      </c>
    </row>
    <row r="408" spans="2:8">
      <c r="B408" s="8">
        <v>44372.291666666664</v>
      </c>
      <c r="C408" s="4">
        <v>18.995000000000001</v>
      </c>
      <c r="D408" s="7">
        <f t="shared" si="30"/>
        <v>19.167702533412005</v>
      </c>
      <c r="E408" s="4">
        <f t="shared" si="31"/>
        <v>-0.17270253341200359</v>
      </c>
      <c r="F408" s="4">
        <f t="shared" si="32"/>
        <v>0.17270253341200359</v>
      </c>
      <c r="G408" s="4">
        <f t="shared" si="33"/>
        <v>2.9826165046924216E-2</v>
      </c>
      <c r="H408" s="11">
        <f t="shared" si="34"/>
        <v>9.0919996531720754E-3</v>
      </c>
    </row>
    <row r="409" spans="2:8">
      <c r="B409" s="8">
        <v>44375.291666666664</v>
      </c>
      <c r="C409" s="4">
        <v>19.947199999999999</v>
      </c>
      <c r="D409" s="7">
        <f t="shared" si="30"/>
        <v>18.99672702533412</v>
      </c>
      <c r="E409" s="4">
        <f t="shared" si="31"/>
        <v>0.95047297466587821</v>
      </c>
      <c r="F409" s="4">
        <f t="shared" si="32"/>
        <v>0.95047297466587821</v>
      </c>
      <c r="G409" s="4">
        <f t="shared" si="33"/>
        <v>0.90339887557020315</v>
      </c>
      <c r="H409" s="11">
        <f t="shared" si="34"/>
        <v>4.7649443263509582E-2</v>
      </c>
    </row>
    <row r="410" spans="2:8">
      <c r="B410" s="8">
        <v>44376.291666666664</v>
      </c>
      <c r="C410" s="4">
        <v>19.988900000000001</v>
      </c>
      <c r="D410" s="7">
        <f t="shared" si="30"/>
        <v>19.937695270253339</v>
      </c>
      <c r="E410" s="4">
        <f t="shared" si="31"/>
        <v>5.120472974666157E-2</v>
      </c>
      <c r="F410" s="4">
        <f t="shared" si="32"/>
        <v>5.120472974666157E-2</v>
      </c>
      <c r="G410" s="4">
        <f t="shared" si="33"/>
        <v>2.6219243484286482E-3</v>
      </c>
      <c r="H410" s="11">
        <f t="shared" si="34"/>
        <v>2.5616582076383176E-3</v>
      </c>
    </row>
    <row r="411" spans="2:8">
      <c r="B411" s="8">
        <v>44377.291666666664</v>
      </c>
      <c r="C411" s="4">
        <v>19.964700000000001</v>
      </c>
      <c r="D411" s="7">
        <f t="shared" si="30"/>
        <v>19.988387952702535</v>
      </c>
      <c r="E411" s="4">
        <f t="shared" si="31"/>
        <v>-2.3687952702534432E-2</v>
      </c>
      <c r="F411" s="4">
        <f t="shared" si="32"/>
        <v>2.3687952702534432E-2</v>
      </c>
      <c r="G411" s="4">
        <f t="shared" si="33"/>
        <v>5.6111910323750828E-4</v>
      </c>
      <c r="H411" s="11">
        <f t="shared" si="34"/>
        <v>1.1864917931416164E-3</v>
      </c>
    </row>
    <row r="412" spans="2:8">
      <c r="B412" s="8">
        <v>44378.291666666664</v>
      </c>
      <c r="C412" s="4">
        <v>20.1738</v>
      </c>
      <c r="D412" s="7">
        <f t="shared" si="30"/>
        <v>19.964936879527027</v>
      </c>
      <c r="E412" s="4">
        <f t="shared" si="31"/>
        <v>0.20886312047297295</v>
      </c>
      <c r="F412" s="4">
        <f t="shared" si="32"/>
        <v>0.20886312047297295</v>
      </c>
      <c r="G412" s="4">
        <f t="shared" si="33"/>
        <v>4.3623803093707614E-2</v>
      </c>
      <c r="H412" s="11">
        <f t="shared" si="34"/>
        <v>1.0353186830095121E-2</v>
      </c>
    </row>
    <row r="413" spans="2:8">
      <c r="B413" s="8">
        <v>44379.291666666664</v>
      </c>
      <c r="C413" s="4">
        <v>20.4483</v>
      </c>
      <c r="D413" s="7">
        <f t="shared" si="30"/>
        <v>20.171711368795272</v>
      </c>
      <c r="E413" s="4">
        <f t="shared" si="31"/>
        <v>0.27658863120472788</v>
      </c>
      <c r="F413" s="4">
        <f t="shared" si="32"/>
        <v>0.27658863120472788</v>
      </c>
      <c r="G413" s="4">
        <f t="shared" si="33"/>
        <v>7.6501270911704972E-2</v>
      </c>
      <c r="H413" s="11">
        <f t="shared" si="34"/>
        <v>1.3526240871110453E-2</v>
      </c>
    </row>
    <row r="414" spans="2:8">
      <c r="B414" s="8">
        <v>44383.291666666664</v>
      </c>
      <c r="C414" s="4">
        <v>20.659400000000002</v>
      </c>
      <c r="D414" s="7">
        <f t="shared" si="30"/>
        <v>20.445534113687952</v>
      </c>
      <c r="E414" s="4">
        <f t="shared" si="31"/>
        <v>0.21386588631204972</v>
      </c>
      <c r="F414" s="4">
        <f t="shared" si="32"/>
        <v>0.21386588631204972</v>
      </c>
      <c r="G414" s="4">
        <f t="shared" si="33"/>
        <v>4.5738617328038578E-2</v>
      </c>
      <c r="H414" s="11">
        <f t="shared" si="34"/>
        <v>1.0351989230667382E-2</v>
      </c>
    </row>
    <row r="415" spans="2:8">
      <c r="B415" s="8">
        <v>44384.291666666664</v>
      </c>
      <c r="C415" s="4">
        <v>20.333300000000001</v>
      </c>
      <c r="D415" s="7">
        <f t="shared" si="30"/>
        <v>20.657261341136881</v>
      </c>
      <c r="E415" s="4">
        <f t="shared" si="31"/>
        <v>-0.32396134113687935</v>
      </c>
      <c r="F415" s="4">
        <f t="shared" si="32"/>
        <v>0.32396134113687935</v>
      </c>
      <c r="G415" s="4">
        <f t="shared" si="33"/>
        <v>0.10495095055120551</v>
      </c>
      <c r="H415" s="11">
        <f t="shared" si="34"/>
        <v>1.5932551092881102E-2</v>
      </c>
    </row>
    <row r="416" spans="2:8">
      <c r="B416" s="8">
        <v>44385.291666666664</v>
      </c>
      <c r="C416" s="4">
        <v>19.865100000000002</v>
      </c>
      <c r="D416" s="7">
        <f t="shared" si="30"/>
        <v>20.336539613411368</v>
      </c>
      <c r="E416" s="4">
        <f t="shared" si="31"/>
        <v>-0.47143961341136631</v>
      </c>
      <c r="F416" s="4">
        <f t="shared" si="32"/>
        <v>0.47143961341136631</v>
      </c>
      <c r="G416" s="4">
        <f t="shared" si="33"/>
        <v>0.2222553090934585</v>
      </c>
      <c r="H416" s="11">
        <f t="shared" si="34"/>
        <v>2.3732053370552692E-2</v>
      </c>
    </row>
    <row r="417" spans="2:8">
      <c r="B417" s="8">
        <v>44386.291666666664</v>
      </c>
      <c r="C417" s="4">
        <v>20.0124</v>
      </c>
      <c r="D417" s="7">
        <f t="shared" si="30"/>
        <v>19.869814396134114</v>
      </c>
      <c r="E417" s="4">
        <f t="shared" si="31"/>
        <v>0.1425856038658857</v>
      </c>
      <c r="F417" s="4">
        <f t="shared" si="32"/>
        <v>0.1425856038658857</v>
      </c>
      <c r="G417" s="4">
        <f t="shared" si="33"/>
        <v>2.033065442979928E-2</v>
      </c>
      <c r="H417" s="11">
        <f t="shared" si="34"/>
        <v>7.1248627783716944E-3</v>
      </c>
    </row>
    <row r="418" spans="2:8">
      <c r="B418" s="8">
        <v>44389.291666666664</v>
      </c>
      <c r="C418" s="4">
        <v>20.473700000000001</v>
      </c>
      <c r="D418" s="7">
        <f t="shared" si="30"/>
        <v>20.010974143961342</v>
      </c>
      <c r="E418" s="4">
        <f t="shared" si="31"/>
        <v>0.46272585603865934</v>
      </c>
      <c r="F418" s="4">
        <f t="shared" si="32"/>
        <v>0.46272585603865934</v>
      </c>
      <c r="G418" s="4">
        <f t="shared" si="33"/>
        <v>0.21411521784671009</v>
      </c>
      <c r="H418" s="11">
        <f t="shared" si="34"/>
        <v>2.2600988391871489E-2</v>
      </c>
    </row>
    <row r="419" spans="2:8">
      <c r="B419" s="8">
        <v>44390.291666666664</v>
      </c>
      <c r="C419" s="4">
        <v>20.2117</v>
      </c>
      <c r="D419" s="7">
        <f t="shared" si="30"/>
        <v>20.469072741439614</v>
      </c>
      <c r="E419" s="4">
        <f t="shared" si="31"/>
        <v>-0.25737274143961386</v>
      </c>
      <c r="F419" s="4">
        <f t="shared" si="32"/>
        <v>0.25737274143961386</v>
      </c>
      <c r="G419" s="4">
        <f t="shared" si="33"/>
        <v>6.6240728036142324E-2</v>
      </c>
      <c r="H419" s="11">
        <f t="shared" si="34"/>
        <v>1.273384927737963E-2</v>
      </c>
    </row>
    <row r="420" spans="2:8">
      <c r="B420" s="8">
        <v>44391.291666666664</v>
      </c>
      <c r="C420" s="4">
        <v>19.803999999999998</v>
      </c>
      <c r="D420" s="7">
        <f t="shared" si="30"/>
        <v>20.214273727414394</v>
      </c>
      <c r="E420" s="4">
        <f t="shared" si="31"/>
        <v>-0.41027372741439549</v>
      </c>
      <c r="F420" s="4">
        <f t="shared" si="32"/>
        <v>0.41027372741439549</v>
      </c>
      <c r="G420" s="4">
        <f t="shared" si="33"/>
        <v>0.16832453140650169</v>
      </c>
      <c r="H420" s="11">
        <f t="shared" si="34"/>
        <v>2.0716710129993713E-2</v>
      </c>
    </row>
    <row r="421" spans="2:8">
      <c r="B421" s="8">
        <v>44392.291666666664</v>
      </c>
      <c r="C421" s="4">
        <v>18.930399999999999</v>
      </c>
      <c r="D421" s="7">
        <f t="shared" si="30"/>
        <v>19.808102737274144</v>
      </c>
      <c r="E421" s="4">
        <f t="shared" si="31"/>
        <v>-0.87770273727414505</v>
      </c>
      <c r="F421" s="4">
        <f t="shared" si="32"/>
        <v>0.87770273727414505</v>
      </c>
      <c r="G421" s="4">
        <f t="shared" si="33"/>
        <v>0.77036209501852693</v>
      </c>
      <c r="H421" s="11">
        <f t="shared" si="34"/>
        <v>4.6364722207356691E-2</v>
      </c>
    </row>
    <row r="422" spans="2:8">
      <c r="B422" s="8">
        <v>44393.291666666664</v>
      </c>
      <c r="C422" s="4">
        <v>18.1267</v>
      </c>
      <c r="D422" s="7">
        <f t="shared" si="30"/>
        <v>18.93917702737274</v>
      </c>
      <c r="E422" s="4">
        <f t="shared" si="31"/>
        <v>-0.81247702737273997</v>
      </c>
      <c r="F422" s="4">
        <f t="shared" si="32"/>
        <v>0.81247702737273997</v>
      </c>
      <c r="G422" s="4">
        <f t="shared" si="33"/>
        <v>0.66011892000844408</v>
      </c>
      <c r="H422" s="11">
        <f t="shared" si="34"/>
        <v>4.4822114746354273E-2</v>
      </c>
    </row>
    <row r="423" spans="2:8">
      <c r="B423" s="8">
        <v>44396.291666666664</v>
      </c>
      <c r="C423" s="4">
        <v>18.744299999999999</v>
      </c>
      <c r="D423" s="7">
        <f t="shared" si="30"/>
        <v>18.134824770273724</v>
      </c>
      <c r="E423" s="4">
        <f t="shared" si="31"/>
        <v>0.6094752297262751</v>
      </c>
      <c r="F423" s="4">
        <f t="shared" si="32"/>
        <v>0.6094752297262751</v>
      </c>
      <c r="G423" s="4">
        <f t="shared" si="33"/>
        <v>0.37146005564989582</v>
      </c>
      <c r="H423" s="11">
        <f t="shared" si="34"/>
        <v>3.2515230215386819E-2</v>
      </c>
    </row>
    <row r="424" spans="2:8">
      <c r="B424" s="8">
        <v>44397.291666666664</v>
      </c>
      <c r="C424" s="4">
        <v>18.576799999999999</v>
      </c>
      <c r="D424" s="7">
        <f t="shared" si="30"/>
        <v>18.738205247702734</v>
      </c>
      <c r="E424" s="4">
        <f t="shared" si="31"/>
        <v>-0.16140524770273501</v>
      </c>
      <c r="F424" s="4">
        <f t="shared" si="32"/>
        <v>0.16140524770273501</v>
      </c>
      <c r="G424" s="4">
        <f t="shared" si="33"/>
        <v>2.6051653985981246E-2</v>
      </c>
      <c r="H424" s="11">
        <f t="shared" si="34"/>
        <v>8.6885388066155114E-3</v>
      </c>
    </row>
    <row r="425" spans="2:8">
      <c r="B425" s="8">
        <v>44398.291666666664</v>
      </c>
      <c r="C425" s="4">
        <v>19.3733</v>
      </c>
      <c r="D425" s="7">
        <f t="shared" si="30"/>
        <v>18.578414052477026</v>
      </c>
      <c r="E425" s="4">
        <f t="shared" si="31"/>
        <v>0.79488594752297459</v>
      </c>
      <c r="F425" s="4">
        <f t="shared" si="32"/>
        <v>0.79488594752297459</v>
      </c>
      <c r="G425" s="4">
        <f t="shared" si="33"/>
        <v>0.63184366956949711</v>
      </c>
      <c r="H425" s="11">
        <f t="shared" si="34"/>
        <v>4.1029971534172011E-2</v>
      </c>
    </row>
    <row r="426" spans="2:8">
      <c r="B426" s="8">
        <v>44399.291666666664</v>
      </c>
      <c r="C426" s="4">
        <v>19.556999999999999</v>
      </c>
      <c r="D426" s="7">
        <f t="shared" si="30"/>
        <v>19.365351140524769</v>
      </c>
      <c r="E426" s="4">
        <f t="shared" si="31"/>
        <v>0.19164885947522947</v>
      </c>
      <c r="F426" s="4">
        <f t="shared" si="32"/>
        <v>0.19164885947522947</v>
      </c>
      <c r="G426" s="4">
        <f t="shared" si="33"/>
        <v>3.6729285338156253E-2</v>
      </c>
      <c r="H426" s="11">
        <f t="shared" si="34"/>
        <v>9.7995019417717183E-3</v>
      </c>
    </row>
    <row r="427" spans="2:8">
      <c r="B427" s="8">
        <v>44400.291666666664</v>
      </c>
      <c r="C427" s="4">
        <v>19.521000000000001</v>
      </c>
      <c r="D427" s="7">
        <f t="shared" si="30"/>
        <v>19.555083511405247</v>
      </c>
      <c r="E427" s="4">
        <f t="shared" si="31"/>
        <v>-3.4083511405246014E-2</v>
      </c>
      <c r="F427" s="4">
        <f t="shared" si="32"/>
        <v>3.4083511405246014E-2</v>
      </c>
      <c r="G427" s="4">
        <f t="shared" si="33"/>
        <v>1.1616857497115352E-3</v>
      </c>
      <c r="H427" s="11">
        <f t="shared" si="34"/>
        <v>1.7459920805924908E-3</v>
      </c>
    </row>
    <row r="428" spans="2:8">
      <c r="B428" s="8">
        <v>44403.291666666664</v>
      </c>
      <c r="C428" s="4">
        <v>19.2575</v>
      </c>
      <c r="D428" s="7">
        <f t="shared" si="30"/>
        <v>19.521340835114053</v>
      </c>
      <c r="E428" s="4">
        <f t="shared" si="31"/>
        <v>-0.26384083511405265</v>
      </c>
      <c r="F428" s="4">
        <f t="shared" si="32"/>
        <v>0.26384083511405265</v>
      </c>
      <c r="G428" s="4">
        <f t="shared" si="33"/>
        <v>6.9611986273680718E-2</v>
      </c>
      <c r="H428" s="11">
        <f t="shared" si="34"/>
        <v>1.370067948145152E-2</v>
      </c>
    </row>
    <row r="429" spans="2:8">
      <c r="B429" s="8">
        <v>44404.291666666664</v>
      </c>
      <c r="C429" s="4">
        <v>19.171700000000001</v>
      </c>
      <c r="D429" s="7">
        <f t="shared" si="30"/>
        <v>19.260138408351139</v>
      </c>
      <c r="E429" s="4">
        <f t="shared" si="31"/>
        <v>-8.8438408351137809E-2</v>
      </c>
      <c r="F429" s="4">
        <f t="shared" si="32"/>
        <v>8.8438408351137809E-2</v>
      </c>
      <c r="G429" s="4">
        <f t="shared" si="33"/>
        <v>7.821352071682601E-3</v>
      </c>
      <c r="H429" s="11">
        <f t="shared" si="34"/>
        <v>4.6129664219207375E-3</v>
      </c>
    </row>
    <row r="430" spans="2:8">
      <c r="B430" s="8">
        <v>44405.291666666664</v>
      </c>
      <c r="C430" s="4">
        <v>19.466100000000001</v>
      </c>
      <c r="D430" s="7">
        <f t="shared" si="30"/>
        <v>19.172584384083514</v>
      </c>
      <c r="E430" s="4">
        <f t="shared" si="31"/>
        <v>0.29351561591648689</v>
      </c>
      <c r="F430" s="4">
        <f t="shared" si="32"/>
        <v>0.29351561591648689</v>
      </c>
      <c r="G430" s="4">
        <f t="shared" si="33"/>
        <v>8.6151416786834648E-2</v>
      </c>
      <c r="H430" s="11">
        <f t="shared" si="34"/>
        <v>1.5078295905008548E-2</v>
      </c>
    </row>
    <row r="431" spans="2:8">
      <c r="B431" s="8">
        <v>44406.291666666664</v>
      </c>
      <c r="C431" s="4">
        <v>19.6248</v>
      </c>
      <c r="D431" s="7">
        <f t="shared" si="30"/>
        <v>19.463164843840836</v>
      </c>
      <c r="E431" s="4">
        <f t="shared" si="31"/>
        <v>0.16163515615916424</v>
      </c>
      <c r="F431" s="4">
        <f t="shared" si="32"/>
        <v>0.16163515615916424</v>
      </c>
      <c r="G431" s="4">
        <f t="shared" si="33"/>
        <v>2.6125923706597408E-2</v>
      </c>
      <c r="H431" s="11">
        <f t="shared" si="34"/>
        <v>8.2362702376158857E-3</v>
      </c>
    </row>
    <row r="432" spans="2:8">
      <c r="B432" s="8">
        <v>44407.291666666664</v>
      </c>
      <c r="C432" s="4">
        <v>19.4621</v>
      </c>
      <c r="D432" s="7">
        <f t="shared" si="30"/>
        <v>19.62318364843841</v>
      </c>
      <c r="E432" s="4">
        <f t="shared" si="31"/>
        <v>-0.16108364843841017</v>
      </c>
      <c r="F432" s="4">
        <f t="shared" si="32"/>
        <v>0.16108364843841017</v>
      </c>
      <c r="G432" s="4">
        <f t="shared" si="33"/>
        <v>2.5947941794229323E-2</v>
      </c>
      <c r="H432" s="11">
        <f t="shared" si="34"/>
        <v>8.2767865974591737E-3</v>
      </c>
    </row>
    <row r="433" spans="2:8">
      <c r="B433" s="8">
        <v>44410.291666666664</v>
      </c>
      <c r="C433" s="4">
        <v>19.712700000000002</v>
      </c>
      <c r="D433" s="7">
        <f t="shared" si="30"/>
        <v>19.463710836484381</v>
      </c>
      <c r="E433" s="4">
        <f t="shared" si="31"/>
        <v>0.2489891635156205</v>
      </c>
      <c r="F433" s="4">
        <f t="shared" si="32"/>
        <v>0.2489891635156205</v>
      </c>
      <c r="G433" s="4">
        <f t="shared" si="33"/>
        <v>6.1995603548208406E-2</v>
      </c>
      <c r="H433" s="11">
        <f t="shared" si="34"/>
        <v>1.2630901069646497E-2</v>
      </c>
    </row>
    <row r="434" spans="2:8">
      <c r="B434" s="8">
        <v>44411.291666666664</v>
      </c>
      <c r="C434" s="4">
        <v>19.7776</v>
      </c>
      <c r="D434" s="7">
        <f t="shared" si="30"/>
        <v>19.710210108364844</v>
      </c>
      <c r="E434" s="4">
        <f t="shared" si="31"/>
        <v>6.7389891635155408E-2</v>
      </c>
      <c r="F434" s="4">
        <f t="shared" si="32"/>
        <v>6.7389891635155408E-2</v>
      </c>
      <c r="G434" s="4">
        <f t="shared" si="33"/>
        <v>4.5413974945979884E-3</v>
      </c>
      <c r="H434" s="11">
        <f t="shared" si="34"/>
        <v>3.4073846996175174E-3</v>
      </c>
    </row>
    <row r="435" spans="2:8">
      <c r="B435" s="8">
        <v>44412.291666666664</v>
      </c>
      <c r="C435" s="4">
        <v>20.235700000000001</v>
      </c>
      <c r="D435" s="7">
        <f t="shared" si="30"/>
        <v>19.776926101083646</v>
      </c>
      <c r="E435" s="4">
        <f t="shared" si="31"/>
        <v>0.45877389891635545</v>
      </c>
      <c r="F435" s="4">
        <f t="shared" si="32"/>
        <v>0.45877389891635545</v>
      </c>
      <c r="G435" s="4">
        <f t="shared" si="33"/>
        <v>0.21047349032691431</v>
      </c>
      <c r="H435" s="11">
        <f t="shared" si="34"/>
        <v>2.2671511186485045E-2</v>
      </c>
    </row>
    <row r="436" spans="2:8">
      <c r="B436" s="8">
        <v>44413.291666666664</v>
      </c>
      <c r="C436" s="4">
        <v>20.597999999999999</v>
      </c>
      <c r="D436" s="7">
        <f t="shared" si="30"/>
        <v>20.231112261010839</v>
      </c>
      <c r="E436" s="4">
        <f t="shared" si="31"/>
        <v>0.36688773898915983</v>
      </c>
      <c r="F436" s="4">
        <f t="shared" si="32"/>
        <v>0.36688773898915983</v>
      </c>
      <c r="G436" s="4">
        <f t="shared" si="33"/>
        <v>0.13460661302057786</v>
      </c>
      <c r="H436" s="11">
        <f t="shared" si="34"/>
        <v>1.7811813719252348E-2</v>
      </c>
    </row>
    <row r="437" spans="2:8">
      <c r="B437" s="8">
        <v>44414.291666666664</v>
      </c>
      <c r="C437" s="4">
        <v>20.327500000000001</v>
      </c>
      <c r="D437" s="7">
        <f t="shared" si="30"/>
        <v>20.594331122610107</v>
      </c>
      <c r="E437" s="4">
        <f t="shared" si="31"/>
        <v>-0.26683112261010677</v>
      </c>
      <c r="F437" s="4">
        <f t="shared" si="32"/>
        <v>0.26683112261010677</v>
      </c>
      <c r="G437" s="4">
        <f t="shared" si="33"/>
        <v>7.119884799336984E-2</v>
      </c>
      <c r="H437" s="11">
        <f t="shared" si="34"/>
        <v>1.3126607925721647E-2</v>
      </c>
    </row>
    <row r="438" spans="2:8">
      <c r="B438" s="8">
        <v>44417.291666666664</v>
      </c>
      <c r="C438" s="4">
        <v>20.256599999999999</v>
      </c>
      <c r="D438" s="7">
        <f t="shared" si="30"/>
        <v>20.3301683112261</v>
      </c>
      <c r="E438" s="4">
        <f t="shared" si="31"/>
        <v>-7.3568311226100747E-2</v>
      </c>
      <c r="F438" s="4">
        <f t="shared" si="32"/>
        <v>7.3568311226100747E-2</v>
      </c>
      <c r="G438" s="4">
        <f t="shared" si="33"/>
        <v>5.412296416660421E-3</v>
      </c>
      <c r="H438" s="11">
        <f t="shared" si="34"/>
        <v>3.6318193194366652E-3</v>
      </c>
    </row>
    <row r="439" spans="2:8">
      <c r="B439" s="8">
        <v>44418.291666666664</v>
      </c>
      <c r="C439" s="4">
        <v>19.898299999999999</v>
      </c>
      <c r="D439" s="7">
        <f t="shared" si="30"/>
        <v>20.25733568311226</v>
      </c>
      <c r="E439" s="4">
        <f t="shared" si="31"/>
        <v>-0.35903568311226053</v>
      </c>
      <c r="F439" s="4">
        <f t="shared" si="32"/>
        <v>0.35903568311226053</v>
      </c>
      <c r="G439" s="4">
        <f t="shared" si="33"/>
        <v>0.12890662174788756</v>
      </c>
      <c r="H439" s="11">
        <f t="shared" si="34"/>
        <v>1.8043535533802411E-2</v>
      </c>
    </row>
    <row r="440" spans="2:8">
      <c r="B440" s="8">
        <v>44419.291666666664</v>
      </c>
      <c r="C440" s="4">
        <v>19.661799999999999</v>
      </c>
      <c r="D440" s="7">
        <f t="shared" si="30"/>
        <v>19.901890356831121</v>
      </c>
      <c r="E440" s="4">
        <f t="shared" si="31"/>
        <v>-0.24009035683112145</v>
      </c>
      <c r="F440" s="4">
        <f t="shared" si="32"/>
        <v>0.24009035683112145</v>
      </c>
      <c r="G440" s="4">
        <f t="shared" si="33"/>
        <v>5.7643379443295228E-2</v>
      </c>
      <c r="H440" s="11">
        <f t="shared" si="34"/>
        <v>1.2211005952207908E-2</v>
      </c>
    </row>
    <row r="441" spans="2:8">
      <c r="B441" s="8">
        <v>44420.291666666664</v>
      </c>
      <c r="C441" s="4">
        <v>19.8674</v>
      </c>
      <c r="D441" s="7">
        <f t="shared" si="30"/>
        <v>19.664200903568311</v>
      </c>
      <c r="E441" s="4">
        <f t="shared" si="31"/>
        <v>0.20319909643168899</v>
      </c>
      <c r="F441" s="4">
        <f t="shared" si="32"/>
        <v>0.20319909643168899</v>
      </c>
      <c r="G441" s="4">
        <f t="shared" si="33"/>
        <v>4.1289872790654839E-2</v>
      </c>
      <c r="H441" s="11">
        <f t="shared" si="34"/>
        <v>1.0227764902890613E-2</v>
      </c>
    </row>
    <row r="442" spans="2:8">
      <c r="B442" s="8">
        <v>44421.291666666664</v>
      </c>
      <c r="C442" s="4">
        <v>20.149799999999999</v>
      </c>
      <c r="D442" s="7">
        <f t="shared" si="30"/>
        <v>19.865368009035684</v>
      </c>
      <c r="E442" s="4">
        <f t="shared" si="31"/>
        <v>0.28443199096431471</v>
      </c>
      <c r="F442" s="4">
        <f t="shared" si="32"/>
        <v>0.28443199096431471</v>
      </c>
      <c r="G442" s="4">
        <f t="shared" si="33"/>
        <v>8.0901557483923997E-2</v>
      </c>
      <c r="H442" s="11">
        <f t="shared" si="34"/>
        <v>1.4115871669411841E-2</v>
      </c>
    </row>
    <row r="443" spans="2:8">
      <c r="B443" s="8">
        <v>44424.291666666664</v>
      </c>
      <c r="C443" s="4">
        <v>19.912299999999998</v>
      </c>
      <c r="D443" s="7">
        <f t="shared" si="30"/>
        <v>20.146955680090354</v>
      </c>
      <c r="E443" s="4">
        <f t="shared" si="31"/>
        <v>-0.23465568009035565</v>
      </c>
      <c r="F443" s="4">
        <f t="shared" si="32"/>
        <v>0.23465568009035565</v>
      </c>
      <c r="G443" s="4">
        <f t="shared" si="33"/>
        <v>5.5063288198667328E-2</v>
      </c>
      <c r="H443" s="11">
        <f t="shared" si="34"/>
        <v>1.1784458856603992E-2</v>
      </c>
    </row>
    <row r="444" spans="2:8">
      <c r="B444" s="8">
        <v>44425.291666666664</v>
      </c>
      <c r="C444" s="4">
        <v>19.421199999999999</v>
      </c>
      <c r="D444" s="7">
        <f t="shared" si="30"/>
        <v>19.914646556800903</v>
      </c>
      <c r="E444" s="4">
        <f t="shared" si="31"/>
        <v>-0.49344655680090455</v>
      </c>
      <c r="F444" s="4">
        <f t="shared" si="32"/>
        <v>0.49344655680090455</v>
      </c>
      <c r="G444" s="4">
        <f t="shared" si="33"/>
        <v>0.24348950441866832</v>
      </c>
      <c r="H444" s="11">
        <f t="shared" si="34"/>
        <v>2.5407624492868854E-2</v>
      </c>
    </row>
    <row r="445" spans="2:8">
      <c r="B445" s="8">
        <v>44426.291666666664</v>
      </c>
      <c r="C445" s="4">
        <v>19.004000000000001</v>
      </c>
      <c r="D445" s="7">
        <f t="shared" si="30"/>
        <v>19.426134465568008</v>
      </c>
      <c r="E445" s="4">
        <f t="shared" si="31"/>
        <v>-0.42213446556800704</v>
      </c>
      <c r="F445" s="4">
        <f t="shared" si="32"/>
        <v>0.42213446556800704</v>
      </c>
      <c r="G445" s="4">
        <f t="shared" si="33"/>
        <v>0.17819750702038692</v>
      </c>
      <c r="H445" s="11">
        <f t="shared" si="34"/>
        <v>2.2212927045253999E-2</v>
      </c>
    </row>
    <row r="446" spans="2:8">
      <c r="B446" s="8">
        <v>44427.291666666664</v>
      </c>
      <c r="C446" s="4">
        <v>19.7606</v>
      </c>
      <c r="D446" s="7">
        <f t="shared" si="30"/>
        <v>19.008221344655681</v>
      </c>
      <c r="E446" s="4">
        <f t="shared" si="31"/>
        <v>0.75237865534431947</v>
      </c>
      <c r="F446" s="4">
        <f t="shared" si="32"/>
        <v>0.75237865534431947</v>
      </c>
      <c r="G446" s="4">
        <f t="shared" si="33"/>
        <v>0.56607364101772628</v>
      </c>
      <c r="H446" s="11">
        <f t="shared" si="34"/>
        <v>3.8074686767826861E-2</v>
      </c>
    </row>
    <row r="447" spans="2:8">
      <c r="B447" s="8">
        <v>44428.291666666664</v>
      </c>
      <c r="C447" s="4">
        <v>20.776700000000002</v>
      </c>
      <c r="D447" s="7">
        <f t="shared" si="30"/>
        <v>19.753076213446558</v>
      </c>
      <c r="E447" s="4">
        <f t="shared" si="31"/>
        <v>1.0236237865534434</v>
      </c>
      <c r="F447" s="4">
        <f t="shared" si="32"/>
        <v>1.0236237865534434</v>
      </c>
      <c r="G447" s="4">
        <f t="shared" si="33"/>
        <v>1.0478056563980096</v>
      </c>
      <c r="H447" s="11">
        <f t="shared" si="34"/>
        <v>4.926787153655024E-2</v>
      </c>
    </row>
    <row r="448" spans="2:8">
      <c r="B448" s="8">
        <v>44431.291666666664</v>
      </c>
      <c r="C448" s="4">
        <v>21.916499999999999</v>
      </c>
      <c r="D448" s="7">
        <f t="shared" si="30"/>
        <v>20.766463762134467</v>
      </c>
      <c r="E448" s="4">
        <f t="shared" si="31"/>
        <v>1.1500362378655318</v>
      </c>
      <c r="F448" s="4">
        <f t="shared" si="32"/>
        <v>1.1500362378655318</v>
      </c>
      <c r="G448" s="4">
        <f t="shared" si="33"/>
        <v>1.322583348403906</v>
      </c>
      <c r="H448" s="11">
        <f t="shared" si="34"/>
        <v>5.2473535366757092E-2</v>
      </c>
    </row>
    <row r="449" spans="2:8">
      <c r="B449" s="8">
        <v>44432.291666666664</v>
      </c>
      <c r="C449" s="4">
        <v>21.751799999999999</v>
      </c>
      <c r="D449" s="7">
        <f t="shared" si="30"/>
        <v>21.904999637621344</v>
      </c>
      <c r="E449" s="4">
        <f t="shared" si="31"/>
        <v>-0.15319963762134492</v>
      </c>
      <c r="F449" s="4">
        <f t="shared" si="32"/>
        <v>0.15319963762134492</v>
      </c>
      <c r="G449" s="4">
        <f t="shared" si="33"/>
        <v>2.3470128967311401E-2</v>
      </c>
      <c r="H449" s="11">
        <f t="shared" si="34"/>
        <v>7.0430786243595896E-3</v>
      </c>
    </row>
    <row r="450" spans="2:8">
      <c r="B450" s="8">
        <v>44433.291666666664</v>
      </c>
      <c r="C450" s="4">
        <v>22.170999999999999</v>
      </c>
      <c r="D450" s="7">
        <f t="shared" si="30"/>
        <v>21.753331996376211</v>
      </c>
      <c r="E450" s="4">
        <f t="shared" si="31"/>
        <v>0.41766800362378831</v>
      </c>
      <c r="F450" s="4">
        <f t="shared" si="32"/>
        <v>0.41766800362378831</v>
      </c>
      <c r="G450" s="4">
        <f t="shared" si="33"/>
        <v>0.17444656125108085</v>
      </c>
      <c r="H450" s="11">
        <f t="shared" si="34"/>
        <v>1.883848286607678E-2</v>
      </c>
    </row>
    <row r="451" spans="2:8">
      <c r="B451" s="8">
        <v>44434.291666666664</v>
      </c>
      <c r="C451" s="4">
        <v>22.026299999999999</v>
      </c>
      <c r="D451" s="7">
        <f t="shared" si="30"/>
        <v>22.166823319963761</v>
      </c>
      <c r="E451" s="4">
        <f t="shared" si="31"/>
        <v>-0.14052331996376211</v>
      </c>
      <c r="F451" s="4">
        <f t="shared" si="32"/>
        <v>0.14052331996376211</v>
      </c>
      <c r="G451" s="4">
        <f t="shared" si="33"/>
        <v>1.974680345363786E-2</v>
      </c>
      <c r="H451" s="11">
        <f t="shared" si="34"/>
        <v>6.3797968775401274E-3</v>
      </c>
    </row>
    <row r="452" spans="2:8">
      <c r="B452" s="8">
        <v>44435.291666666664</v>
      </c>
      <c r="C452" s="4">
        <v>22.5932</v>
      </c>
      <c r="D452" s="7">
        <f t="shared" ref="D452:D515" si="35">alpha*C451+(1-alpha)*D451</f>
        <v>22.027705233199637</v>
      </c>
      <c r="E452" s="4">
        <f t="shared" ref="E452:E515" si="36">C452-D452</f>
        <v>0.56549476680036292</v>
      </c>
      <c r="F452" s="4">
        <f t="shared" ref="F452:F515" si="37">ABS(E452)</f>
        <v>0.56549476680036292</v>
      </c>
      <c r="G452" s="4">
        <f t="shared" ref="G452:G515" si="38">E452^2</f>
        <v>0.31978433127859685</v>
      </c>
      <c r="H452" s="11">
        <f t="shared" ref="H452:H515" si="39">F452/C452</f>
        <v>2.5029423313225347E-2</v>
      </c>
    </row>
    <row r="453" spans="2:8">
      <c r="B453" s="8">
        <v>44438.291666666664</v>
      </c>
      <c r="C453" s="4">
        <v>22.645099999999999</v>
      </c>
      <c r="D453" s="7">
        <f t="shared" si="35"/>
        <v>22.587545052331997</v>
      </c>
      <c r="E453" s="4">
        <f t="shared" si="36"/>
        <v>5.7554947668002399E-2</v>
      </c>
      <c r="F453" s="4">
        <f t="shared" si="37"/>
        <v>5.7554947668002399E-2</v>
      </c>
      <c r="G453" s="4">
        <f t="shared" si="38"/>
        <v>3.3125720010664947E-3</v>
      </c>
      <c r="H453" s="11">
        <f t="shared" si="39"/>
        <v>2.5416071321390675E-3</v>
      </c>
    </row>
    <row r="454" spans="2:8">
      <c r="B454" s="8">
        <v>44439.291666666664</v>
      </c>
      <c r="C454" s="4">
        <v>22.346599999999999</v>
      </c>
      <c r="D454" s="7">
        <f t="shared" si="35"/>
        <v>22.644524450523317</v>
      </c>
      <c r="E454" s="4">
        <f t="shared" si="36"/>
        <v>-0.29792445052331828</v>
      </c>
      <c r="F454" s="4">
        <f t="shared" si="37"/>
        <v>0.29792445052331828</v>
      </c>
      <c r="G454" s="4">
        <f t="shared" si="38"/>
        <v>8.8758978219621129E-2</v>
      </c>
      <c r="H454" s="11">
        <f t="shared" si="39"/>
        <v>1.3331981174913334E-2</v>
      </c>
    </row>
    <row r="455" spans="2:8">
      <c r="B455" s="8">
        <v>44440.291666666664</v>
      </c>
      <c r="C455" s="4">
        <v>22.4025</v>
      </c>
      <c r="D455" s="7">
        <f t="shared" si="35"/>
        <v>22.349579244505229</v>
      </c>
      <c r="E455" s="4">
        <f t="shared" si="36"/>
        <v>5.2920755494771043E-2</v>
      </c>
      <c r="F455" s="4">
        <f t="shared" si="37"/>
        <v>5.2920755494771043E-2</v>
      </c>
      <c r="G455" s="4">
        <f t="shared" si="38"/>
        <v>2.8006063621373394E-3</v>
      </c>
      <c r="H455" s="11">
        <f t="shared" si="39"/>
        <v>2.3622700812307128E-3</v>
      </c>
    </row>
    <row r="456" spans="2:8">
      <c r="B456" s="8">
        <v>44441.291666666664</v>
      </c>
      <c r="C456" s="4">
        <v>22.357600000000001</v>
      </c>
      <c r="D456" s="7">
        <f t="shared" si="35"/>
        <v>22.401970792445052</v>
      </c>
      <c r="E456" s="4">
        <f t="shared" si="36"/>
        <v>-4.4370792445050711E-2</v>
      </c>
      <c r="F456" s="4">
        <f t="shared" si="37"/>
        <v>4.4370792445050711E-2</v>
      </c>
      <c r="G456" s="4">
        <f t="shared" si="38"/>
        <v>1.9687672222017693E-3</v>
      </c>
      <c r="H456" s="11">
        <f t="shared" si="39"/>
        <v>1.9845955042156003E-3</v>
      </c>
    </row>
    <row r="457" spans="2:8">
      <c r="B457" s="8">
        <v>44442.291666666664</v>
      </c>
      <c r="C457" s="4">
        <v>22.803899999999999</v>
      </c>
      <c r="D457" s="7">
        <f t="shared" si="35"/>
        <v>22.358043707924452</v>
      </c>
      <c r="E457" s="4">
        <f t="shared" si="36"/>
        <v>0.44585629207554689</v>
      </c>
      <c r="F457" s="4">
        <f t="shared" si="37"/>
        <v>0.44585629207554689</v>
      </c>
      <c r="G457" s="4">
        <f t="shared" si="38"/>
        <v>0.19878783318335538</v>
      </c>
      <c r="H457" s="11">
        <f t="shared" si="39"/>
        <v>1.9551756150287754E-2</v>
      </c>
    </row>
    <row r="458" spans="2:8">
      <c r="B458" s="8">
        <v>44446.291666666664</v>
      </c>
      <c r="C458" s="4">
        <v>22.623200000000001</v>
      </c>
      <c r="D458" s="7">
        <f t="shared" si="35"/>
        <v>22.799441437079246</v>
      </c>
      <c r="E458" s="4">
        <f t="shared" si="36"/>
        <v>-0.17624143707924489</v>
      </c>
      <c r="F458" s="4">
        <f t="shared" si="37"/>
        <v>0.17624143707924489</v>
      </c>
      <c r="G458" s="4">
        <f t="shared" si="38"/>
        <v>3.1061044143757436E-2</v>
      </c>
      <c r="H458" s="11">
        <f t="shared" si="39"/>
        <v>7.7902965574827999E-3</v>
      </c>
    </row>
    <row r="459" spans="2:8">
      <c r="B459" s="8">
        <v>44447.291666666664</v>
      </c>
      <c r="C459" s="4">
        <v>22.300699999999999</v>
      </c>
      <c r="D459" s="7">
        <f t="shared" si="35"/>
        <v>22.624962414370795</v>
      </c>
      <c r="E459" s="4">
        <f t="shared" si="36"/>
        <v>-0.32426241437079639</v>
      </c>
      <c r="F459" s="4">
        <f t="shared" si="37"/>
        <v>0.32426241437079639</v>
      </c>
      <c r="G459" s="4">
        <f t="shared" si="38"/>
        <v>0.10514611337357806</v>
      </c>
      <c r="H459" s="11">
        <f t="shared" si="39"/>
        <v>1.4540459015671992E-2</v>
      </c>
    </row>
    <row r="460" spans="2:8">
      <c r="B460" s="8">
        <v>44448.291666666664</v>
      </c>
      <c r="C460" s="4">
        <v>22.138999999999999</v>
      </c>
      <c r="D460" s="7">
        <f t="shared" si="35"/>
        <v>22.303942624143708</v>
      </c>
      <c r="E460" s="4">
        <f t="shared" si="36"/>
        <v>-0.16494262414370908</v>
      </c>
      <c r="F460" s="4">
        <f t="shared" si="37"/>
        <v>0.16494262414370908</v>
      </c>
      <c r="G460" s="4">
        <f t="shared" si="38"/>
        <v>2.7206069259412883E-2</v>
      </c>
      <c r="H460" s="11">
        <f t="shared" si="39"/>
        <v>7.4503195331184378E-3</v>
      </c>
    </row>
    <row r="461" spans="2:8">
      <c r="B461" s="8">
        <v>44449.291666666664</v>
      </c>
      <c r="C461" s="4">
        <v>22.439499999999999</v>
      </c>
      <c r="D461" s="7">
        <f t="shared" si="35"/>
        <v>22.140649426241438</v>
      </c>
      <c r="E461" s="4">
        <f t="shared" si="36"/>
        <v>0.2988505737585605</v>
      </c>
      <c r="F461" s="4">
        <f t="shared" si="37"/>
        <v>0.2988505737585605</v>
      </c>
      <c r="G461" s="4">
        <f t="shared" si="38"/>
        <v>8.9311665435820808E-2</v>
      </c>
      <c r="H461" s="11">
        <f t="shared" si="39"/>
        <v>1.3318058502130642E-2</v>
      </c>
    </row>
    <row r="462" spans="2:8">
      <c r="B462" s="8">
        <v>44452.291666666664</v>
      </c>
      <c r="C462" s="4">
        <v>22.114000000000001</v>
      </c>
      <c r="D462" s="7">
        <f t="shared" si="35"/>
        <v>22.436511494262412</v>
      </c>
      <c r="E462" s="4">
        <f t="shared" si="36"/>
        <v>-0.32251149426241099</v>
      </c>
      <c r="F462" s="4">
        <f t="shared" si="37"/>
        <v>0.32251149426241099</v>
      </c>
      <c r="G462" s="4">
        <f t="shared" si="38"/>
        <v>0.10401366393137315</v>
      </c>
      <c r="H462" s="11">
        <f t="shared" si="39"/>
        <v>1.4584041524030523E-2</v>
      </c>
    </row>
    <row r="463" spans="2:8">
      <c r="B463" s="8">
        <v>44453.291666666664</v>
      </c>
      <c r="C463" s="4">
        <v>22.203900000000001</v>
      </c>
      <c r="D463" s="7">
        <f t="shared" si="35"/>
        <v>22.117225114942624</v>
      </c>
      <c r="E463" s="4">
        <f t="shared" si="36"/>
        <v>8.6674885057377082E-2</v>
      </c>
      <c r="F463" s="4">
        <f t="shared" si="37"/>
        <v>8.6674885057377082E-2</v>
      </c>
      <c r="G463" s="4">
        <f t="shared" si="38"/>
        <v>7.5125356997095289E-3</v>
      </c>
      <c r="H463" s="11">
        <f t="shared" si="39"/>
        <v>3.9035883361651369E-3</v>
      </c>
    </row>
    <row r="464" spans="2:8">
      <c r="B464" s="8">
        <v>44454.291666666664</v>
      </c>
      <c r="C464" s="4">
        <v>22.302700000000002</v>
      </c>
      <c r="D464" s="7">
        <f t="shared" si="35"/>
        <v>22.203033251149428</v>
      </c>
      <c r="E464" s="4">
        <f t="shared" si="36"/>
        <v>9.9666748850573583E-2</v>
      </c>
      <c r="F464" s="4">
        <f t="shared" si="37"/>
        <v>9.9666748850573583E-2</v>
      </c>
      <c r="G464" s="4">
        <f t="shared" si="38"/>
        <v>9.9334608264433112E-3</v>
      </c>
      <c r="H464" s="11">
        <f t="shared" si="39"/>
        <v>4.4688198671270106E-3</v>
      </c>
    </row>
    <row r="465" spans="2:8">
      <c r="B465" s="8">
        <v>44455.291666666664</v>
      </c>
      <c r="C465" s="4">
        <v>22.203900000000001</v>
      </c>
      <c r="D465" s="7">
        <f t="shared" si="35"/>
        <v>22.301703332511494</v>
      </c>
      <c r="E465" s="4">
        <f t="shared" si="36"/>
        <v>-9.7803332511492869E-2</v>
      </c>
      <c r="F465" s="4">
        <f t="shared" si="37"/>
        <v>9.7803332511492869E-2</v>
      </c>
      <c r="G465" s="4">
        <f t="shared" si="38"/>
        <v>9.5654918503536388E-3</v>
      </c>
      <c r="H465" s="11">
        <f t="shared" si="39"/>
        <v>4.4047817055333912E-3</v>
      </c>
    </row>
    <row r="466" spans="2:8">
      <c r="B466" s="8">
        <v>44456.291666666664</v>
      </c>
      <c r="C466" s="4">
        <v>21.862500000000001</v>
      </c>
      <c r="D466" s="7">
        <f t="shared" si="35"/>
        <v>22.204878033325116</v>
      </c>
      <c r="E466" s="4">
        <f t="shared" si="36"/>
        <v>-0.34237803332511518</v>
      </c>
      <c r="F466" s="4">
        <f t="shared" si="37"/>
        <v>0.34237803332511518</v>
      </c>
      <c r="G466" s="4">
        <f t="shared" si="38"/>
        <v>0.11722271770357369</v>
      </c>
      <c r="H466" s="11">
        <f t="shared" si="39"/>
        <v>1.5660516104064732E-2</v>
      </c>
    </row>
    <row r="467" spans="2:8">
      <c r="B467" s="8">
        <v>44459.291666666664</v>
      </c>
      <c r="C467" s="4">
        <v>21.076799999999999</v>
      </c>
      <c r="D467" s="7">
        <f t="shared" si="35"/>
        <v>21.865923780333251</v>
      </c>
      <c r="E467" s="4">
        <f t="shared" si="36"/>
        <v>-0.78912378033325226</v>
      </c>
      <c r="F467" s="4">
        <f t="shared" si="37"/>
        <v>0.78912378033325226</v>
      </c>
      <c r="G467" s="4">
        <f t="shared" si="38"/>
        <v>0.62271634068744297</v>
      </c>
      <c r="H467" s="11">
        <f t="shared" si="39"/>
        <v>3.7440397988938182E-2</v>
      </c>
    </row>
    <row r="468" spans="2:8">
      <c r="B468" s="8">
        <v>44460.291666666664</v>
      </c>
      <c r="C468" s="4">
        <v>21.209599999999998</v>
      </c>
      <c r="D468" s="7">
        <f t="shared" si="35"/>
        <v>21.08469123780333</v>
      </c>
      <c r="E468" s="4">
        <f t="shared" si="36"/>
        <v>0.12490876219666802</v>
      </c>
      <c r="F468" s="4">
        <f t="shared" si="37"/>
        <v>0.12490876219666802</v>
      </c>
      <c r="G468" s="4">
        <f t="shared" si="38"/>
        <v>1.5602198873503762E-2</v>
      </c>
      <c r="H468" s="11">
        <f t="shared" si="39"/>
        <v>5.8892559122599216E-3</v>
      </c>
    </row>
    <row r="469" spans="2:8">
      <c r="B469" s="8">
        <v>44461.291666666664</v>
      </c>
      <c r="C469" s="4">
        <v>21.903400000000001</v>
      </c>
      <c r="D469" s="7">
        <f t="shared" si="35"/>
        <v>21.208350912378034</v>
      </c>
      <c r="E469" s="4">
        <f t="shared" si="36"/>
        <v>0.69504908762196749</v>
      </c>
      <c r="F469" s="4">
        <f t="shared" si="37"/>
        <v>0.69504908762196749</v>
      </c>
      <c r="G469" s="4">
        <f t="shared" si="38"/>
        <v>0.48309323420412942</v>
      </c>
      <c r="H469" s="11">
        <f t="shared" si="39"/>
        <v>3.1732474758346535E-2</v>
      </c>
    </row>
    <row r="470" spans="2:8">
      <c r="B470" s="8">
        <v>44462.291666666664</v>
      </c>
      <c r="C470" s="4">
        <v>22.4435</v>
      </c>
      <c r="D470" s="7">
        <f t="shared" si="35"/>
        <v>21.89644950912378</v>
      </c>
      <c r="E470" s="4">
        <f t="shared" si="36"/>
        <v>0.54705049087622015</v>
      </c>
      <c r="F470" s="4">
        <f t="shared" si="37"/>
        <v>0.54705049087622015</v>
      </c>
      <c r="G470" s="4">
        <f t="shared" si="38"/>
        <v>0.29926423956791343</v>
      </c>
      <c r="H470" s="11">
        <f t="shared" si="39"/>
        <v>2.4374562384486383E-2</v>
      </c>
    </row>
    <row r="471" spans="2:8">
      <c r="B471" s="8">
        <v>44463.291666666664</v>
      </c>
      <c r="C471" s="4">
        <v>22.043199999999999</v>
      </c>
      <c r="D471" s="7">
        <f t="shared" si="35"/>
        <v>22.438029495091239</v>
      </c>
      <c r="E471" s="4">
        <f t="shared" si="36"/>
        <v>-0.39482949509124055</v>
      </c>
      <c r="F471" s="4">
        <f t="shared" si="37"/>
        <v>0.39482949509124055</v>
      </c>
      <c r="G471" s="4">
        <f t="shared" si="38"/>
        <v>0.15589033019400395</v>
      </c>
      <c r="H471" s="11">
        <f t="shared" si="39"/>
        <v>1.7911623316543904E-2</v>
      </c>
    </row>
    <row r="472" spans="2:8">
      <c r="B472" s="8">
        <v>44466.291666666664</v>
      </c>
      <c r="C472" s="4">
        <v>21.622900000000001</v>
      </c>
      <c r="D472" s="7">
        <f t="shared" si="35"/>
        <v>22.047148294950912</v>
      </c>
      <c r="E472" s="4">
        <f t="shared" si="36"/>
        <v>-0.42424829495091032</v>
      </c>
      <c r="F472" s="4">
        <f t="shared" si="37"/>
        <v>0.42424829495091032</v>
      </c>
      <c r="G472" s="4">
        <f t="shared" si="38"/>
        <v>0.1799866157687546</v>
      </c>
      <c r="H472" s="11">
        <f t="shared" si="39"/>
        <v>1.962032358984735E-2</v>
      </c>
    </row>
    <row r="473" spans="2:8">
      <c r="B473" s="8">
        <v>44467.291666666664</v>
      </c>
      <c r="C473" s="4">
        <v>20.663499999999999</v>
      </c>
      <c r="D473" s="7">
        <f t="shared" si="35"/>
        <v>21.627142482949512</v>
      </c>
      <c r="E473" s="4">
        <f t="shared" si="36"/>
        <v>-0.96364248294951338</v>
      </c>
      <c r="F473" s="4">
        <f t="shared" si="37"/>
        <v>0.96364248294951338</v>
      </c>
      <c r="G473" s="4">
        <f t="shared" si="38"/>
        <v>0.92860683494510321</v>
      </c>
      <c r="H473" s="11">
        <f t="shared" si="39"/>
        <v>4.6635007764875912E-2</v>
      </c>
    </row>
    <row r="474" spans="2:8">
      <c r="B474" s="8">
        <v>44468.291666666664</v>
      </c>
      <c r="C474" s="4">
        <v>20.4818</v>
      </c>
      <c r="D474" s="7">
        <f t="shared" si="35"/>
        <v>20.673136424829497</v>
      </c>
      <c r="E474" s="4">
        <f t="shared" si="36"/>
        <v>-0.19133642482949753</v>
      </c>
      <c r="F474" s="4">
        <f t="shared" si="37"/>
        <v>0.19133642482949753</v>
      </c>
      <c r="G474" s="4">
        <f t="shared" si="38"/>
        <v>3.6609627466533956E-2</v>
      </c>
      <c r="H474" s="11">
        <f t="shared" si="39"/>
        <v>9.341777813937132E-3</v>
      </c>
    </row>
    <row r="475" spans="2:8">
      <c r="B475" s="8">
        <v>44469.291666666664</v>
      </c>
      <c r="C475" s="4">
        <v>20.680499999999999</v>
      </c>
      <c r="D475" s="7">
        <f t="shared" si="35"/>
        <v>20.483713364248295</v>
      </c>
      <c r="E475" s="4">
        <f t="shared" si="36"/>
        <v>0.19678663575170319</v>
      </c>
      <c r="F475" s="4">
        <f t="shared" si="37"/>
        <v>0.19678663575170319</v>
      </c>
      <c r="G475" s="4">
        <f t="shared" si="38"/>
        <v>3.872498001047351E-2</v>
      </c>
      <c r="H475" s="11">
        <f t="shared" si="39"/>
        <v>9.5155646987115008E-3</v>
      </c>
    </row>
    <row r="476" spans="2:8">
      <c r="B476" s="8">
        <v>44470.291666666664</v>
      </c>
      <c r="C476" s="4">
        <v>20.706499999999998</v>
      </c>
      <c r="D476" s="7">
        <f t="shared" si="35"/>
        <v>20.678532133642481</v>
      </c>
      <c r="E476" s="4">
        <f t="shared" si="36"/>
        <v>2.7967866357517579E-2</v>
      </c>
      <c r="F476" s="4">
        <f t="shared" si="37"/>
        <v>2.7967866357517579E-2</v>
      </c>
      <c r="G476" s="4">
        <f t="shared" si="38"/>
        <v>7.8220154859196358E-4</v>
      </c>
      <c r="H476" s="11">
        <f t="shared" si="39"/>
        <v>1.3506805282166266E-3</v>
      </c>
    </row>
    <row r="477" spans="2:8">
      <c r="B477" s="8">
        <v>44473.291666666664</v>
      </c>
      <c r="C477" s="4">
        <v>19.6982</v>
      </c>
      <c r="D477" s="7">
        <f t="shared" si="35"/>
        <v>20.706220321336424</v>
      </c>
      <c r="E477" s="4">
        <f t="shared" si="36"/>
        <v>-1.0080203213364243</v>
      </c>
      <c r="F477" s="4">
        <f t="shared" si="37"/>
        <v>1.0080203213364243</v>
      </c>
      <c r="G477" s="4">
        <f t="shared" si="38"/>
        <v>1.0161049682271881</v>
      </c>
      <c r="H477" s="11">
        <f t="shared" si="39"/>
        <v>5.1173219955956598E-2</v>
      </c>
    </row>
    <row r="478" spans="2:8">
      <c r="B478" s="8">
        <v>44474.291666666664</v>
      </c>
      <c r="C478" s="4">
        <v>20.416</v>
      </c>
      <c r="D478" s="7">
        <f t="shared" si="35"/>
        <v>19.708280203213366</v>
      </c>
      <c r="E478" s="4">
        <f t="shared" si="36"/>
        <v>0.70771979678663399</v>
      </c>
      <c r="F478" s="4">
        <f t="shared" si="37"/>
        <v>0.70771979678663399</v>
      </c>
      <c r="G478" s="4">
        <f t="shared" si="38"/>
        <v>0.50086731076371449</v>
      </c>
      <c r="H478" s="11">
        <f t="shared" si="39"/>
        <v>3.4664958698404878E-2</v>
      </c>
    </row>
    <row r="479" spans="2:8">
      <c r="B479" s="8">
        <v>44475.291666666664</v>
      </c>
      <c r="C479" s="4">
        <v>20.6645</v>
      </c>
      <c r="D479" s="7">
        <f t="shared" si="35"/>
        <v>20.408922802032134</v>
      </c>
      <c r="E479" s="4">
        <f t="shared" si="36"/>
        <v>0.25557719796786671</v>
      </c>
      <c r="F479" s="4">
        <f t="shared" si="37"/>
        <v>0.25557719796786671</v>
      </c>
      <c r="G479" s="4">
        <f t="shared" si="38"/>
        <v>6.5319704121106131E-2</v>
      </c>
      <c r="H479" s="11">
        <f t="shared" si="39"/>
        <v>1.2367935249721344E-2</v>
      </c>
    </row>
    <row r="480" spans="2:8">
      <c r="B480" s="8">
        <v>44476.291666666664</v>
      </c>
      <c r="C480" s="4">
        <v>21.038900000000002</v>
      </c>
      <c r="D480" s="7">
        <f t="shared" si="35"/>
        <v>20.661944228020321</v>
      </c>
      <c r="E480" s="4">
        <f t="shared" si="36"/>
        <v>0.37695577197968078</v>
      </c>
      <c r="F480" s="4">
        <f t="shared" si="37"/>
        <v>0.37695577197968078</v>
      </c>
      <c r="G480" s="4">
        <f t="shared" si="38"/>
        <v>0.14209565402879709</v>
      </c>
      <c r="H480" s="11">
        <f t="shared" si="39"/>
        <v>1.7917085588109678E-2</v>
      </c>
    </row>
    <row r="481" spans="2:8">
      <c r="B481" s="8">
        <v>44477.291666666664</v>
      </c>
      <c r="C481" s="4">
        <v>20.795300000000001</v>
      </c>
      <c r="D481" s="7">
        <f t="shared" si="35"/>
        <v>21.035130442280206</v>
      </c>
      <c r="E481" s="4">
        <f t="shared" si="36"/>
        <v>-0.23983044228020489</v>
      </c>
      <c r="F481" s="4">
        <f t="shared" si="37"/>
        <v>0.23983044228020489</v>
      </c>
      <c r="G481" s="4">
        <f t="shared" si="38"/>
        <v>5.751864104431869E-2</v>
      </c>
      <c r="H481" s="11">
        <f t="shared" si="39"/>
        <v>1.1532915720388977E-2</v>
      </c>
    </row>
    <row r="482" spans="2:8">
      <c r="B482" s="8">
        <v>44480.291666666664</v>
      </c>
      <c r="C482" s="4">
        <v>20.659500000000001</v>
      </c>
      <c r="D482" s="7">
        <f t="shared" si="35"/>
        <v>20.797698304422802</v>
      </c>
      <c r="E482" s="4">
        <f t="shared" si="36"/>
        <v>-0.13819830442280079</v>
      </c>
      <c r="F482" s="4">
        <f t="shared" si="37"/>
        <v>0.13819830442280079</v>
      </c>
      <c r="G482" s="4">
        <f t="shared" si="38"/>
        <v>1.9098771345337121E-2</v>
      </c>
      <c r="H482" s="11">
        <f t="shared" si="39"/>
        <v>6.6893344186839364E-3</v>
      </c>
    </row>
    <row r="483" spans="2:8">
      <c r="B483" s="8">
        <v>44481.291666666664</v>
      </c>
      <c r="C483" s="4">
        <v>20.6356</v>
      </c>
      <c r="D483" s="7">
        <f t="shared" si="35"/>
        <v>20.660881983044231</v>
      </c>
      <c r="E483" s="4">
        <f t="shared" si="36"/>
        <v>-2.5281983044230572E-2</v>
      </c>
      <c r="F483" s="4">
        <f t="shared" si="37"/>
        <v>2.5281983044230572E-2</v>
      </c>
      <c r="G483" s="4">
        <f t="shared" si="38"/>
        <v>6.3917866664876214E-4</v>
      </c>
      <c r="H483" s="11">
        <f t="shared" si="39"/>
        <v>1.2251634575311874E-3</v>
      </c>
    </row>
    <row r="484" spans="2:8">
      <c r="B484" s="8">
        <v>44482.291666666664</v>
      </c>
      <c r="C484" s="4">
        <v>20.903099999999998</v>
      </c>
      <c r="D484" s="7">
        <f t="shared" si="35"/>
        <v>20.635852819830443</v>
      </c>
      <c r="E484" s="4">
        <f t="shared" si="36"/>
        <v>0.26724718016955507</v>
      </c>
      <c r="F484" s="4">
        <f t="shared" si="37"/>
        <v>0.26724718016955507</v>
      </c>
      <c r="G484" s="4">
        <f t="shared" si="38"/>
        <v>7.1421055308578632E-2</v>
      </c>
      <c r="H484" s="11">
        <f t="shared" si="39"/>
        <v>1.2785050072456004E-2</v>
      </c>
    </row>
    <row r="485" spans="2:8">
      <c r="B485" s="8">
        <v>44483.291666666664</v>
      </c>
      <c r="C485" s="4">
        <v>21.7087</v>
      </c>
      <c r="D485" s="7">
        <f t="shared" si="35"/>
        <v>20.900427528198303</v>
      </c>
      <c r="E485" s="4">
        <f t="shared" si="36"/>
        <v>0.80827247180169692</v>
      </c>
      <c r="F485" s="4">
        <f t="shared" si="37"/>
        <v>0.80827247180169692</v>
      </c>
      <c r="G485" s="4">
        <f t="shared" si="38"/>
        <v>0.65330438867242491</v>
      </c>
      <c r="H485" s="11">
        <f t="shared" si="39"/>
        <v>3.7232651969104413E-2</v>
      </c>
    </row>
    <row r="486" spans="2:8">
      <c r="B486" s="8">
        <v>44484.291666666664</v>
      </c>
      <c r="C486" s="4">
        <v>21.8245</v>
      </c>
      <c r="D486" s="7">
        <f t="shared" si="35"/>
        <v>21.700617275281985</v>
      </c>
      <c r="E486" s="4">
        <f t="shared" si="36"/>
        <v>0.12388272471801542</v>
      </c>
      <c r="F486" s="4">
        <f t="shared" si="37"/>
        <v>0.12388272471801542</v>
      </c>
      <c r="G486" s="4">
        <f t="shared" si="38"/>
        <v>1.534692948355959E-2</v>
      </c>
      <c r="H486" s="11">
        <f t="shared" si="39"/>
        <v>5.6763144501828415E-3</v>
      </c>
    </row>
    <row r="487" spans="2:8">
      <c r="B487" s="8">
        <v>44487.291666666664</v>
      </c>
      <c r="C487" s="4">
        <v>22.183900000000001</v>
      </c>
      <c r="D487" s="7">
        <f t="shared" si="35"/>
        <v>21.823261172752822</v>
      </c>
      <c r="E487" s="4">
        <f t="shared" si="36"/>
        <v>0.36063882724717899</v>
      </c>
      <c r="F487" s="4">
        <f t="shared" si="37"/>
        <v>0.36063882724717899</v>
      </c>
      <c r="G487" s="4">
        <f t="shared" si="38"/>
        <v>0.13006036371822061</v>
      </c>
      <c r="H487" s="11">
        <f t="shared" si="39"/>
        <v>1.6256782046762695E-2</v>
      </c>
    </row>
    <row r="488" spans="2:8">
      <c r="B488" s="8">
        <v>44488.291666666664</v>
      </c>
      <c r="C488" s="4">
        <v>22.251799999999999</v>
      </c>
      <c r="D488" s="7">
        <f t="shared" si="35"/>
        <v>22.180293611727532</v>
      </c>
      <c r="E488" s="4">
        <f t="shared" si="36"/>
        <v>7.1506388272467802E-2</v>
      </c>
      <c r="F488" s="4">
        <f t="shared" si="37"/>
        <v>7.1506388272467802E-2</v>
      </c>
      <c r="G488" s="4">
        <f t="shared" si="38"/>
        <v>5.1131635637729211E-3</v>
      </c>
      <c r="H488" s="11">
        <f t="shared" si="39"/>
        <v>3.2135102900649748E-3</v>
      </c>
    </row>
    <row r="489" spans="2:8">
      <c r="B489" s="8">
        <v>44489.291666666664</v>
      </c>
      <c r="C489" s="4">
        <v>22.065100000000001</v>
      </c>
      <c r="D489" s="7">
        <f t="shared" si="35"/>
        <v>22.251084936117273</v>
      </c>
      <c r="E489" s="4">
        <f t="shared" si="36"/>
        <v>-0.18598493611727207</v>
      </c>
      <c r="F489" s="4">
        <f t="shared" si="37"/>
        <v>0.18598493611727207</v>
      </c>
      <c r="G489" s="4">
        <f t="shared" si="38"/>
        <v>3.4590396462545775E-2</v>
      </c>
      <c r="H489" s="11">
        <f t="shared" si="39"/>
        <v>8.4289187956216854E-3</v>
      </c>
    </row>
    <row r="490" spans="2:8">
      <c r="B490" s="8">
        <v>44490.291666666664</v>
      </c>
      <c r="C490" s="4">
        <v>22.653099999999998</v>
      </c>
      <c r="D490" s="7">
        <f t="shared" si="35"/>
        <v>22.066959849361172</v>
      </c>
      <c r="E490" s="4">
        <f t="shared" si="36"/>
        <v>0.58614015063882619</v>
      </c>
      <c r="F490" s="4">
        <f t="shared" si="37"/>
        <v>0.58614015063882619</v>
      </c>
      <c r="G490" s="4">
        <f t="shared" si="38"/>
        <v>0.34356027619090584</v>
      </c>
      <c r="H490" s="11">
        <f t="shared" si="39"/>
        <v>2.5874611008596008E-2</v>
      </c>
    </row>
    <row r="491" spans="2:8">
      <c r="B491" s="8">
        <v>44491.291666666664</v>
      </c>
      <c r="C491" s="4">
        <v>22.687100000000001</v>
      </c>
      <c r="D491" s="7">
        <f t="shared" si="35"/>
        <v>22.647238598493608</v>
      </c>
      <c r="E491" s="4">
        <f t="shared" si="36"/>
        <v>3.9861401506392724E-2</v>
      </c>
      <c r="F491" s="4">
        <f t="shared" si="37"/>
        <v>3.9861401506392724E-2</v>
      </c>
      <c r="G491" s="4">
        <f t="shared" si="38"/>
        <v>1.5889313300538482E-3</v>
      </c>
      <c r="H491" s="11">
        <f t="shared" si="39"/>
        <v>1.7570073524775191E-3</v>
      </c>
    </row>
    <row r="492" spans="2:8">
      <c r="B492" s="8">
        <v>44494.291666666664</v>
      </c>
      <c r="C492" s="4">
        <v>23.126300000000001</v>
      </c>
      <c r="D492" s="7">
        <f t="shared" si="35"/>
        <v>22.686701385984939</v>
      </c>
      <c r="E492" s="4">
        <f t="shared" si="36"/>
        <v>0.43959861401506117</v>
      </c>
      <c r="F492" s="4">
        <f t="shared" si="37"/>
        <v>0.43959861401506117</v>
      </c>
      <c r="G492" s="4">
        <f t="shared" si="38"/>
        <v>0.19324694144396273</v>
      </c>
      <c r="H492" s="11">
        <f t="shared" si="39"/>
        <v>1.900860120361066E-2</v>
      </c>
    </row>
    <row r="493" spans="2:8">
      <c r="B493" s="8">
        <v>44495.291666666664</v>
      </c>
      <c r="C493" s="4">
        <v>24.674600000000002</v>
      </c>
      <c r="D493" s="7">
        <f t="shared" si="35"/>
        <v>23.121904013859851</v>
      </c>
      <c r="E493" s="4">
        <f t="shared" si="36"/>
        <v>1.5526959861401508</v>
      </c>
      <c r="F493" s="4">
        <f t="shared" si="37"/>
        <v>1.5526959861401508</v>
      </c>
      <c r="G493" s="4">
        <f t="shared" si="38"/>
        <v>2.4108648253757354</v>
      </c>
      <c r="H493" s="11">
        <f t="shared" si="39"/>
        <v>6.2926895922939E-2</v>
      </c>
    </row>
    <row r="494" spans="2:8">
      <c r="B494" s="8">
        <v>44496.291666666664</v>
      </c>
      <c r="C494" s="4">
        <v>24.409099999999999</v>
      </c>
      <c r="D494" s="7">
        <f t="shared" si="35"/>
        <v>24.659073040138598</v>
      </c>
      <c r="E494" s="4">
        <f t="shared" si="36"/>
        <v>-0.24997304013859889</v>
      </c>
      <c r="F494" s="4">
        <f t="shared" si="37"/>
        <v>0.24997304013859889</v>
      </c>
      <c r="G494" s="4">
        <f t="shared" si="38"/>
        <v>6.2486520796133573E-2</v>
      </c>
      <c r="H494" s="11">
        <f t="shared" si="39"/>
        <v>1.0240977346096289E-2</v>
      </c>
    </row>
    <row r="495" spans="2:8">
      <c r="B495" s="8">
        <v>44497.291666666664</v>
      </c>
      <c r="C495" s="4">
        <v>24.898299999999999</v>
      </c>
      <c r="D495" s="7">
        <f t="shared" si="35"/>
        <v>24.411599730401385</v>
      </c>
      <c r="E495" s="4">
        <f t="shared" si="36"/>
        <v>0.48670026959861445</v>
      </c>
      <c r="F495" s="4">
        <f t="shared" si="37"/>
        <v>0.48670026959861445</v>
      </c>
      <c r="G495" s="4">
        <f t="shared" si="38"/>
        <v>0.23687715242736399</v>
      </c>
      <c r="H495" s="11">
        <f t="shared" si="39"/>
        <v>1.9547530136540023E-2</v>
      </c>
    </row>
    <row r="496" spans="2:8">
      <c r="B496" s="8">
        <v>44498.291666666664</v>
      </c>
      <c r="C496" s="4">
        <v>25.523199999999999</v>
      </c>
      <c r="D496" s="7">
        <f t="shared" si="35"/>
        <v>24.893432997304014</v>
      </c>
      <c r="E496" s="4">
        <f t="shared" si="36"/>
        <v>0.62976700269598496</v>
      </c>
      <c r="F496" s="4">
        <f t="shared" si="37"/>
        <v>0.62976700269598496</v>
      </c>
      <c r="G496" s="4">
        <f t="shared" si="38"/>
        <v>0.39660647768468471</v>
      </c>
      <c r="H496" s="11">
        <f t="shared" si="39"/>
        <v>2.4674296432108236E-2</v>
      </c>
    </row>
    <row r="497" spans="2:8">
      <c r="B497" s="8">
        <v>44501.291666666664</v>
      </c>
      <c r="C497" s="4">
        <v>25.782699999999998</v>
      </c>
      <c r="D497" s="7">
        <f t="shared" si="35"/>
        <v>25.516902329973039</v>
      </c>
      <c r="E497" s="4">
        <f t="shared" si="36"/>
        <v>0.26579767002695931</v>
      </c>
      <c r="F497" s="4">
        <f t="shared" si="37"/>
        <v>0.26579767002695931</v>
      </c>
      <c r="G497" s="4">
        <f t="shared" si="38"/>
        <v>7.0648401391760346E-2</v>
      </c>
      <c r="H497" s="11">
        <f t="shared" si="39"/>
        <v>1.0309147995631153E-2</v>
      </c>
    </row>
    <row r="498" spans="2:8">
      <c r="B498" s="8">
        <v>44502.291666666664</v>
      </c>
      <c r="C498" s="4">
        <v>26.355799999999999</v>
      </c>
      <c r="D498" s="7">
        <f t="shared" si="35"/>
        <v>25.780042023299732</v>
      </c>
      <c r="E498" s="4">
        <f t="shared" si="36"/>
        <v>0.57575797670026674</v>
      </c>
      <c r="F498" s="4">
        <f t="shared" si="37"/>
        <v>0.57575797670026674</v>
      </c>
      <c r="G498" s="4">
        <f t="shared" si="38"/>
        <v>0.33149724773398492</v>
      </c>
      <c r="H498" s="11">
        <f t="shared" si="39"/>
        <v>2.184558908097143E-2</v>
      </c>
    </row>
    <row r="499" spans="2:8">
      <c r="B499" s="8">
        <v>44503.291666666664</v>
      </c>
      <c r="C499" s="4">
        <v>26.552399999999999</v>
      </c>
      <c r="D499" s="7">
        <f t="shared" si="35"/>
        <v>26.350042420232995</v>
      </c>
      <c r="E499" s="4">
        <f t="shared" si="36"/>
        <v>0.20235757976700341</v>
      </c>
      <c r="F499" s="4">
        <f t="shared" si="37"/>
        <v>0.20235757976700341</v>
      </c>
      <c r="G499" s="4">
        <f t="shared" si="38"/>
        <v>4.0948590089159152E-2</v>
      </c>
      <c r="H499" s="11">
        <f t="shared" si="39"/>
        <v>7.6210655069599521E-3</v>
      </c>
    </row>
    <row r="500" spans="2:8">
      <c r="B500" s="8">
        <v>44504.291666666664</v>
      </c>
      <c r="C500" s="4">
        <v>29.7499</v>
      </c>
      <c r="D500" s="7">
        <f t="shared" si="35"/>
        <v>26.55037642420233</v>
      </c>
      <c r="E500" s="4">
        <f t="shared" si="36"/>
        <v>3.1995235757976701</v>
      </c>
      <c r="F500" s="4">
        <f t="shared" si="37"/>
        <v>3.1995235757976701</v>
      </c>
      <c r="G500" s="4">
        <f t="shared" si="38"/>
        <v>10.236951112085109</v>
      </c>
      <c r="H500" s="11">
        <f t="shared" si="39"/>
        <v>0.10754737245495515</v>
      </c>
    </row>
    <row r="501" spans="2:8">
      <c r="B501" s="8">
        <v>44505.291666666664</v>
      </c>
      <c r="C501" s="4">
        <v>29.701000000000001</v>
      </c>
      <c r="D501" s="7">
        <f t="shared" si="35"/>
        <v>29.717904764242022</v>
      </c>
      <c r="E501" s="4">
        <f t="shared" si="36"/>
        <v>-1.6904764242021031E-2</v>
      </c>
      <c r="F501" s="4">
        <f t="shared" si="37"/>
        <v>1.6904764242021031E-2</v>
      </c>
      <c r="G501" s="4">
        <f t="shared" si="38"/>
        <v>2.8577105407831288E-4</v>
      </c>
      <c r="H501" s="11">
        <f t="shared" si="39"/>
        <v>5.6916481741426316E-4</v>
      </c>
    </row>
    <row r="502" spans="2:8">
      <c r="B502" s="8">
        <v>44508.291666666664</v>
      </c>
      <c r="C502" s="4">
        <v>30.751200000000001</v>
      </c>
      <c r="D502" s="7">
        <f t="shared" si="35"/>
        <v>29.70116904764242</v>
      </c>
      <c r="E502" s="4">
        <f t="shared" si="36"/>
        <v>1.0500309523575808</v>
      </c>
      <c r="F502" s="4">
        <f t="shared" si="37"/>
        <v>1.0500309523575808</v>
      </c>
      <c r="G502" s="4">
        <f t="shared" si="38"/>
        <v>1.1025650009089683</v>
      </c>
      <c r="H502" s="11">
        <f t="shared" si="39"/>
        <v>3.4146015516714173E-2</v>
      </c>
    </row>
    <row r="503" spans="2:8">
      <c r="B503" s="8">
        <v>44509.291666666664</v>
      </c>
      <c r="C503" s="4">
        <v>30.604500000000002</v>
      </c>
      <c r="D503" s="7">
        <f t="shared" si="35"/>
        <v>30.740699690476426</v>
      </c>
      <c r="E503" s="4">
        <f t="shared" si="36"/>
        <v>-0.136199690476424</v>
      </c>
      <c r="F503" s="4">
        <f t="shared" si="37"/>
        <v>0.136199690476424</v>
      </c>
      <c r="G503" s="4">
        <f t="shared" si="38"/>
        <v>1.8550355685873703E-2</v>
      </c>
      <c r="H503" s="11">
        <f t="shared" si="39"/>
        <v>4.4503158187986728E-3</v>
      </c>
    </row>
    <row r="504" spans="2:8">
      <c r="B504" s="8">
        <v>44510.291666666664</v>
      </c>
      <c r="C504" s="4">
        <v>29.4085</v>
      </c>
      <c r="D504" s="7">
        <f t="shared" si="35"/>
        <v>30.605861996904764</v>
      </c>
      <c r="E504" s="4">
        <f t="shared" si="36"/>
        <v>-1.197361996904764</v>
      </c>
      <c r="F504" s="4">
        <f t="shared" si="37"/>
        <v>1.197361996904764</v>
      </c>
      <c r="G504" s="4">
        <f t="shared" si="38"/>
        <v>1.433675751631764</v>
      </c>
      <c r="H504" s="11">
        <f t="shared" si="39"/>
        <v>4.0714827240585678E-2</v>
      </c>
    </row>
    <row r="505" spans="2:8">
      <c r="B505" s="8">
        <v>44511.291666666664</v>
      </c>
      <c r="C505" s="4">
        <v>30.337900000000001</v>
      </c>
      <c r="D505" s="7">
        <f t="shared" si="35"/>
        <v>29.420473619969048</v>
      </c>
      <c r="E505" s="4">
        <f t="shared" si="36"/>
        <v>0.91742638003095323</v>
      </c>
      <c r="F505" s="4">
        <f t="shared" si="37"/>
        <v>0.91742638003095323</v>
      </c>
      <c r="G505" s="4">
        <f t="shared" si="38"/>
        <v>0.84167116277669907</v>
      </c>
      <c r="H505" s="11">
        <f t="shared" si="39"/>
        <v>3.0240273058812678E-2</v>
      </c>
    </row>
    <row r="506" spans="2:8">
      <c r="B506" s="8">
        <v>44512.291666666664</v>
      </c>
      <c r="C506" s="4">
        <v>30.337900000000001</v>
      </c>
      <c r="D506" s="7">
        <f t="shared" si="35"/>
        <v>30.328725736199694</v>
      </c>
      <c r="E506" s="4">
        <f t="shared" si="36"/>
        <v>9.1742638003076138E-3</v>
      </c>
      <c r="F506" s="4">
        <f t="shared" si="37"/>
        <v>9.1742638003076138E-3</v>
      </c>
      <c r="G506" s="4">
        <f t="shared" si="38"/>
        <v>8.4167116277634706E-5</v>
      </c>
      <c r="H506" s="11">
        <f t="shared" si="39"/>
        <v>3.0240273058806358E-4</v>
      </c>
    </row>
    <row r="507" spans="2:8">
      <c r="B507" s="8">
        <v>44515.291666666664</v>
      </c>
      <c r="C507" s="4">
        <v>29.973500000000001</v>
      </c>
      <c r="D507" s="7">
        <f t="shared" si="35"/>
        <v>30.337808257361999</v>
      </c>
      <c r="E507" s="4">
        <f t="shared" si="36"/>
        <v>-0.36430825736199779</v>
      </c>
      <c r="F507" s="4">
        <f t="shared" si="37"/>
        <v>0.36430825736199779</v>
      </c>
      <c r="G507" s="4">
        <f t="shared" si="38"/>
        <v>0.13272050638213562</v>
      </c>
      <c r="H507" s="11">
        <f t="shared" si="39"/>
        <v>1.2154344916743049E-2</v>
      </c>
    </row>
    <row r="508" spans="2:8">
      <c r="B508" s="8">
        <v>44516.291666666664</v>
      </c>
      <c r="C508" s="4">
        <v>30.151199999999999</v>
      </c>
      <c r="D508" s="7">
        <f t="shared" si="35"/>
        <v>29.977143082573619</v>
      </c>
      <c r="E508" s="4">
        <f t="shared" si="36"/>
        <v>0.17405691742638041</v>
      </c>
      <c r="F508" s="4">
        <f t="shared" si="37"/>
        <v>0.17405691742638041</v>
      </c>
      <c r="G508" s="4">
        <f t="shared" si="38"/>
        <v>3.0295810503973807E-2</v>
      </c>
      <c r="H508" s="11">
        <f t="shared" si="39"/>
        <v>5.7728023238338907E-3</v>
      </c>
    </row>
    <row r="509" spans="2:8">
      <c r="B509" s="8">
        <v>44517.291666666664</v>
      </c>
      <c r="C509" s="4">
        <v>29.210899999999999</v>
      </c>
      <c r="D509" s="7">
        <f t="shared" si="35"/>
        <v>30.149459430825736</v>
      </c>
      <c r="E509" s="4">
        <f t="shared" si="36"/>
        <v>-0.93855943082573745</v>
      </c>
      <c r="F509" s="4">
        <f t="shared" si="37"/>
        <v>0.93855943082573745</v>
      </c>
      <c r="G509" s="4">
        <f t="shared" si="38"/>
        <v>0.88089380519193228</v>
      </c>
      <c r="H509" s="11">
        <f t="shared" si="39"/>
        <v>3.2130452359418485E-2</v>
      </c>
    </row>
    <row r="510" spans="2:8">
      <c r="B510" s="8">
        <v>44518.291666666664</v>
      </c>
      <c r="C510" s="4">
        <v>31.620699999999999</v>
      </c>
      <c r="D510" s="7">
        <f t="shared" si="35"/>
        <v>29.220285594308258</v>
      </c>
      <c r="E510" s="4">
        <f t="shared" si="36"/>
        <v>2.4004144056917411</v>
      </c>
      <c r="F510" s="4">
        <f t="shared" si="37"/>
        <v>2.4004144056917411</v>
      </c>
      <c r="G510" s="4">
        <f t="shared" si="38"/>
        <v>5.7619893190524349</v>
      </c>
      <c r="H510" s="11">
        <f t="shared" si="39"/>
        <v>7.5912753534606803E-2</v>
      </c>
    </row>
    <row r="511" spans="2:8">
      <c r="B511" s="8">
        <v>44519.291666666664</v>
      </c>
      <c r="C511" s="4">
        <v>32.9285</v>
      </c>
      <c r="D511" s="7">
        <f t="shared" si="35"/>
        <v>31.596695855943082</v>
      </c>
      <c r="E511" s="4">
        <f t="shared" si="36"/>
        <v>1.3318041440569175</v>
      </c>
      <c r="F511" s="4">
        <f t="shared" si="37"/>
        <v>1.3318041440569175</v>
      </c>
      <c r="G511" s="4">
        <f t="shared" si="38"/>
        <v>1.7737022781271787</v>
      </c>
      <c r="H511" s="11">
        <f t="shared" si="39"/>
        <v>4.0445332889652352E-2</v>
      </c>
    </row>
    <row r="512" spans="2:8">
      <c r="B512" s="8">
        <v>44522.291666666664</v>
      </c>
      <c r="C512" s="4">
        <v>31.901199999999999</v>
      </c>
      <c r="D512" s="7">
        <f t="shared" si="35"/>
        <v>32.91518195855943</v>
      </c>
      <c r="E512" s="4">
        <f t="shared" si="36"/>
        <v>-1.0139819585594303</v>
      </c>
      <c r="F512" s="4">
        <f t="shared" si="37"/>
        <v>1.0139819585594303</v>
      </c>
      <c r="G512" s="4">
        <f t="shared" si="38"/>
        <v>1.0281594122840183</v>
      </c>
      <c r="H512" s="11">
        <f t="shared" si="39"/>
        <v>3.1785072616686214E-2</v>
      </c>
    </row>
    <row r="513" spans="2:8">
      <c r="B513" s="8">
        <v>44523.291666666664</v>
      </c>
      <c r="C513" s="4">
        <v>31.691600000000001</v>
      </c>
      <c r="D513" s="7">
        <f t="shared" si="35"/>
        <v>31.911339819585592</v>
      </c>
      <c r="E513" s="4">
        <f t="shared" si="36"/>
        <v>-0.21973981958559108</v>
      </c>
      <c r="F513" s="4">
        <f t="shared" si="37"/>
        <v>0.21973981958559108</v>
      </c>
      <c r="G513" s="4">
        <f t="shared" si="38"/>
        <v>4.8285588311508115E-2</v>
      </c>
      <c r="H513" s="11">
        <f t="shared" si="39"/>
        <v>6.9336928266667212E-3</v>
      </c>
    </row>
    <row r="514" spans="2:8">
      <c r="B514" s="8">
        <v>44524.291666666664</v>
      </c>
      <c r="C514" s="4">
        <v>32.618000000000002</v>
      </c>
      <c r="D514" s="7">
        <f t="shared" si="35"/>
        <v>31.693797398195859</v>
      </c>
      <c r="E514" s="4">
        <f t="shared" si="36"/>
        <v>0.9242026018041436</v>
      </c>
      <c r="F514" s="4">
        <f t="shared" si="37"/>
        <v>0.9242026018041436</v>
      </c>
      <c r="G514" s="4">
        <f t="shared" si="38"/>
        <v>0.85415044918154837</v>
      </c>
      <c r="H514" s="11">
        <f t="shared" si="39"/>
        <v>2.8334128450675809E-2</v>
      </c>
    </row>
    <row r="515" spans="2:8">
      <c r="B515" s="8">
        <v>44526.291666666664</v>
      </c>
      <c r="C515" s="4">
        <v>31.449000000000002</v>
      </c>
      <c r="D515" s="7">
        <f t="shared" si="35"/>
        <v>32.608757973981959</v>
      </c>
      <c r="E515" s="4">
        <f t="shared" si="36"/>
        <v>-1.1597579739819572</v>
      </c>
      <c r="F515" s="4">
        <f t="shared" si="37"/>
        <v>1.1597579739819572</v>
      </c>
      <c r="G515" s="4">
        <f t="shared" si="38"/>
        <v>1.3450385582147342</v>
      </c>
      <c r="H515" s="11">
        <f t="shared" si="39"/>
        <v>3.6877419758401128E-2</v>
      </c>
    </row>
    <row r="516" spans="2:8">
      <c r="B516" s="8">
        <v>44529.291666666664</v>
      </c>
      <c r="C516" s="4">
        <v>33.318800000000003</v>
      </c>
      <c r="D516" s="7">
        <f t="shared" ref="D516:D579" si="40">alpha*C515+(1-alpha)*D515</f>
        <v>31.460597579739822</v>
      </c>
      <c r="E516" s="4">
        <f t="shared" ref="E516:E579" si="41">C516-D516</f>
        <v>1.8582024202601808</v>
      </c>
      <c r="F516" s="4">
        <f t="shared" ref="F516:F579" si="42">ABS(E516)</f>
        <v>1.8582024202601808</v>
      </c>
      <c r="G516" s="4">
        <f t="shared" ref="G516:G579" si="43">E516^2</f>
        <v>3.4529162346607936</v>
      </c>
      <c r="H516" s="11">
        <f t="shared" ref="H516:H579" si="44">F516/C516</f>
        <v>5.5770388497190196E-2</v>
      </c>
    </row>
    <row r="517" spans="2:8">
      <c r="B517" s="8">
        <v>44530.291666666664</v>
      </c>
      <c r="C517" s="4">
        <v>32.619999999999997</v>
      </c>
      <c r="D517" s="7">
        <f t="shared" si="40"/>
        <v>33.300217975797402</v>
      </c>
      <c r="E517" s="4">
        <f t="shared" si="41"/>
        <v>-0.68021797579740451</v>
      </c>
      <c r="F517" s="4">
        <f t="shared" si="42"/>
        <v>0.68021797579740451</v>
      </c>
      <c r="G517" s="4">
        <f t="shared" si="43"/>
        <v>0.4626964945979184</v>
      </c>
      <c r="H517" s="11">
        <f t="shared" si="44"/>
        <v>2.0852788957615099E-2</v>
      </c>
    </row>
    <row r="518" spans="2:8">
      <c r="B518" s="8">
        <v>44531.291666666664</v>
      </c>
      <c r="C518" s="4">
        <v>31.385000000000002</v>
      </c>
      <c r="D518" s="7">
        <f t="shared" si="40"/>
        <v>32.626802179757973</v>
      </c>
      <c r="E518" s="4">
        <f t="shared" si="41"/>
        <v>-1.2418021797579719</v>
      </c>
      <c r="F518" s="4">
        <f t="shared" si="42"/>
        <v>1.2418021797579719</v>
      </c>
      <c r="G518" s="4">
        <f t="shared" si="43"/>
        <v>1.5420726536516505</v>
      </c>
      <c r="H518" s="11">
        <f t="shared" si="44"/>
        <v>3.9566741429280607E-2</v>
      </c>
    </row>
    <row r="519" spans="2:8">
      <c r="B519" s="8">
        <v>44532.291666666664</v>
      </c>
      <c r="C519" s="4">
        <v>32.0749</v>
      </c>
      <c r="D519" s="7">
        <f t="shared" si="40"/>
        <v>31.397418021797584</v>
      </c>
      <c r="E519" s="4">
        <f t="shared" si="41"/>
        <v>0.67748197820241529</v>
      </c>
      <c r="F519" s="4">
        <f t="shared" si="42"/>
        <v>0.67748197820241529</v>
      </c>
      <c r="G519" s="4">
        <f t="shared" si="43"/>
        <v>0.45898183078905791</v>
      </c>
      <c r="H519" s="11">
        <f t="shared" si="44"/>
        <v>2.1121873433819445E-2</v>
      </c>
    </row>
    <row r="520" spans="2:8">
      <c r="B520" s="8">
        <v>44533.291666666664</v>
      </c>
      <c r="C520" s="4">
        <v>30.644100000000002</v>
      </c>
      <c r="D520" s="7">
        <f t="shared" si="40"/>
        <v>32.068125180217976</v>
      </c>
      <c r="E520" s="4">
        <f t="shared" si="41"/>
        <v>-1.4240251802179742</v>
      </c>
      <c r="F520" s="4">
        <f t="shared" si="42"/>
        <v>1.4240251802179742</v>
      </c>
      <c r="G520" s="4">
        <f t="shared" si="43"/>
        <v>2.0278477138948339</v>
      </c>
      <c r="H520" s="11">
        <f t="shared" si="44"/>
        <v>4.6469799413850432E-2</v>
      </c>
    </row>
    <row r="521" spans="2:8">
      <c r="B521" s="8">
        <v>44536.291666666664</v>
      </c>
      <c r="C521" s="4">
        <v>29.9892</v>
      </c>
      <c r="D521" s="7">
        <f t="shared" si="40"/>
        <v>30.658340251802183</v>
      </c>
      <c r="E521" s="4">
        <f t="shared" si="41"/>
        <v>-0.66914025180218317</v>
      </c>
      <c r="F521" s="4">
        <f t="shared" si="42"/>
        <v>0.66914025180218317</v>
      </c>
      <c r="G521" s="4">
        <f t="shared" si="43"/>
        <v>0.4477486765818891</v>
      </c>
      <c r="H521" s="11">
        <f t="shared" si="44"/>
        <v>2.2312707634821308E-2</v>
      </c>
    </row>
    <row r="522" spans="2:8">
      <c r="B522" s="8">
        <v>44537.291666666664</v>
      </c>
      <c r="C522" s="4">
        <v>32.375399999999999</v>
      </c>
      <c r="D522" s="7">
        <f t="shared" si="40"/>
        <v>29.995891402518023</v>
      </c>
      <c r="E522" s="4">
        <f t="shared" si="41"/>
        <v>2.3795085974819763</v>
      </c>
      <c r="F522" s="4">
        <f t="shared" si="42"/>
        <v>2.3795085974819763</v>
      </c>
      <c r="G522" s="4">
        <f t="shared" si="43"/>
        <v>5.6620611654906421</v>
      </c>
      <c r="H522" s="11">
        <f t="shared" si="44"/>
        <v>7.3497426981040434E-2</v>
      </c>
    </row>
    <row r="523" spans="2:8">
      <c r="B523" s="8">
        <v>44538.291666666664</v>
      </c>
      <c r="C523" s="4">
        <v>31.775400000000001</v>
      </c>
      <c r="D523" s="7">
        <f t="shared" si="40"/>
        <v>32.351604914025181</v>
      </c>
      <c r="E523" s="4">
        <f t="shared" si="41"/>
        <v>-0.5762049140251797</v>
      </c>
      <c r="F523" s="4">
        <f t="shared" si="42"/>
        <v>0.5762049140251797</v>
      </c>
      <c r="G523" s="4">
        <f t="shared" si="43"/>
        <v>0.33201210294676475</v>
      </c>
      <c r="H523" s="11">
        <f t="shared" si="44"/>
        <v>1.8133679325049556E-2</v>
      </c>
    </row>
    <row r="524" spans="2:8">
      <c r="B524" s="8">
        <v>44539.291666666664</v>
      </c>
      <c r="C524" s="4">
        <v>30.441500000000001</v>
      </c>
      <c r="D524" s="7">
        <f t="shared" si="40"/>
        <v>31.781162049140253</v>
      </c>
      <c r="E524" s="4">
        <f t="shared" si="41"/>
        <v>-1.3396620491402516</v>
      </c>
      <c r="F524" s="4">
        <f t="shared" si="42"/>
        <v>1.3396620491402516</v>
      </c>
      <c r="G524" s="4">
        <f t="shared" si="43"/>
        <v>1.7946944059066579</v>
      </c>
      <c r="H524" s="11">
        <f t="shared" si="44"/>
        <v>4.400775418886229E-2</v>
      </c>
    </row>
    <row r="525" spans="2:8">
      <c r="B525" s="8">
        <v>44540.291666666664</v>
      </c>
      <c r="C525" s="4">
        <v>30.149899999999999</v>
      </c>
      <c r="D525" s="7">
        <f t="shared" si="40"/>
        <v>30.454896620491404</v>
      </c>
      <c r="E525" s="4">
        <f t="shared" si="41"/>
        <v>-0.30499662049140497</v>
      </c>
      <c r="F525" s="4">
        <f t="shared" si="42"/>
        <v>0.30499662049140497</v>
      </c>
      <c r="G525" s="4">
        <f t="shared" si="43"/>
        <v>9.3022938511178113E-2</v>
      </c>
      <c r="H525" s="11">
        <f t="shared" si="44"/>
        <v>1.0116007697916244E-2</v>
      </c>
    </row>
    <row r="526" spans="2:8">
      <c r="B526" s="8">
        <v>44543.291666666664</v>
      </c>
      <c r="C526" s="4">
        <v>28.116199999999999</v>
      </c>
      <c r="D526" s="7">
        <f t="shared" si="40"/>
        <v>30.152949966204915</v>
      </c>
      <c r="E526" s="4">
        <f t="shared" si="41"/>
        <v>-2.0367499662049156</v>
      </c>
      <c r="F526" s="4">
        <f t="shared" si="42"/>
        <v>2.0367499662049156</v>
      </c>
      <c r="G526" s="4">
        <f t="shared" si="43"/>
        <v>4.1483504248357246</v>
      </c>
      <c r="H526" s="11">
        <f t="shared" si="44"/>
        <v>7.2440442385703463E-2</v>
      </c>
    </row>
    <row r="527" spans="2:8">
      <c r="B527" s="8">
        <v>44544.291666666664</v>
      </c>
      <c r="C527" s="4">
        <v>28.291899999999998</v>
      </c>
      <c r="D527" s="7">
        <f t="shared" si="40"/>
        <v>28.136567499662046</v>
      </c>
      <c r="E527" s="4">
        <f t="shared" si="41"/>
        <v>0.15533250033795198</v>
      </c>
      <c r="F527" s="4">
        <f t="shared" si="42"/>
        <v>0.15533250033795198</v>
      </c>
      <c r="G527" s="4">
        <f t="shared" si="43"/>
        <v>2.4128185661239854E-2</v>
      </c>
      <c r="H527" s="11">
        <f t="shared" si="44"/>
        <v>5.4903523742821092E-3</v>
      </c>
    </row>
    <row r="528" spans="2:8">
      <c r="B528" s="8">
        <v>44545.291666666664</v>
      </c>
      <c r="C528" s="4">
        <v>30.410499999999999</v>
      </c>
      <c r="D528" s="7">
        <f t="shared" si="40"/>
        <v>28.29034667499662</v>
      </c>
      <c r="E528" s="4">
        <f t="shared" si="41"/>
        <v>2.1201533250033791</v>
      </c>
      <c r="F528" s="4">
        <f t="shared" si="42"/>
        <v>2.1201533250033791</v>
      </c>
      <c r="G528" s="4">
        <f t="shared" si="43"/>
        <v>4.4950501215228842</v>
      </c>
      <c r="H528" s="11">
        <f t="shared" si="44"/>
        <v>6.9717805527807139E-2</v>
      </c>
    </row>
    <row r="529" spans="2:8">
      <c r="B529" s="8">
        <v>44546.291666666664</v>
      </c>
      <c r="C529" s="4">
        <v>28.341799999999999</v>
      </c>
      <c r="D529" s="7">
        <f t="shared" si="40"/>
        <v>30.389298466749967</v>
      </c>
      <c r="E529" s="4">
        <f t="shared" si="41"/>
        <v>-2.0474984667499676</v>
      </c>
      <c r="F529" s="4">
        <f t="shared" si="42"/>
        <v>2.0474984667499676</v>
      </c>
      <c r="G529" s="4">
        <f t="shared" si="43"/>
        <v>4.1922499713434682</v>
      </c>
      <c r="H529" s="11">
        <f t="shared" si="44"/>
        <v>7.2243063840333632E-2</v>
      </c>
    </row>
    <row r="530" spans="2:8">
      <c r="B530" s="8">
        <v>44547.291666666664</v>
      </c>
      <c r="C530" s="4">
        <v>27.756799999999998</v>
      </c>
      <c r="D530" s="7">
        <f t="shared" si="40"/>
        <v>28.362274984667497</v>
      </c>
      <c r="E530" s="4">
        <f t="shared" si="41"/>
        <v>-0.60547498466749872</v>
      </c>
      <c r="F530" s="4">
        <f t="shared" si="42"/>
        <v>0.60547498466749872</v>
      </c>
      <c r="G530" s="4">
        <f t="shared" si="43"/>
        <v>0.36659995705810783</v>
      </c>
      <c r="H530" s="11">
        <f t="shared" si="44"/>
        <v>2.1813573058403663E-2</v>
      </c>
    </row>
    <row r="531" spans="2:8">
      <c r="B531" s="8">
        <v>44550.291666666664</v>
      </c>
      <c r="C531" s="4">
        <v>27.674900000000001</v>
      </c>
      <c r="D531" s="7">
        <f t="shared" si="40"/>
        <v>27.762854749846674</v>
      </c>
      <c r="E531" s="4">
        <f t="shared" si="41"/>
        <v>-8.7954749846673508E-2</v>
      </c>
      <c r="F531" s="4">
        <f t="shared" si="42"/>
        <v>8.7954749846673508E-2</v>
      </c>
      <c r="G531" s="4">
        <f t="shared" si="43"/>
        <v>7.7360380205909133E-3</v>
      </c>
      <c r="H531" s="11">
        <f t="shared" si="44"/>
        <v>3.1781415595602334E-3</v>
      </c>
    </row>
    <row r="532" spans="2:8">
      <c r="B532" s="8">
        <v>44551.291666666664</v>
      </c>
      <c r="C532" s="4">
        <v>29.028700000000001</v>
      </c>
      <c r="D532" s="7">
        <f t="shared" si="40"/>
        <v>27.675779547498468</v>
      </c>
      <c r="E532" s="4">
        <f t="shared" si="41"/>
        <v>1.3529204525015324</v>
      </c>
      <c r="F532" s="4">
        <f t="shared" si="42"/>
        <v>1.3529204525015324</v>
      </c>
      <c r="G532" s="4">
        <f t="shared" si="43"/>
        <v>1.830393750796951</v>
      </c>
      <c r="H532" s="11">
        <f t="shared" si="44"/>
        <v>4.6606305225570979E-2</v>
      </c>
    </row>
    <row r="533" spans="2:8">
      <c r="B533" s="8">
        <v>44552.291666666664</v>
      </c>
      <c r="C533" s="4">
        <v>29.353200000000001</v>
      </c>
      <c r="D533" s="7">
        <f t="shared" si="40"/>
        <v>29.015170795474987</v>
      </c>
      <c r="E533" s="4">
        <f t="shared" si="41"/>
        <v>0.33802920452501439</v>
      </c>
      <c r="F533" s="4">
        <f t="shared" si="42"/>
        <v>0.33802920452501439</v>
      </c>
      <c r="G533" s="4">
        <f t="shared" si="43"/>
        <v>0.11426374311181402</v>
      </c>
      <c r="H533" s="11">
        <f t="shared" si="44"/>
        <v>1.1515923460645327E-2</v>
      </c>
    </row>
    <row r="534" spans="2:8">
      <c r="B534" s="8">
        <v>44553.291666666664</v>
      </c>
      <c r="C534" s="4">
        <v>29.5928</v>
      </c>
      <c r="D534" s="7">
        <f t="shared" si="40"/>
        <v>29.349819707954751</v>
      </c>
      <c r="E534" s="4">
        <f t="shared" si="41"/>
        <v>0.24298029204524951</v>
      </c>
      <c r="F534" s="4">
        <f t="shared" si="42"/>
        <v>0.24298029204524951</v>
      </c>
      <c r="G534" s="4">
        <f t="shared" si="43"/>
        <v>5.9039422322394744E-2</v>
      </c>
      <c r="H534" s="11">
        <f t="shared" si="44"/>
        <v>8.2107908695780562E-3</v>
      </c>
    </row>
    <row r="535" spans="2:8">
      <c r="B535" s="8">
        <v>44557.291666666664</v>
      </c>
      <c r="C535" s="4">
        <v>30.895800000000001</v>
      </c>
      <c r="D535" s="7">
        <f t="shared" si="40"/>
        <v>29.590370197079547</v>
      </c>
      <c r="E535" s="4">
        <f t="shared" si="41"/>
        <v>1.3054298029204539</v>
      </c>
      <c r="F535" s="4">
        <f t="shared" si="42"/>
        <v>1.3054298029204539</v>
      </c>
      <c r="G535" s="4">
        <f t="shared" si="43"/>
        <v>1.7041469703529351</v>
      </c>
      <c r="H535" s="11">
        <f t="shared" si="44"/>
        <v>4.2252662268672567E-2</v>
      </c>
    </row>
    <row r="536" spans="2:8">
      <c r="B536" s="8">
        <v>44558.291666666664</v>
      </c>
      <c r="C536" s="4">
        <v>30.273700000000002</v>
      </c>
      <c r="D536" s="7">
        <f t="shared" si="40"/>
        <v>30.882745701970798</v>
      </c>
      <c r="E536" s="4">
        <f t="shared" si="41"/>
        <v>-0.60904570197079622</v>
      </c>
      <c r="F536" s="4">
        <f t="shared" si="42"/>
        <v>0.60904570197079622</v>
      </c>
      <c r="G536" s="4">
        <f t="shared" si="43"/>
        <v>0.37093666708909995</v>
      </c>
      <c r="H536" s="11">
        <f t="shared" si="44"/>
        <v>2.0117980358224999E-2</v>
      </c>
    </row>
    <row r="537" spans="2:8">
      <c r="B537" s="8">
        <v>44559.291666666664</v>
      </c>
      <c r="C537" s="4">
        <v>29.953299999999999</v>
      </c>
      <c r="D537" s="7">
        <f t="shared" si="40"/>
        <v>30.279790457019708</v>
      </c>
      <c r="E537" s="4">
        <f t="shared" si="41"/>
        <v>-0.32649045701970891</v>
      </c>
      <c r="F537" s="4">
        <f t="shared" si="42"/>
        <v>0.32649045701970891</v>
      </c>
      <c r="G537" s="4">
        <f t="shared" si="43"/>
        <v>0.1065960185249384</v>
      </c>
      <c r="H537" s="11">
        <f t="shared" si="44"/>
        <v>1.0899982873997486E-2</v>
      </c>
    </row>
    <row r="538" spans="2:8">
      <c r="B538" s="8">
        <v>44560.291666666664</v>
      </c>
      <c r="C538" s="4">
        <v>29.538900000000002</v>
      </c>
      <c r="D538" s="7">
        <f t="shared" si="40"/>
        <v>29.956564904570197</v>
      </c>
      <c r="E538" s="4">
        <f t="shared" si="41"/>
        <v>-0.41766490457019501</v>
      </c>
      <c r="F538" s="4">
        <f t="shared" si="42"/>
        <v>0.41766490457019501</v>
      </c>
      <c r="G538" s="4">
        <f t="shared" si="43"/>
        <v>0.17444397250963009</v>
      </c>
      <c r="H538" s="11">
        <f t="shared" si="44"/>
        <v>1.4139487407120609E-2</v>
      </c>
    </row>
    <row r="539" spans="2:8">
      <c r="B539" s="8">
        <v>44561.291666666664</v>
      </c>
      <c r="C539" s="4">
        <v>29.3642</v>
      </c>
      <c r="D539" s="7">
        <f t="shared" si="40"/>
        <v>29.543076649045705</v>
      </c>
      <c r="E539" s="4">
        <f t="shared" si="41"/>
        <v>-0.17887664904570499</v>
      </c>
      <c r="F539" s="4">
        <f t="shared" si="42"/>
        <v>0.17887664904570499</v>
      </c>
      <c r="G539" s="4">
        <f t="shared" si="43"/>
        <v>3.1996855573820315E-2</v>
      </c>
      <c r="H539" s="11">
        <f t="shared" si="44"/>
        <v>6.0916574960565928E-3</v>
      </c>
    </row>
    <row r="540" spans="2:8">
      <c r="B540" s="8">
        <v>44564.291666666664</v>
      </c>
      <c r="C540" s="4">
        <v>30.0731</v>
      </c>
      <c r="D540" s="7">
        <f t="shared" si="40"/>
        <v>29.365988766490457</v>
      </c>
      <c r="E540" s="4">
        <f t="shared" si="41"/>
        <v>0.70711123350954352</v>
      </c>
      <c r="F540" s="4">
        <f t="shared" si="42"/>
        <v>0.70711123350954352</v>
      </c>
      <c r="G540" s="4">
        <f t="shared" si="43"/>
        <v>0.5000062965553882</v>
      </c>
      <c r="H540" s="11">
        <f t="shared" si="44"/>
        <v>2.3513080909834488E-2</v>
      </c>
    </row>
    <row r="541" spans="2:8">
      <c r="B541" s="8">
        <v>44565.291666666664</v>
      </c>
      <c r="C541" s="4">
        <v>29.243400000000001</v>
      </c>
      <c r="D541" s="7">
        <f t="shared" si="40"/>
        <v>30.066028887664906</v>
      </c>
      <c r="E541" s="4">
        <f t="shared" si="41"/>
        <v>-0.82262888766490505</v>
      </c>
      <c r="F541" s="4">
        <f t="shared" si="42"/>
        <v>0.82262888766490505</v>
      </c>
      <c r="G541" s="4">
        <f t="shared" si="43"/>
        <v>0.67671828682079893</v>
      </c>
      <c r="H541" s="11">
        <f t="shared" si="44"/>
        <v>2.813041191054751E-2</v>
      </c>
    </row>
    <row r="542" spans="2:8">
      <c r="B542" s="8">
        <v>44566.291666666664</v>
      </c>
      <c r="C542" s="4">
        <v>27.560099999999998</v>
      </c>
      <c r="D542" s="7">
        <f t="shared" si="40"/>
        <v>29.251626288876651</v>
      </c>
      <c r="E542" s="4">
        <f t="shared" si="41"/>
        <v>-1.691526288876652</v>
      </c>
      <c r="F542" s="4">
        <f t="shared" si="42"/>
        <v>1.691526288876652</v>
      </c>
      <c r="G542" s="4">
        <f t="shared" si="43"/>
        <v>2.861261185960819</v>
      </c>
      <c r="H542" s="11">
        <f t="shared" si="44"/>
        <v>6.1375912601066472E-2</v>
      </c>
    </row>
    <row r="543" spans="2:8">
      <c r="B543" s="8">
        <v>44567.291666666664</v>
      </c>
      <c r="C543" s="4">
        <v>28.133199999999999</v>
      </c>
      <c r="D543" s="7">
        <f t="shared" si="40"/>
        <v>27.577015262888764</v>
      </c>
      <c r="E543" s="4">
        <f t="shared" si="41"/>
        <v>0.55618473711123428</v>
      </c>
      <c r="F543" s="4">
        <f t="shared" si="42"/>
        <v>0.55618473711123428</v>
      </c>
      <c r="G543" s="4">
        <f t="shared" si="43"/>
        <v>0.30934146179549277</v>
      </c>
      <c r="H543" s="11">
        <f t="shared" si="44"/>
        <v>1.9769693355581104E-2</v>
      </c>
    </row>
    <row r="544" spans="2:8">
      <c r="B544" s="8">
        <v>44568.291666666664</v>
      </c>
      <c r="C544" s="4">
        <v>27.203600000000002</v>
      </c>
      <c r="D544" s="7">
        <f t="shared" si="40"/>
        <v>28.127638152628887</v>
      </c>
      <c r="E544" s="4">
        <f t="shared" si="41"/>
        <v>-0.924038152628885</v>
      </c>
      <c r="F544" s="4">
        <f t="shared" si="42"/>
        <v>0.924038152628885</v>
      </c>
      <c r="G544" s="4">
        <f t="shared" si="43"/>
        <v>0.85384650751380253</v>
      </c>
      <c r="H544" s="11">
        <f t="shared" si="44"/>
        <v>3.3967495207578594E-2</v>
      </c>
    </row>
    <row r="545" spans="2:8">
      <c r="B545" s="8">
        <v>44571.291666666664</v>
      </c>
      <c r="C545" s="4">
        <v>27.356400000000001</v>
      </c>
      <c r="D545" s="7">
        <f t="shared" si="40"/>
        <v>27.212840381526291</v>
      </c>
      <c r="E545" s="4">
        <f t="shared" si="41"/>
        <v>0.14355961847370935</v>
      </c>
      <c r="F545" s="4">
        <f t="shared" si="42"/>
        <v>0.14355961847370935</v>
      </c>
      <c r="G545" s="4">
        <f t="shared" si="43"/>
        <v>2.0609364056316991E-2</v>
      </c>
      <c r="H545" s="11">
        <f t="shared" si="44"/>
        <v>5.247752572476983E-3</v>
      </c>
    </row>
    <row r="546" spans="2:8">
      <c r="B546" s="8">
        <v>44572.291666666664</v>
      </c>
      <c r="C546" s="4">
        <v>27.7727</v>
      </c>
      <c r="D546" s="7">
        <f t="shared" si="40"/>
        <v>27.354964403815263</v>
      </c>
      <c r="E546" s="4">
        <f t="shared" si="41"/>
        <v>0.41773559618473755</v>
      </c>
      <c r="F546" s="4">
        <f t="shared" si="42"/>
        <v>0.41773559618473755</v>
      </c>
      <c r="G546" s="4">
        <f t="shared" si="43"/>
        <v>0.17450302831981812</v>
      </c>
      <c r="H546" s="11">
        <f t="shared" si="44"/>
        <v>1.5041230999677293E-2</v>
      </c>
    </row>
    <row r="547" spans="2:8">
      <c r="B547" s="8">
        <v>44573.291666666664</v>
      </c>
      <c r="C547" s="4">
        <v>27.9544</v>
      </c>
      <c r="D547" s="7">
        <f t="shared" si="40"/>
        <v>27.768522644038153</v>
      </c>
      <c r="E547" s="4">
        <f t="shared" si="41"/>
        <v>0.18587735596184629</v>
      </c>
      <c r="F547" s="4">
        <f t="shared" si="42"/>
        <v>0.18587735596184629</v>
      </c>
      <c r="G547" s="4">
        <f t="shared" si="43"/>
        <v>3.4550391459366912E-2</v>
      </c>
      <c r="H547" s="11">
        <f t="shared" si="44"/>
        <v>6.649305868194141E-3</v>
      </c>
    </row>
    <row r="548" spans="2:8">
      <c r="B548" s="8">
        <v>44574.291666666664</v>
      </c>
      <c r="C548" s="4">
        <v>26.532699999999998</v>
      </c>
      <c r="D548" s="7">
        <f t="shared" si="40"/>
        <v>27.952541226440381</v>
      </c>
      <c r="E548" s="4">
        <f t="shared" si="41"/>
        <v>-1.4198412264403828</v>
      </c>
      <c r="F548" s="4">
        <f t="shared" si="42"/>
        <v>1.4198412264403828</v>
      </c>
      <c r="G548" s="4">
        <f t="shared" si="43"/>
        <v>2.0159491082997305</v>
      </c>
      <c r="H548" s="11">
        <f t="shared" si="44"/>
        <v>5.3512881329091384E-2</v>
      </c>
    </row>
    <row r="549" spans="2:8">
      <c r="B549" s="8">
        <v>44575.291666666664</v>
      </c>
      <c r="C549" s="4">
        <v>26.899100000000001</v>
      </c>
      <c r="D549" s="7">
        <f t="shared" si="40"/>
        <v>26.546898412264404</v>
      </c>
      <c r="E549" s="4">
        <f t="shared" si="41"/>
        <v>0.35220158773559618</v>
      </c>
      <c r="F549" s="4">
        <f t="shared" si="42"/>
        <v>0.35220158773559618</v>
      </c>
      <c r="G549" s="4">
        <f t="shared" si="43"/>
        <v>0.12404595840347485</v>
      </c>
      <c r="H549" s="11">
        <f t="shared" si="44"/>
        <v>1.3093433896881166E-2</v>
      </c>
    </row>
    <row r="550" spans="2:8">
      <c r="B550" s="8">
        <v>44579.291666666664</v>
      </c>
      <c r="C550" s="4">
        <v>25.861799999999999</v>
      </c>
      <c r="D550" s="7">
        <f t="shared" si="40"/>
        <v>26.895577984122646</v>
      </c>
      <c r="E550" s="4">
        <f t="shared" si="41"/>
        <v>-1.0337779841226471</v>
      </c>
      <c r="F550" s="4">
        <f t="shared" si="42"/>
        <v>1.0337779841226471</v>
      </c>
      <c r="G550" s="4">
        <f t="shared" si="43"/>
        <v>1.0686969204566841</v>
      </c>
      <c r="H550" s="11">
        <f t="shared" si="44"/>
        <v>3.9973164440319203E-2</v>
      </c>
    </row>
    <row r="551" spans="2:8">
      <c r="B551" s="8">
        <v>44580.291666666664</v>
      </c>
      <c r="C551" s="4">
        <v>25.027100000000001</v>
      </c>
      <c r="D551" s="7">
        <f t="shared" si="40"/>
        <v>25.872137779841228</v>
      </c>
      <c r="E551" s="4">
        <f t="shared" si="41"/>
        <v>-0.84503777984122763</v>
      </c>
      <c r="F551" s="4">
        <f t="shared" si="42"/>
        <v>0.84503777984122763</v>
      </c>
      <c r="G551" s="4">
        <f t="shared" si="43"/>
        <v>0.71408884935899108</v>
      </c>
      <c r="H551" s="11">
        <f t="shared" si="44"/>
        <v>3.3764910031175308E-2</v>
      </c>
    </row>
    <row r="552" spans="2:8">
      <c r="B552" s="8">
        <v>44581.291666666664</v>
      </c>
      <c r="C552" s="4">
        <v>24.111599999999999</v>
      </c>
      <c r="D552" s="7">
        <f t="shared" si="40"/>
        <v>25.035550377798412</v>
      </c>
      <c r="E552" s="4">
        <f t="shared" si="41"/>
        <v>-0.9239503777984126</v>
      </c>
      <c r="F552" s="4">
        <f t="shared" si="42"/>
        <v>0.9239503777984126</v>
      </c>
      <c r="G552" s="4">
        <f t="shared" si="43"/>
        <v>0.85368430063382938</v>
      </c>
      <c r="H552" s="11">
        <f t="shared" si="44"/>
        <v>3.8319745591267801E-2</v>
      </c>
    </row>
    <row r="553" spans="2:8">
      <c r="B553" s="8">
        <v>44582.291666666664</v>
      </c>
      <c r="C553" s="4">
        <v>23.3368</v>
      </c>
      <c r="D553" s="7">
        <f t="shared" si="40"/>
        <v>24.120839503777983</v>
      </c>
      <c r="E553" s="4">
        <f t="shared" si="41"/>
        <v>-0.78403950377798282</v>
      </c>
      <c r="F553" s="4">
        <f t="shared" si="42"/>
        <v>0.78403950377798282</v>
      </c>
      <c r="G553" s="4">
        <f t="shared" si="43"/>
        <v>0.61471794348442554</v>
      </c>
      <c r="H553" s="11">
        <f t="shared" si="44"/>
        <v>3.3596701509117907E-2</v>
      </c>
    </row>
    <row r="554" spans="2:8">
      <c r="B554" s="8">
        <v>44585.291666666664</v>
      </c>
      <c r="C554" s="4">
        <v>23.334800000000001</v>
      </c>
      <c r="D554" s="7">
        <f t="shared" si="40"/>
        <v>23.344640395037782</v>
      </c>
      <c r="E554" s="4">
        <f t="shared" si="41"/>
        <v>-9.8403950377807803E-3</v>
      </c>
      <c r="F554" s="4">
        <f t="shared" si="42"/>
        <v>9.8403950377807803E-3</v>
      </c>
      <c r="G554" s="4">
        <f t="shared" si="43"/>
        <v>9.6833374499580611E-5</v>
      </c>
      <c r="H554" s="11">
        <f t="shared" si="44"/>
        <v>4.2170470875176904E-4</v>
      </c>
    </row>
    <row r="555" spans="2:8">
      <c r="B555" s="8">
        <v>44586.291666666664</v>
      </c>
      <c r="C555" s="4">
        <v>22.288499999999999</v>
      </c>
      <c r="D555" s="7">
        <f t="shared" si="40"/>
        <v>23.33489840395038</v>
      </c>
      <c r="E555" s="4">
        <f t="shared" si="41"/>
        <v>-1.0463984039503806</v>
      </c>
      <c r="F555" s="4">
        <f t="shared" si="42"/>
        <v>1.0463984039503806</v>
      </c>
      <c r="G555" s="4">
        <f t="shared" si="43"/>
        <v>1.094949619789904</v>
      </c>
      <c r="H555" s="11">
        <f t="shared" si="44"/>
        <v>4.6947906047979035E-2</v>
      </c>
    </row>
    <row r="556" spans="2:8">
      <c r="B556" s="8">
        <v>44587.291666666664</v>
      </c>
      <c r="C556" s="4">
        <v>22.735800000000001</v>
      </c>
      <c r="D556" s="7">
        <f t="shared" si="40"/>
        <v>22.298963984039503</v>
      </c>
      <c r="E556" s="4">
        <f t="shared" si="41"/>
        <v>0.43683601596049826</v>
      </c>
      <c r="F556" s="4">
        <f t="shared" si="42"/>
        <v>0.43683601596049826</v>
      </c>
      <c r="G556" s="4">
        <f t="shared" si="43"/>
        <v>0.1908257048402407</v>
      </c>
      <c r="H556" s="11">
        <f t="shared" si="44"/>
        <v>1.9213575768633532E-2</v>
      </c>
    </row>
    <row r="557" spans="2:8">
      <c r="B557" s="8">
        <v>44588.291666666664</v>
      </c>
      <c r="C557" s="4">
        <v>21.909099999999999</v>
      </c>
      <c r="D557" s="7">
        <f t="shared" si="40"/>
        <v>22.731431639840398</v>
      </c>
      <c r="E557" s="4">
        <f t="shared" si="41"/>
        <v>-0.82233163984039948</v>
      </c>
      <c r="F557" s="4">
        <f t="shared" si="42"/>
        <v>0.82233163984039948</v>
      </c>
      <c r="G557" s="4">
        <f t="shared" si="43"/>
        <v>0.67622932588260043</v>
      </c>
      <c r="H557" s="11">
        <f t="shared" si="44"/>
        <v>3.7533793713132875E-2</v>
      </c>
    </row>
    <row r="558" spans="2:8">
      <c r="B558" s="8">
        <v>44589.291666666664</v>
      </c>
      <c r="C558" s="4">
        <v>22.803599999999999</v>
      </c>
      <c r="D558" s="7">
        <f t="shared" si="40"/>
        <v>21.917323316398406</v>
      </c>
      <c r="E558" s="4">
        <f t="shared" si="41"/>
        <v>0.88627668360159362</v>
      </c>
      <c r="F558" s="4">
        <f t="shared" si="42"/>
        <v>0.88627668360159362</v>
      </c>
      <c r="G558" s="4">
        <f t="shared" si="43"/>
        <v>0.78548635989583926</v>
      </c>
      <c r="H558" s="11">
        <f t="shared" si="44"/>
        <v>3.8865647687277169E-2</v>
      </c>
    </row>
    <row r="559" spans="2:8">
      <c r="B559" s="8">
        <v>44592.291666666664</v>
      </c>
      <c r="C559" s="4">
        <v>24.446999999999999</v>
      </c>
      <c r="D559" s="7">
        <f t="shared" si="40"/>
        <v>22.794737233163985</v>
      </c>
      <c r="E559" s="4">
        <f t="shared" si="41"/>
        <v>1.6522627668360137</v>
      </c>
      <c r="F559" s="4">
        <f t="shared" si="42"/>
        <v>1.6522627668360137</v>
      </c>
      <c r="G559" s="4">
        <f t="shared" si="43"/>
        <v>2.7299722506725992</v>
      </c>
      <c r="H559" s="11">
        <f t="shared" si="44"/>
        <v>6.758550197717568E-2</v>
      </c>
    </row>
    <row r="560" spans="2:8">
      <c r="B560" s="8">
        <v>44593.291666666664</v>
      </c>
      <c r="C560" s="4">
        <v>24.598800000000001</v>
      </c>
      <c r="D560" s="7">
        <f t="shared" si="40"/>
        <v>24.430477372331641</v>
      </c>
      <c r="E560" s="4">
        <f t="shared" si="41"/>
        <v>0.16832262766835981</v>
      </c>
      <c r="F560" s="4">
        <f t="shared" si="42"/>
        <v>0.16832262766835981</v>
      </c>
      <c r="G560" s="4">
        <f t="shared" si="43"/>
        <v>2.8332506985181288E-2</v>
      </c>
      <c r="H560" s="11">
        <f t="shared" si="44"/>
        <v>6.8427170296258277E-3</v>
      </c>
    </row>
    <row r="561" spans="2:8">
      <c r="B561" s="8">
        <v>44594.291666666664</v>
      </c>
      <c r="C561" s="4">
        <v>25.201799999999999</v>
      </c>
      <c r="D561" s="7">
        <f t="shared" si="40"/>
        <v>24.597116773723318</v>
      </c>
      <c r="E561" s="4">
        <f t="shared" si="41"/>
        <v>0.60468322627668059</v>
      </c>
      <c r="F561" s="4">
        <f t="shared" si="42"/>
        <v>0.60468322627668059</v>
      </c>
      <c r="G561" s="4">
        <f t="shared" si="43"/>
        <v>0.36564180414037528</v>
      </c>
      <c r="H561" s="11">
        <f t="shared" si="44"/>
        <v>2.3993652289784086E-2</v>
      </c>
    </row>
    <row r="562" spans="2:8">
      <c r="B562" s="8">
        <v>44595.291666666664</v>
      </c>
      <c r="C562" s="4">
        <v>23.9099</v>
      </c>
      <c r="D562" s="7">
        <f t="shared" si="40"/>
        <v>25.195753167737234</v>
      </c>
      <c r="E562" s="4">
        <f t="shared" si="41"/>
        <v>-1.2858531677372333</v>
      </c>
      <c r="F562" s="4">
        <f t="shared" si="42"/>
        <v>1.2858531677372333</v>
      </c>
      <c r="G562" s="4">
        <f t="shared" si="43"/>
        <v>1.6534183689798776</v>
      </c>
      <c r="H562" s="11">
        <f t="shared" si="44"/>
        <v>5.3779111068521131E-2</v>
      </c>
    </row>
    <row r="563" spans="2:8">
      <c r="B563" s="8">
        <v>44596.291666666664</v>
      </c>
      <c r="C563" s="4">
        <v>24.2803</v>
      </c>
      <c r="D563" s="7">
        <f t="shared" si="40"/>
        <v>23.922758531677374</v>
      </c>
      <c r="E563" s="4">
        <f t="shared" si="41"/>
        <v>0.35754146832262634</v>
      </c>
      <c r="F563" s="4">
        <f t="shared" si="42"/>
        <v>0.35754146832262634</v>
      </c>
      <c r="G563" s="4">
        <f t="shared" si="43"/>
        <v>0.12783590157029961</v>
      </c>
      <c r="H563" s="11">
        <f t="shared" si="44"/>
        <v>1.4725578692298956E-2</v>
      </c>
    </row>
    <row r="564" spans="2:8">
      <c r="B564" s="8">
        <v>44599.291666666664</v>
      </c>
      <c r="C564" s="4">
        <v>24.688600000000001</v>
      </c>
      <c r="D564" s="7">
        <f t="shared" si="40"/>
        <v>24.276724585316774</v>
      </c>
      <c r="E564" s="4">
        <f t="shared" si="41"/>
        <v>0.41187541468322664</v>
      </c>
      <c r="F564" s="4">
        <f t="shared" si="42"/>
        <v>0.41187541468322664</v>
      </c>
      <c r="G564" s="4">
        <f t="shared" si="43"/>
        <v>0.1696413572204799</v>
      </c>
      <c r="H564" s="11">
        <f t="shared" si="44"/>
        <v>1.6682817765415074E-2</v>
      </c>
    </row>
    <row r="565" spans="2:8">
      <c r="B565" s="8">
        <v>44600.291666666664</v>
      </c>
      <c r="C565" s="4">
        <v>25.068000000000001</v>
      </c>
      <c r="D565" s="7">
        <f t="shared" si="40"/>
        <v>24.684481245853171</v>
      </c>
      <c r="E565" s="4">
        <f t="shared" si="41"/>
        <v>0.38351875414683079</v>
      </c>
      <c r="F565" s="4">
        <f t="shared" si="42"/>
        <v>0.38351875414683079</v>
      </c>
      <c r="G565" s="4">
        <f t="shared" si="43"/>
        <v>0.14708663478233724</v>
      </c>
      <c r="H565" s="11">
        <f t="shared" si="44"/>
        <v>1.5299136514553644E-2</v>
      </c>
    </row>
    <row r="566" spans="2:8">
      <c r="B566" s="8">
        <v>44601.291666666664</v>
      </c>
      <c r="C566" s="4">
        <v>26.662500000000001</v>
      </c>
      <c r="D566" s="7">
        <f t="shared" si="40"/>
        <v>25.064164812458536</v>
      </c>
      <c r="E566" s="4">
        <f t="shared" si="41"/>
        <v>1.5983351875414655</v>
      </c>
      <c r="F566" s="4">
        <f t="shared" si="42"/>
        <v>1.5983351875414655</v>
      </c>
      <c r="G566" s="4">
        <f t="shared" si="43"/>
        <v>2.5546753717332118</v>
      </c>
      <c r="H566" s="11">
        <f t="shared" si="44"/>
        <v>5.9946936241592703E-2</v>
      </c>
    </row>
    <row r="567" spans="2:8">
      <c r="B567" s="8">
        <v>44602.291666666664</v>
      </c>
      <c r="C567" s="4">
        <v>25.782900000000001</v>
      </c>
      <c r="D567" s="7">
        <f t="shared" si="40"/>
        <v>26.646516648124585</v>
      </c>
      <c r="E567" s="4">
        <f t="shared" si="41"/>
        <v>-0.86361664812458372</v>
      </c>
      <c r="F567" s="4">
        <f t="shared" si="42"/>
        <v>0.86361664812458372</v>
      </c>
      <c r="G567" s="4">
        <f t="shared" si="43"/>
        <v>0.74583371491794104</v>
      </c>
      <c r="H567" s="11">
        <f t="shared" si="44"/>
        <v>3.3495714140945494E-2</v>
      </c>
    </row>
    <row r="568" spans="2:8">
      <c r="B568" s="8">
        <v>44603.291666666664</v>
      </c>
      <c r="C568" s="4">
        <v>23.910900000000002</v>
      </c>
      <c r="D568" s="7">
        <f t="shared" si="40"/>
        <v>25.791536166481247</v>
      </c>
      <c r="E568" s="4">
        <f t="shared" si="41"/>
        <v>-1.8806361664812457</v>
      </c>
      <c r="F568" s="4">
        <f t="shared" si="42"/>
        <v>1.8806361664812457</v>
      </c>
      <c r="G568" s="4">
        <f t="shared" si="43"/>
        <v>3.5367923906772756</v>
      </c>
      <c r="H568" s="11">
        <f t="shared" si="44"/>
        <v>7.8651835208262577E-2</v>
      </c>
    </row>
    <row r="569" spans="2:8">
      <c r="B569" s="8">
        <v>44606.291666666664</v>
      </c>
      <c r="C569" s="4">
        <v>24.228400000000001</v>
      </c>
      <c r="D569" s="7">
        <f t="shared" si="40"/>
        <v>23.929706361664817</v>
      </c>
      <c r="E569" s="4">
        <f t="shared" si="41"/>
        <v>0.29869363833518392</v>
      </c>
      <c r="F569" s="4">
        <f t="shared" si="42"/>
        <v>0.29869363833518392</v>
      </c>
      <c r="G569" s="4">
        <f t="shared" si="43"/>
        <v>8.9217889581909654E-2</v>
      </c>
      <c r="H569" s="11">
        <f t="shared" si="44"/>
        <v>1.2328244470752666E-2</v>
      </c>
    </row>
    <row r="570" spans="2:8">
      <c r="B570" s="8">
        <v>44607.291666666664</v>
      </c>
      <c r="C570" s="4">
        <v>26.4528</v>
      </c>
      <c r="D570" s="7">
        <f t="shared" si="40"/>
        <v>24.225413063616646</v>
      </c>
      <c r="E570" s="4">
        <f t="shared" si="41"/>
        <v>2.2273869363833541</v>
      </c>
      <c r="F570" s="4">
        <f t="shared" si="42"/>
        <v>2.2273869363833541</v>
      </c>
      <c r="G570" s="4">
        <f t="shared" si="43"/>
        <v>4.9612525643712235</v>
      </c>
      <c r="H570" s="11">
        <f t="shared" si="44"/>
        <v>8.4202312661924406E-2</v>
      </c>
    </row>
    <row r="571" spans="2:8">
      <c r="B571" s="8">
        <v>44608.291666666664</v>
      </c>
      <c r="C571" s="4">
        <v>26.468800000000002</v>
      </c>
      <c r="D571" s="7">
        <f t="shared" si="40"/>
        <v>26.430526130636167</v>
      </c>
      <c r="E571" s="4">
        <f t="shared" si="41"/>
        <v>3.8273869363834478E-2</v>
      </c>
      <c r="F571" s="4">
        <f t="shared" si="42"/>
        <v>3.8273869363834478E-2</v>
      </c>
      <c r="G571" s="4">
        <f t="shared" si="43"/>
        <v>1.4648890760798675E-3</v>
      </c>
      <c r="H571" s="11">
        <f t="shared" si="44"/>
        <v>1.4459994168165718E-3</v>
      </c>
    </row>
    <row r="572" spans="2:8">
      <c r="B572" s="8">
        <v>44609.291666666664</v>
      </c>
      <c r="C572" s="4">
        <v>24.468</v>
      </c>
      <c r="D572" s="7">
        <f t="shared" si="40"/>
        <v>26.468417261306364</v>
      </c>
      <c r="E572" s="4">
        <f t="shared" si="41"/>
        <v>-2.0004172613063638</v>
      </c>
      <c r="F572" s="4">
        <f t="shared" si="42"/>
        <v>2.0004172613063638</v>
      </c>
      <c r="G572" s="4">
        <f t="shared" si="43"/>
        <v>4.0016692193324532</v>
      </c>
      <c r="H572" s="11">
        <f t="shared" si="44"/>
        <v>8.1756468093279536E-2</v>
      </c>
    </row>
    <row r="573" spans="2:8">
      <c r="B573" s="8">
        <v>44610.291666666664</v>
      </c>
      <c r="C573" s="4">
        <v>23.604399999999998</v>
      </c>
      <c r="D573" s="7">
        <f t="shared" si="40"/>
        <v>24.488004172613064</v>
      </c>
      <c r="E573" s="4">
        <f t="shared" si="41"/>
        <v>-0.88360417261306523</v>
      </c>
      <c r="F573" s="4">
        <f t="shared" si="42"/>
        <v>0.88360417261306523</v>
      </c>
      <c r="G573" s="4">
        <f t="shared" si="43"/>
        <v>0.78075633385921961</v>
      </c>
      <c r="H573" s="11">
        <f t="shared" si="44"/>
        <v>3.7433875574599026E-2</v>
      </c>
    </row>
    <row r="574" spans="2:8">
      <c r="B574" s="8">
        <v>44614.291666666664</v>
      </c>
      <c r="C574" s="4">
        <v>23.352799999999998</v>
      </c>
      <c r="D574" s="7">
        <f t="shared" si="40"/>
        <v>23.613236041726129</v>
      </c>
      <c r="E574" s="4">
        <f t="shared" si="41"/>
        <v>-0.26043604172613044</v>
      </c>
      <c r="F574" s="4">
        <f t="shared" si="42"/>
        <v>0.26043604172613044</v>
      </c>
      <c r="G574" s="4">
        <f t="shared" si="43"/>
        <v>6.7826931829974763E-2</v>
      </c>
      <c r="H574" s="11">
        <f t="shared" si="44"/>
        <v>1.1152240490482104E-2</v>
      </c>
    </row>
    <row r="575" spans="2:8">
      <c r="B575" s="8">
        <v>44615.291666666664</v>
      </c>
      <c r="C575" s="4">
        <v>22.351400000000002</v>
      </c>
      <c r="D575" s="7">
        <f t="shared" si="40"/>
        <v>23.355404360417261</v>
      </c>
      <c r="E575" s="4">
        <f t="shared" si="41"/>
        <v>-1.0040043604172588</v>
      </c>
      <c r="F575" s="4">
        <f t="shared" si="42"/>
        <v>1.0040043604172588</v>
      </c>
      <c r="G575" s="4">
        <f t="shared" si="43"/>
        <v>1.0080247557368689</v>
      </c>
      <c r="H575" s="11">
        <f t="shared" si="44"/>
        <v>4.4919081597450665E-2</v>
      </c>
    </row>
    <row r="576" spans="2:8">
      <c r="B576" s="8">
        <v>44616.291666666664</v>
      </c>
      <c r="C576" s="4">
        <v>23.7102</v>
      </c>
      <c r="D576" s="7">
        <f t="shared" si="40"/>
        <v>22.361440043604173</v>
      </c>
      <c r="E576" s="4">
        <f t="shared" si="41"/>
        <v>1.3487599563958277</v>
      </c>
      <c r="F576" s="4">
        <f t="shared" si="42"/>
        <v>1.3487599563958277</v>
      </c>
      <c r="G576" s="4">
        <f t="shared" si="43"/>
        <v>1.8191534199768751</v>
      </c>
      <c r="H576" s="11">
        <f t="shared" si="44"/>
        <v>5.688522055469071E-2</v>
      </c>
    </row>
    <row r="577" spans="2:8">
      <c r="B577" s="8">
        <v>44617.291666666664</v>
      </c>
      <c r="C577" s="4">
        <v>24.118600000000001</v>
      </c>
      <c r="D577" s="7">
        <f t="shared" si="40"/>
        <v>23.696712400436041</v>
      </c>
      <c r="E577" s="4">
        <f t="shared" si="41"/>
        <v>0.42188759956395927</v>
      </c>
      <c r="F577" s="4">
        <f t="shared" si="42"/>
        <v>0.42188759956395927</v>
      </c>
      <c r="G577" s="4">
        <f t="shared" si="43"/>
        <v>0.17798914666583965</v>
      </c>
      <c r="H577" s="11">
        <f t="shared" si="44"/>
        <v>1.7492209314137606E-2</v>
      </c>
    </row>
    <row r="578" spans="2:8">
      <c r="B578" s="8">
        <v>44620.291666666664</v>
      </c>
      <c r="C578" s="4">
        <v>24.3462</v>
      </c>
      <c r="D578" s="7">
        <f t="shared" si="40"/>
        <v>24.114381124004364</v>
      </c>
      <c r="E578" s="4">
        <f t="shared" si="41"/>
        <v>0.23181887599563566</v>
      </c>
      <c r="F578" s="4">
        <f t="shared" si="42"/>
        <v>0.23181887599563566</v>
      </c>
      <c r="G578" s="4">
        <f t="shared" si="43"/>
        <v>5.3739991267879907E-2</v>
      </c>
      <c r="H578" s="11">
        <f t="shared" si="44"/>
        <v>9.5217683250624595E-3</v>
      </c>
    </row>
    <row r="579" spans="2:8">
      <c r="B579" s="8">
        <v>44621.291666666664</v>
      </c>
      <c r="C579" s="4">
        <v>23.439599999999999</v>
      </c>
      <c r="D579" s="7">
        <f t="shared" si="40"/>
        <v>24.343881811240042</v>
      </c>
      <c r="E579" s="4">
        <f t="shared" si="41"/>
        <v>-0.90428181124004325</v>
      </c>
      <c r="F579" s="4">
        <f t="shared" si="42"/>
        <v>0.90428181124004325</v>
      </c>
      <c r="G579" s="4">
        <f t="shared" si="43"/>
        <v>0.81772559413957324</v>
      </c>
      <c r="H579" s="11">
        <f t="shared" si="44"/>
        <v>3.8579233913549858E-2</v>
      </c>
    </row>
    <row r="580" spans="2:8">
      <c r="B580" s="8">
        <v>44622.291666666664</v>
      </c>
      <c r="C580" s="4">
        <v>24.185600000000001</v>
      </c>
      <c r="D580" s="7">
        <f t="shared" ref="D580:D643" si="45">alpha*C579+(1-alpha)*D579</f>
        <v>23.4486428181124</v>
      </c>
      <c r="E580" s="4">
        <f t="shared" ref="E580:E643" si="46">C580-D580</f>
        <v>0.7369571818876004</v>
      </c>
      <c r="F580" s="4">
        <f t="shared" ref="F580:F643" si="47">ABS(E580)</f>
        <v>0.7369571818876004</v>
      </c>
      <c r="G580" s="4">
        <f t="shared" ref="G580:G643" si="48">E580^2</f>
        <v>0.54310588793571368</v>
      </c>
      <c r="H580" s="11">
        <f t="shared" ref="H580:H643" si="49">F580/C580</f>
        <v>3.0470907560184588E-2</v>
      </c>
    </row>
    <row r="581" spans="2:8">
      <c r="B581" s="8">
        <v>44623.291666666664</v>
      </c>
      <c r="C581" s="4">
        <v>23.680299999999999</v>
      </c>
      <c r="D581" s="7">
        <f t="shared" si="45"/>
        <v>24.178230428181127</v>
      </c>
      <c r="E581" s="4">
        <f t="shared" si="46"/>
        <v>-0.49793042818112809</v>
      </c>
      <c r="F581" s="4">
        <f t="shared" si="47"/>
        <v>0.49793042818112809</v>
      </c>
      <c r="G581" s="4">
        <f t="shared" si="48"/>
        <v>0.24793471130864156</v>
      </c>
      <c r="H581" s="11">
        <f t="shared" si="49"/>
        <v>2.1027201014392895E-2</v>
      </c>
    </row>
    <row r="582" spans="2:8">
      <c r="B582" s="8">
        <v>44624.291666666664</v>
      </c>
      <c r="C582" s="4">
        <v>22.903400000000001</v>
      </c>
      <c r="D582" s="7">
        <f t="shared" si="45"/>
        <v>23.68527930428181</v>
      </c>
      <c r="E582" s="4">
        <f t="shared" si="46"/>
        <v>-0.78187930428180863</v>
      </c>
      <c r="F582" s="4">
        <f t="shared" si="47"/>
        <v>0.78187930428180863</v>
      </c>
      <c r="G582" s="4">
        <f t="shared" si="48"/>
        <v>0.61133524646420512</v>
      </c>
      <c r="H582" s="11">
        <f t="shared" si="49"/>
        <v>3.4138132516648559E-2</v>
      </c>
    </row>
    <row r="583" spans="2:8">
      <c r="B583" s="8">
        <v>44627.291666666664</v>
      </c>
      <c r="C583" s="4">
        <v>21.3216</v>
      </c>
      <c r="D583" s="7">
        <f t="shared" si="45"/>
        <v>22.911218793042821</v>
      </c>
      <c r="E583" s="4">
        <f t="shared" si="46"/>
        <v>-1.5896187930428205</v>
      </c>
      <c r="F583" s="4">
        <f t="shared" si="47"/>
        <v>1.5896187930428205</v>
      </c>
      <c r="G583" s="4">
        <f t="shared" si="48"/>
        <v>2.5268879071949133</v>
      </c>
      <c r="H583" s="11">
        <f t="shared" si="49"/>
        <v>7.4554385836092057E-2</v>
      </c>
    </row>
    <row r="584" spans="2:8">
      <c r="B584" s="8">
        <v>44628.291666666664</v>
      </c>
      <c r="C584" s="4">
        <v>21.4834</v>
      </c>
      <c r="D584" s="7">
        <f t="shared" si="45"/>
        <v>21.33749618793043</v>
      </c>
      <c r="E584" s="4">
        <f t="shared" si="46"/>
        <v>0.14590381206956948</v>
      </c>
      <c r="F584" s="4">
        <f t="shared" si="47"/>
        <v>0.14590381206956948</v>
      </c>
      <c r="G584" s="4">
        <f t="shared" si="48"/>
        <v>2.1287922376432251E-2</v>
      </c>
      <c r="H584" s="11">
        <f t="shared" si="49"/>
        <v>6.7914674618342295E-3</v>
      </c>
    </row>
    <row r="585" spans="2:8">
      <c r="B585" s="8">
        <v>44629.291666666664</v>
      </c>
      <c r="C585" s="4">
        <v>22.981300000000001</v>
      </c>
      <c r="D585" s="7">
        <f t="shared" si="45"/>
        <v>21.481940961879303</v>
      </c>
      <c r="E585" s="4">
        <f t="shared" si="46"/>
        <v>1.4993590381206978</v>
      </c>
      <c r="F585" s="4">
        <f t="shared" si="47"/>
        <v>1.4993590381206978</v>
      </c>
      <c r="G585" s="4">
        <f t="shared" si="48"/>
        <v>2.248077525194224</v>
      </c>
      <c r="H585" s="11">
        <f t="shared" si="49"/>
        <v>6.524256844132828E-2</v>
      </c>
    </row>
    <row r="586" spans="2:8">
      <c r="B586" s="8">
        <v>44630.291666666664</v>
      </c>
      <c r="C586" s="4">
        <v>22.625800000000002</v>
      </c>
      <c r="D586" s="7">
        <f t="shared" si="45"/>
        <v>22.966306409618795</v>
      </c>
      <c r="E586" s="4">
        <f t="shared" si="46"/>
        <v>-0.34050640961879353</v>
      </c>
      <c r="F586" s="4">
        <f t="shared" si="47"/>
        <v>0.34050640961879353</v>
      </c>
      <c r="G586" s="4">
        <f t="shared" si="48"/>
        <v>0.11594461499148161</v>
      </c>
      <c r="H586" s="11">
        <f t="shared" si="49"/>
        <v>1.5049474918844572E-2</v>
      </c>
    </row>
    <row r="587" spans="2:8">
      <c r="B587" s="8">
        <v>44631.291666666664</v>
      </c>
      <c r="C587" s="4">
        <v>22.0686</v>
      </c>
      <c r="D587" s="7">
        <f t="shared" si="45"/>
        <v>22.629205064096187</v>
      </c>
      <c r="E587" s="4">
        <f t="shared" si="46"/>
        <v>-0.56060506409618682</v>
      </c>
      <c r="F587" s="4">
        <f t="shared" si="47"/>
        <v>0.56060506409618682</v>
      </c>
      <c r="G587" s="4">
        <f t="shared" si="48"/>
        <v>0.31427803789028974</v>
      </c>
      <c r="H587" s="11">
        <f t="shared" si="49"/>
        <v>2.5402837701357893E-2</v>
      </c>
    </row>
    <row r="588" spans="2:8">
      <c r="B588" s="8">
        <v>44634.291666666664</v>
      </c>
      <c r="C588" s="4">
        <v>21.299700000000001</v>
      </c>
      <c r="D588" s="7">
        <f t="shared" si="45"/>
        <v>22.07420605064096</v>
      </c>
      <c r="E588" s="4">
        <f t="shared" si="46"/>
        <v>-0.77450605064095868</v>
      </c>
      <c r="F588" s="4">
        <f t="shared" si="47"/>
        <v>0.77450605064095868</v>
      </c>
      <c r="G588" s="4">
        <f t="shared" si="48"/>
        <v>0.59985962247945523</v>
      </c>
      <c r="H588" s="11">
        <f t="shared" si="49"/>
        <v>3.6362298560118619E-2</v>
      </c>
    </row>
    <row r="589" spans="2:8">
      <c r="B589" s="8">
        <v>44635.291666666664</v>
      </c>
      <c r="C589" s="4">
        <v>22.940300000000001</v>
      </c>
      <c r="D589" s="7">
        <f t="shared" si="45"/>
        <v>21.30744506050641</v>
      </c>
      <c r="E589" s="4">
        <f t="shared" si="46"/>
        <v>1.6328549394935905</v>
      </c>
      <c r="F589" s="4">
        <f t="shared" si="47"/>
        <v>1.6328549394935905</v>
      </c>
      <c r="G589" s="4">
        <f t="shared" si="48"/>
        <v>2.666215253428617</v>
      </c>
      <c r="H589" s="11">
        <f t="shared" si="49"/>
        <v>7.117844751348458E-2</v>
      </c>
    </row>
    <row r="590" spans="2:8">
      <c r="B590" s="8">
        <v>44636.291666666664</v>
      </c>
      <c r="C590" s="4">
        <v>24.461200000000002</v>
      </c>
      <c r="D590" s="7">
        <f t="shared" si="45"/>
        <v>22.923971450605062</v>
      </c>
      <c r="E590" s="4">
        <f t="shared" si="46"/>
        <v>1.5372285493949391</v>
      </c>
      <c r="F590" s="4">
        <f t="shared" si="47"/>
        <v>1.5372285493949391</v>
      </c>
      <c r="G590" s="4">
        <f t="shared" si="48"/>
        <v>2.3630716130748688</v>
      </c>
      <c r="H590" s="11">
        <f t="shared" si="49"/>
        <v>6.2843546080933843E-2</v>
      </c>
    </row>
    <row r="591" spans="2:8">
      <c r="B591" s="8">
        <v>44637.291666666664</v>
      </c>
      <c r="C591" s="4">
        <v>24.730799999999999</v>
      </c>
      <c r="D591" s="7">
        <f t="shared" si="45"/>
        <v>24.445827714506052</v>
      </c>
      <c r="E591" s="4">
        <f t="shared" si="46"/>
        <v>0.28497228549394649</v>
      </c>
      <c r="F591" s="4">
        <f t="shared" si="47"/>
        <v>0.28497228549394649</v>
      </c>
      <c r="G591" s="4">
        <f t="shared" si="48"/>
        <v>8.1209203499643348E-2</v>
      </c>
      <c r="H591" s="11">
        <f t="shared" si="49"/>
        <v>1.1522970768998435E-2</v>
      </c>
    </row>
    <row r="592" spans="2:8">
      <c r="B592" s="8">
        <v>44638.291666666664</v>
      </c>
      <c r="C592" s="4">
        <v>26.415400000000002</v>
      </c>
      <c r="D592" s="7">
        <f t="shared" si="45"/>
        <v>24.727950277145059</v>
      </c>
      <c r="E592" s="4">
        <f t="shared" si="46"/>
        <v>1.687449722854943</v>
      </c>
      <c r="F592" s="4">
        <f t="shared" si="47"/>
        <v>1.687449722854943</v>
      </c>
      <c r="G592" s="4">
        <f t="shared" si="48"/>
        <v>2.8474865671632239</v>
      </c>
      <c r="H592" s="11">
        <f t="shared" si="49"/>
        <v>6.3881286024627407E-2</v>
      </c>
    </row>
    <row r="593" spans="2:8">
      <c r="B593" s="8">
        <v>44641.291666666664</v>
      </c>
      <c r="C593" s="4">
        <v>26.696000000000002</v>
      </c>
      <c r="D593" s="7">
        <f t="shared" si="45"/>
        <v>26.398525502771452</v>
      </c>
      <c r="E593" s="4">
        <f t="shared" si="46"/>
        <v>0.29747449722854924</v>
      </c>
      <c r="F593" s="4">
        <f t="shared" si="47"/>
        <v>0.29747449722854924</v>
      </c>
      <c r="G593" s="4">
        <f t="shared" si="48"/>
        <v>8.8491076501378149E-2</v>
      </c>
      <c r="H593" s="11">
        <f t="shared" si="49"/>
        <v>1.1143036306133849E-2</v>
      </c>
    </row>
    <row r="594" spans="2:8">
      <c r="B594" s="8">
        <v>44642.291666666664</v>
      </c>
      <c r="C594" s="4">
        <v>26.4863</v>
      </c>
      <c r="D594" s="7">
        <f t="shared" si="45"/>
        <v>26.693025255027717</v>
      </c>
      <c r="E594" s="4">
        <f t="shared" si="46"/>
        <v>-0.20672525502771677</v>
      </c>
      <c r="F594" s="4">
        <f t="shared" si="47"/>
        <v>0.20672525502771677</v>
      </c>
      <c r="G594" s="4">
        <f t="shared" si="48"/>
        <v>4.2735331066274536E-2</v>
      </c>
      <c r="H594" s="11">
        <f t="shared" si="49"/>
        <v>7.8049880514725264E-3</v>
      </c>
    </row>
    <row r="595" spans="2:8">
      <c r="B595" s="8">
        <v>44643.291666666664</v>
      </c>
      <c r="C595" s="4">
        <v>25.5976</v>
      </c>
      <c r="D595" s="7">
        <f t="shared" si="45"/>
        <v>26.488367252550276</v>
      </c>
      <c r="E595" s="4">
        <f t="shared" si="46"/>
        <v>-0.89076725255027611</v>
      </c>
      <c r="F595" s="4">
        <f t="shared" si="47"/>
        <v>0.89076725255027611</v>
      </c>
      <c r="G595" s="4">
        <f t="shared" si="48"/>
        <v>0.79346629821596737</v>
      </c>
      <c r="H595" s="11">
        <f t="shared" si="49"/>
        <v>3.4798858195701006E-2</v>
      </c>
    </row>
    <row r="596" spans="2:8">
      <c r="B596" s="8">
        <v>44644.291666666664</v>
      </c>
      <c r="C596" s="4">
        <v>28.11</v>
      </c>
      <c r="D596" s="7">
        <f t="shared" si="45"/>
        <v>25.606507672525503</v>
      </c>
      <c r="E596" s="4">
        <f t="shared" si="46"/>
        <v>2.5034923274744969</v>
      </c>
      <c r="F596" s="4">
        <f t="shared" si="47"/>
        <v>2.5034923274744969</v>
      </c>
      <c r="G596" s="4">
        <f t="shared" si="48"/>
        <v>6.2674738337236739</v>
      </c>
      <c r="H596" s="11">
        <f t="shared" si="49"/>
        <v>8.9060559497491892E-2</v>
      </c>
    </row>
    <row r="597" spans="2:8">
      <c r="B597" s="8">
        <v>44645.291666666664</v>
      </c>
      <c r="C597" s="4">
        <v>27.6526</v>
      </c>
      <c r="D597" s="7">
        <f t="shared" si="45"/>
        <v>28.084965076725258</v>
      </c>
      <c r="E597" s="4">
        <f t="shared" si="46"/>
        <v>-0.43236507672525804</v>
      </c>
      <c r="F597" s="4">
        <f t="shared" si="47"/>
        <v>0.43236507672525804</v>
      </c>
      <c r="G597" s="4">
        <f t="shared" si="48"/>
        <v>0.18693955957163827</v>
      </c>
      <c r="H597" s="11">
        <f t="shared" si="49"/>
        <v>1.5635603043665264E-2</v>
      </c>
    </row>
    <row r="598" spans="2:8">
      <c r="B598" s="8">
        <v>44648.291666666664</v>
      </c>
      <c r="C598" s="4">
        <v>28.178899999999999</v>
      </c>
      <c r="D598" s="7">
        <f t="shared" si="45"/>
        <v>27.656923650767251</v>
      </c>
      <c r="E598" s="4">
        <f t="shared" si="46"/>
        <v>0.52197634923274805</v>
      </c>
      <c r="F598" s="4">
        <f t="shared" si="47"/>
        <v>0.52197634923274805</v>
      </c>
      <c r="G598" s="4">
        <f t="shared" si="48"/>
        <v>0.27245930915834776</v>
      </c>
      <c r="H598" s="11">
        <f t="shared" si="49"/>
        <v>1.8523659519454203E-2</v>
      </c>
    </row>
    <row r="599" spans="2:8">
      <c r="B599" s="8">
        <v>44649.291666666664</v>
      </c>
      <c r="C599" s="4">
        <v>28.615300000000001</v>
      </c>
      <c r="D599" s="7">
        <f t="shared" si="45"/>
        <v>28.173680236507671</v>
      </c>
      <c r="E599" s="4">
        <f t="shared" si="46"/>
        <v>0.44161976349233001</v>
      </c>
      <c r="F599" s="4">
        <f t="shared" si="47"/>
        <v>0.44161976349233001</v>
      </c>
      <c r="G599" s="4">
        <f t="shared" si="48"/>
        <v>0.19502801550702148</v>
      </c>
      <c r="H599" s="11">
        <f t="shared" si="49"/>
        <v>1.5432994359392702E-2</v>
      </c>
    </row>
    <row r="600" spans="2:8">
      <c r="B600" s="8">
        <v>44650.291666666664</v>
      </c>
      <c r="C600" s="4">
        <v>27.650600000000001</v>
      </c>
      <c r="D600" s="7">
        <f t="shared" si="45"/>
        <v>28.61088380236508</v>
      </c>
      <c r="E600" s="4">
        <f t="shared" si="46"/>
        <v>-0.96028380236507971</v>
      </c>
      <c r="F600" s="4">
        <f t="shared" si="47"/>
        <v>0.96028380236507971</v>
      </c>
      <c r="G600" s="4">
        <f t="shared" si="48"/>
        <v>0.92214498108473542</v>
      </c>
      <c r="H600" s="11">
        <f t="shared" si="49"/>
        <v>3.4729221151261806E-2</v>
      </c>
    </row>
    <row r="601" spans="2:8">
      <c r="B601" s="8">
        <v>44651.291666666664</v>
      </c>
      <c r="C601" s="4">
        <v>27.247199999999999</v>
      </c>
      <c r="D601" s="7">
        <f t="shared" si="45"/>
        <v>27.66020283802365</v>
      </c>
      <c r="E601" s="4">
        <f t="shared" si="46"/>
        <v>-0.41300283802365101</v>
      </c>
      <c r="F601" s="4">
        <f t="shared" si="47"/>
        <v>0.41300283802365101</v>
      </c>
      <c r="G601" s="4">
        <f t="shared" si="48"/>
        <v>0.17057134421559011</v>
      </c>
      <c r="H601" s="11">
        <f t="shared" si="49"/>
        <v>1.5157624931136081E-2</v>
      </c>
    </row>
    <row r="602" spans="2:8">
      <c r="B602" s="8">
        <v>44652.291666666664</v>
      </c>
      <c r="C602" s="4">
        <v>26.673999999999999</v>
      </c>
      <c r="D602" s="7">
        <f t="shared" si="45"/>
        <v>27.251330028380234</v>
      </c>
      <c r="E602" s="4">
        <f t="shared" si="46"/>
        <v>-0.57733002838023495</v>
      </c>
      <c r="F602" s="4">
        <f t="shared" si="47"/>
        <v>0.57733002838023495</v>
      </c>
      <c r="G602" s="4">
        <f t="shared" si="48"/>
        <v>0.33330996166952287</v>
      </c>
      <c r="H602" s="11">
        <f t="shared" si="49"/>
        <v>2.1643923985162891E-2</v>
      </c>
    </row>
    <row r="603" spans="2:8">
      <c r="B603" s="8">
        <v>44655.291666666664</v>
      </c>
      <c r="C603" s="4">
        <v>27.321100000000001</v>
      </c>
      <c r="D603" s="7">
        <f t="shared" si="45"/>
        <v>26.679773300283802</v>
      </c>
      <c r="E603" s="4">
        <f t="shared" si="46"/>
        <v>0.64132669971619904</v>
      </c>
      <c r="F603" s="4">
        <f t="shared" si="47"/>
        <v>0.64132669971619904</v>
      </c>
      <c r="G603" s="4">
        <f t="shared" si="48"/>
        <v>0.41129993576887175</v>
      </c>
      <c r="H603" s="11">
        <f t="shared" si="49"/>
        <v>2.3473677842993108E-2</v>
      </c>
    </row>
    <row r="604" spans="2:8">
      <c r="B604" s="8">
        <v>44656.291666666664</v>
      </c>
      <c r="C604" s="4">
        <v>25.894100000000002</v>
      </c>
      <c r="D604" s="7">
        <f t="shared" si="45"/>
        <v>27.314686733002841</v>
      </c>
      <c r="E604" s="4">
        <f t="shared" si="46"/>
        <v>-1.420586733002839</v>
      </c>
      <c r="F604" s="4">
        <f t="shared" si="47"/>
        <v>1.420586733002839</v>
      </c>
      <c r="G604" s="4">
        <f t="shared" si="48"/>
        <v>2.0180666659836795</v>
      </c>
      <c r="H604" s="11">
        <f t="shared" si="49"/>
        <v>5.4861405996070103E-2</v>
      </c>
    </row>
    <row r="605" spans="2:8">
      <c r="B605" s="8">
        <v>44657.291666666664</v>
      </c>
      <c r="C605" s="4">
        <v>24.372299999999999</v>
      </c>
      <c r="D605" s="7">
        <f t="shared" si="45"/>
        <v>25.908305867330029</v>
      </c>
      <c r="E605" s="4">
        <f t="shared" si="46"/>
        <v>-1.5360058673300294</v>
      </c>
      <c r="F605" s="4">
        <f t="shared" si="47"/>
        <v>1.5360058673300294</v>
      </c>
      <c r="G605" s="4">
        <f t="shared" si="48"/>
        <v>2.3593140244722761</v>
      </c>
      <c r="H605" s="11">
        <f t="shared" si="49"/>
        <v>6.3022606291980213E-2</v>
      </c>
    </row>
    <row r="606" spans="2:8">
      <c r="B606" s="8">
        <v>44658.291666666664</v>
      </c>
      <c r="C606" s="4">
        <v>24.1736</v>
      </c>
      <c r="D606" s="7">
        <f t="shared" si="45"/>
        <v>24.387660058673301</v>
      </c>
      <c r="E606" s="4">
        <f t="shared" si="46"/>
        <v>-0.2140600586733008</v>
      </c>
      <c r="F606" s="4">
        <f t="shared" si="47"/>
        <v>0.2140600586733008</v>
      </c>
      <c r="G606" s="4">
        <f t="shared" si="48"/>
        <v>4.582170871921698E-2</v>
      </c>
      <c r="H606" s="11">
        <f t="shared" si="49"/>
        <v>8.8551170977140686E-3</v>
      </c>
    </row>
    <row r="607" spans="2:8">
      <c r="B607" s="8">
        <v>44659.291666666664</v>
      </c>
      <c r="C607" s="4">
        <v>23.086099999999998</v>
      </c>
      <c r="D607" s="7">
        <f t="shared" si="45"/>
        <v>24.175740600586735</v>
      </c>
      <c r="E607" s="4">
        <f t="shared" si="46"/>
        <v>-1.089640600586737</v>
      </c>
      <c r="F607" s="4">
        <f t="shared" si="47"/>
        <v>1.089640600586737</v>
      </c>
      <c r="G607" s="4">
        <f t="shared" si="48"/>
        <v>1.1873166384470248</v>
      </c>
      <c r="H607" s="11">
        <f t="shared" si="49"/>
        <v>4.7198989893777514E-2</v>
      </c>
    </row>
    <row r="608" spans="2:8">
      <c r="B608" s="8">
        <v>44662.291666666664</v>
      </c>
      <c r="C608" s="4">
        <v>21.8858</v>
      </c>
      <c r="D608" s="7">
        <f t="shared" si="45"/>
        <v>23.096996406005864</v>
      </c>
      <c r="E608" s="4">
        <f t="shared" si="46"/>
        <v>-1.2111964060058646</v>
      </c>
      <c r="F608" s="4">
        <f t="shared" si="47"/>
        <v>1.2111964060058646</v>
      </c>
      <c r="G608" s="4">
        <f t="shared" si="48"/>
        <v>1.4669967339215233</v>
      </c>
      <c r="H608" s="11">
        <f t="shared" si="49"/>
        <v>5.5341655594306108E-2</v>
      </c>
    </row>
    <row r="609" spans="2:8">
      <c r="B609" s="8">
        <v>44663.291666666664</v>
      </c>
      <c r="C609" s="4">
        <v>21.473400000000002</v>
      </c>
      <c r="D609" s="7">
        <f t="shared" si="45"/>
        <v>21.897911964060057</v>
      </c>
      <c r="E609" s="4">
        <f t="shared" si="46"/>
        <v>-0.42451196406005565</v>
      </c>
      <c r="F609" s="4">
        <f t="shared" si="47"/>
        <v>0.42451196406005565</v>
      </c>
      <c r="G609" s="4">
        <f t="shared" si="48"/>
        <v>0.18021040763012597</v>
      </c>
      <c r="H609" s="11">
        <f t="shared" si="49"/>
        <v>1.9769201153988451E-2</v>
      </c>
    </row>
    <row r="610" spans="2:8">
      <c r="B610" s="8">
        <v>44664.291666666664</v>
      </c>
      <c r="C610" s="4">
        <v>22.171399999999998</v>
      </c>
      <c r="D610" s="7">
        <f t="shared" si="45"/>
        <v>21.477645119640602</v>
      </c>
      <c r="E610" s="4">
        <f t="shared" si="46"/>
        <v>0.69375488035939625</v>
      </c>
      <c r="F610" s="4">
        <f t="shared" si="47"/>
        <v>0.69375488035939625</v>
      </c>
      <c r="G610" s="4">
        <f t="shared" si="48"/>
        <v>0.48129583402248022</v>
      </c>
      <c r="H610" s="11">
        <f t="shared" si="49"/>
        <v>3.1290531060708678E-2</v>
      </c>
    </row>
    <row r="611" spans="2:8">
      <c r="B611" s="8">
        <v>44665.291666666664</v>
      </c>
      <c r="C611" s="4">
        <v>21.227799999999998</v>
      </c>
      <c r="D611" s="7">
        <f t="shared" si="45"/>
        <v>22.164462451196407</v>
      </c>
      <c r="E611" s="4">
        <f t="shared" si="46"/>
        <v>-0.93666245119640834</v>
      </c>
      <c r="F611" s="4">
        <f t="shared" si="47"/>
        <v>0.93666245119640834</v>
      </c>
      <c r="G611" s="4">
        <f t="shared" si="48"/>
        <v>0.877336547481264</v>
      </c>
      <c r="H611" s="11">
        <f t="shared" si="49"/>
        <v>4.4124329944525968E-2</v>
      </c>
    </row>
    <row r="612" spans="2:8">
      <c r="B612" s="8">
        <v>44669.291666666664</v>
      </c>
      <c r="C612" s="4">
        <v>21.751999999999999</v>
      </c>
      <c r="D612" s="7">
        <f t="shared" si="45"/>
        <v>21.237166624511961</v>
      </c>
      <c r="E612" s="4">
        <f t="shared" si="46"/>
        <v>0.51483337548803831</v>
      </c>
      <c r="F612" s="4">
        <f t="shared" si="47"/>
        <v>0.51483337548803831</v>
      </c>
      <c r="G612" s="4">
        <f t="shared" si="48"/>
        <v>0.26505340451640746</v>
      </c>
      <c r="H612" s="11">
        <f t="shared" si="49"/>
        <v>2.3668323624863843E-2</v>
      </c>
    </row>
    <row r="613" spans="2:8">
      <c r="B613" s="8">
        <v>44670.291666666664</v>
      </c>
      <c r="C613" s="4">
        <v>22.166399999999999</v>
      </c>
      <c r="D613" s="7">
        <f t="shared" si="45"/>
        <v>21.746851666245117</v>
      </c>
      <c r="E613" s="4">
        <f t="shared" si="46"/>
        <v>0.41954833375488221</v>
      </c>
      <c r="F613" s="4">
        <f t="shared" si="47"/>
        <v>0.41954833375488221</v>
      </c>
      <c r="G613" s="4">
        <f t="shared" si="48"/>
        <v>0.17602080435649803</v>
      </c>
      <c r="H613" s="11">
        <f t="shared" si="49"/>
        <v>1.892722019610231E-2</v>
      </c>
    </row>
    <row r="614" spans="2:8">
      <c r="B614" s="8">
        <v>44671.291666666664</v>
      </c>
      <c r="C614" s="4">
        <v>21.451499999999999</v>
      </c>
      <c r="D614" s="7">
        <f t="shared" si="45"/>
        <v>22.162204516662449</v>
      </c>
      <c r="E614" s="4">
        <f t="shared" si="46"/>
        <v>-0.71070451666244949</v>
      </c>
      <c r="F614" s="4">
        <f t="shared" si="47"/>
        <v>0.71070451666244949</v>
      </c>
      <c r="G614" s="4">
        <f t="shared" si="48"/>
        <v>0.50510091000440593</v>
      </c>
      <c r="H614" s="11">
        <f t="shared" si="49"/>
        <v>3.3130760863457079E-2</v>
      </c>
    </row>
    <row r="615" spans="2:8">
      <c r="B615" s="8">
        <v>44672.291666666664</v>
      </c>
      <c r="C615" s="4">
        <v>20.154299999999999</v>
      </c>
      <c r="D615" s="7">
        <f t="shared" si="45"/>
        <v>21.458607045166627</v>
      </c>
      <c r="E615" s="4">
        <f t="shared" si="46"/>
        <v>-1.3043070451666274</v>
      </c>
      <c r="F615" s="4">
        <f t="shared" si="47"/>
        <v>1.3043070451666274</v>
      </c>
      <c r="G615" s="4">
        <f t="shared" si="48"/>
        <v>1.7012168680712987</v>
      </c>
      <c r="H615" s="11">
        <f t="shared" si="49"/>
        <v>6.471606779529071E-2</v>
      </c>
    </row>
    <row r="616" spans="2:8">
      <c r="B616" s="8">
        <v>44673.291666666664</v>
      </c>
      <c r="C616" s="4">
        <v>19.487300000000001</v>
      </c>
      <c r="D616" s="7">
        <f t="shared" si="45"/>
        <v>20.167343070451665</v>
      </c>
      <c r="E616" s="4">
        <f t="shared" si="46"/>
        <v>-0.68004307045166357</v>
      </c>
      <c r="F616" s="4">
        <f t="shared" si="47"/>
        <v>0.68004307045166357</v>
      </c>
      <c r="G616" s="4">
        <f t="shared" si="48"/>
        <v>0.46245857766932624</v>
      </c>
      <c r="H616" s="11">
        <f t="shared" si="49"/>
        <v>3.489673122760277E-2</v>
      </c>
    </row>
    <row r="617" spans="2:8">
      <c r="B617" s="8">
        <v>44676.291666666664</v>
      </c>
      <c r="C617" s="4">
        <v>19.873699999999999</v>
      </c>
      <c r="D617" s="7">
        <f t="shared" si="45"/>
        <v>19.494100430704517</v>
      </c>
      <c r="E617" s="4">
        <f t="shared" si="46"/>
        <v>0.37959956929548255</v>
      </c>
      <c r="F617" s="4">
        <f t="shared" si="47"/>
        <v>0.37959956929548255</v>
      </c>
      <c r="G617" s="4">
        <f t="shared" si="48"/>
        <v>0.14409583300931586</v>
      </c>
      <c r="H617" s="11">
        <f t="shared" si="49"/>
        <v>1.9100598745854198E-2</v>
      </c>
    </row>
    <row r="618" spans="2:8">
      <c r="B618" s="8">
        <v>44677.291666666664</v>
      </c>
      <c r="C618" s="4">
        <v>18.761299999999999</v>
      </c>
      <c r="D618" s="7">
        <f t="shared" si="45"/>
        <v>19.869904004307042</v>
      </c>
      <c r="E618" s="4">
        <f t="shared" si="46"/>
        <v>-1.1086040043070433</v>
      </c>
      <c r="F618" s="4">
        <f t="shared" si="47"/>
        <v>1.1086040043070433</v>
      </c>
      <c r="G618" s="4">
        <f t="shared" si="48"/>
        <v>1.2290028383656109</v>
      </c>
      <c r="H618" s="11">
        <f t="shared" si="49"/>
        <v>5.9089935361997484E-2</v>
      </c>
    </row>
    <row r="619" spans="2:8">
      <c r="B619" s="8">
        <v>44678.291666666664</v>
      </c>
      <c r="C619" s="4">
        <v>18.3888</v>
      </c>
      <c r="D619" s="7">
        <f t="shared" si="45"/>
        <v>18.77238604004307</v>
      </c>
      <c r="E619" s="4">
        <f t="shared" si="46"/>
        <v>-0.3835860400430704</v>
      </c>
      <c r="F619" s="4">
        <f t="shared" si="47"/>
        <v>0.3835860400430704</v>
      </c>
      <c r="G619" s="4">
        <f t="shared" si="48"/>
        <v>0.14713825011592402</v>
      </c>
      <c r="H619" s="11">
        <f t="shared" si="49"/>
        <v>2.0859764641687897E-2</v>
      </c>
    </row>
    <row r="620" spans="2:8">
      <c r="B620" s="8">
        <v>44679.291666666664</v>
      </c>
      <c r="C620" s="4">
        <v>19.753900000000002</v>
      </c>
      <c r="D620" s="7">
        <f t="shared" si="45"/>
        <v>18.392635860400432</v>
      </c>
      <c r="E620" s="4">
        <f t="shared" si="46"/>
        <v>1.3612641395995695</v>
      </c>
      <c r="F620" s="4">
        <f t="shared" si="47"/>
        <v>1.3612641395995695</v>
      </c>
      <c r="G620" s="4">
        <f t="shared" si="48"/>
        <v>1.8530400577597561</v>
      </c>
      <c r="H620" s="11">
        <f t="shared" si="49"/>
        <v>6.891115878887559E-2</v>
      </c>
    </row>
    <row r="621" spans="2:8">
      <c r="B621" s="8">
        <v>44680.291666666664</v>
      </c>
      <c r="C621" s="4">
        <v>18.520600000000002</v>
      </c>
      <c r="D621" s="7">
        <f t="shared" si="45"/>
        <v>19.740287358604007</v>
      </c>
      <c r="E621" s="4">
        <f t="shared" si="46"/>
        <v>-1.2196873586040056</v>
      </c>
      <c r="F621" s="4">
        <f t="shared" si="47"/>
        <v>1.2196873586040056</v>
      </c>
      <c r="G621" s="4">
        <f t="shared" si="48"/>
        <v>1.4876372527384161</v>
      </c>
      <c r="H621" s="11">
        <f t="shared" si="49"/>
        <v>6.585571518222981E-2</v>
      </c>
    </row>
    <row r="622" spans="2:8">
      <c r="B622" s="8">
        <v>44683.291666666664</v>
      </c>
      <c r="C622" s="4">
        <v>19.505199999999999</v>
      </c>
      <c r="D622" s="7">
        <f t="shared" si="45"/>
        <v>18.53279687358604</v>
      </c>
      <c r="E622" s="4">
        <f t="shared" si="46"/>
        <v>0.97240312641395832</v>
      </c>
      <c r="F622" s="4">
        <f t="shared" si="47"/>
        <v>0.97240312641395832</v>
      </c>
      <c r="G622" s="4">
        <f t="shared" si="48"/>
        <v>0.94556784025964058</v>
      </c>
      <c r="H622" s="11">
        <f t="shared" si="49"/>
        <v>4.9853532720195555E-2</v>
      </c>
    </row>
    <row r="623" spans="2:8">
      <c r="B623" s="8">
        <v>44684.291666666664</v>
      </c>
      <c r="C623" s="4">
        <v>19.574100000000001</v>
      </c>
      <c r="D623" s="7">
        <f t="shared" si="45"/>
        <v>19.49547596873586</v>
      </c>
      <c r="E623" s="4">
        <f t="shared" si="46"/>
        <v>7.8624031264141081E-2</v>
      </c>
      <c r="F623" s="4">
        <f t="shared" si="47"/>
        <v>7.8624031264141081E-2</v>
      </c>
      <c r="G623" s="4">
        <f t="shared" si="48"/>
        <v>6.1817382922246342E-3</v>
      </c>
      <c r="H623" s="11">
        <f t="shared" si="49"/>
        <v>4.0167379988934908E-3</v>
      </c>
    </row>
    <row r="624" spans="2:8">
      <c r="B624" s="8">
        <v>44685.291666666664</v>
      </c>
      <c r="C624" s="4">
        <v>20.305099999999999</v>
      </c>
      <c r="D624" s="7">
        <f t="shared" si="45"/>
        <v>19.573313759687359</v>
      </c>
      <c r="E624" s="4">
        <f t="shared" si="46"/>
        <v>0.7317862403126405</v>
      </c>
      <c r="F624" s="4">
        <f t="shared" si="47"/>
        <v>0.7317862403126405</v>
      </c>
      <c r="G624" s="4">
        <f t="shared" si="48"/>
        <v>0.53551110151090964</v>
      </c>
      <c r="H624" s="11">
        <f t="shared" si="49"/>
        <v>3.6039529000725955E-2</v>
      </c>
    </row>
    <row r="625" spans="2:8">
      <c r="B625" s="8">
        <v>44686.291666666664</v>
      </c>
      <c r="C625" s="4">
        <v>18.8172</v>
      </c>
      <c r="D625" s="7">
        <f t="shared" si="45"/>
        <v>20.297782137596876</v>
      </c>
      <c r="E625" s="4">
        <f t="shared" si="46"/>
        <v>-1.4805821375968762</v>
      </c>
      <c r="F625" s="4">
        <f t="shared" si="47"/>
        <v>1.4805821375968762</v>
      </c>
      <c r="G625" s="4">
        <f t="shared" si="48"/>
        <v>2.1921234661709352</v>
      </c>
      <c r="H625" s="11">
        <f t="shared" si="49"/>
        <v>7.8682383011121543E-2</v>
      </c>
    </row>
    <row r="626" spans="2:8">
      <c r="B626" s="8">
        <v>44687.291666666664</v>
      </c>
      <c r="C626" s="4">
        <v>18.648499999999999</v>
      </c>
      <c r="D626" s="7">
        <f t="shared" si="45"/>
        <v>18.832005821375969</v>
      </c>
      <c r="E626" s="4">
        <f t="shared" si="46"/>
        <v>-0.18350582137597016</v>
      </c>
      <c r="F626" s="4">
        <f t="shared" si="47"/>
        <v>0.18350582137597016</v>
      </c>
      <c r="G626" s="4">
        <f t="shared" si="48"/>
        <v>3.3674386478869466E-2</v>
      </c>
      <c r="H626" s="11">
        <f t="shared" si="49"/>
        <v>9.8402456699450448E-3</v>
      </c>
    </row>
    <row r="627" spans="2:8">
      <c r="B627" s="8">
        <v>44690.291666666664</v>
      </c>
      <c r="C627" s="4">
        <v>16.925899999999999</v>
      </c>
      <c r="D627" s="7">
        <f t="shared" si="45"/>
        <v>18.650335058213756</v>
      </c>
      <c r="E627" s="4">
        <f t="shared" si="46"/>
        <v>-1.7244350582137571</v>
      </c>
      <c r="F627" s="4">
        <f t="shared" si="47"/>
        <v>1.7244350582137571</v>
      </c>
      <c r="G627" s="4">
        <f t="shared" si="48"/>
        <v>2.9736762699966839</v>
      </c>
      <c r="H627" s="11">
        <f t="shared" si="49"/>
        <v>0.10188143958157364</v>
      </c>
    </row>
    <row r="628" spans="2:8">
      <c r="B628" s="8">
        <v>44691.291666666664</v>
      </c>
      <c r="C628" s="4">
        <v>17.57</v>
      </c>
      <c r="D628" s="7">
        <f t="shared" si="45"/>
        <v>16.943144350582138</v>
      </c>
      <c r="E628" s="4">
        <f t="shared" si="46"/>
        <v>0.62685564941786254</v>
      </c>
      <c r="F628" s="4">
        <f t="shared" si="47"/>
        <v>0.62685564941786254</v>
      </c>
      <c r="G628" s="4">
        <f t="shared" si="48"/>
        <v>0.39294800520709017</v>
      </c>
      <c r="H628" s="11">
        <f t="shared" si="49"/>
        <v>3.5677612374380337E-2</v>
      </c>
    </row>
    <row r="629" spans="2:8">
      <c r="B629" s="8">
        <v>44692.291666666664</v>
      </c>
      <c r="C629" s="4">
        <v>16.606400000000001</v>
      </c>
      <c r="D629" s="7">
        <f t="shared" si="45"/>
        <v>17.563731443505823</v>
      </c>
      <c r="E629" s="4">
        <f t="shared" si="46"/>
        <v>-0.95733144350582222</v>
      </c>
      <c r="F629" s="4">
        <f t="shared" si="47"/>
        <v>0.95733144350582222</v>
      </c>
      <c r="G629" s="4">
        <f t="shared" si="48"/>
        <v>0.91648349272494123</v>
      </c>
      <c r="H629" s="11">
        <f t="shared" si="49"/>
        <v>5.7648343018704966E-2</v>
      </c>
    </row>
    <row r="630" spans="2:8">
      <c r="B630" s="8">
        <v>44693.291666666664</v>
      </c>
      <c r="C630" s="4">
        <v>16.152000000000001</v>
      </c>
      <c r="D630" s="7">
        <f t="shared" si="45"/>
        <v>16.61597331443506</v>
      </c>
      <c r="E630" s="4">
        <f t="shared" si="46"/>
        <v>-0.46397331443505863</v>
      </c>
      <c r="F630" s="4">
        <f t="shared" si="47"/>
        <v>0.46397331443505863</v>
      </c>
      <c r="G630" s="4">
        <f t="shared" si="48"/>
        <v>0.21527123650785379</v>
      </c>
      <c r="H630" s="11">
        <f t="shared" si="49"/>
        <v>2.8725440467747561E-2</v>
      </c>
    </row>
    <row r="631" spans="2:8">
      <c r="B631" s="8">
        <v>44694.291666666664</v>
      </c>
      <c r="C631" s="4">
        <v>17.680800000000001</v>
      </c>
      <c r="D631" s="7">
        <f t="shared" si="45"/>
        <v>16.156639733144353</v>
      </c>
      <c r="E631" s="4">
        <f t="shared" si="46"/>
        <v>1.5241602668556489</v>
      </c>
      <c r="F631" s="4">
        <f t="shared" si="47"/>
        <v>1.5241602668556489</v>
      </c>
      <c r="G631" s="4">
        <f t="shared" si="48"/>
        <v>2.3230645190614827</v>
      </c>
      <c r="H631" s="11">
        <f t="shared" si="49"/>
        <v>8.6204259244810691E-2</v>
      </c>
    </row>
    <row r="632" spans="2:8">
      <c r="B632" s="8">
        <v>44697.291666666664</v>
      </c>
      <c r="C632" s="4">
        <v>17.2395</v>
      </c>
      <c r="D632" s="7">
        <f t="shared" si="45"/>
        <v>17.665558397331445</v>
      </c>
      <c r="E632" s="4">
        <f t="shared" si="46"/>
        <v>-0.42605839733144535</v>
      </c>
      <c r="F632" s="4">
        <f t="shared" si="47"/>
        <v>0.42605839733144535</v>
      </c>
      <c r="G632" s="4">
        <f t="shared" si="48"/>
        <v>0.18152575793663975</v>
      </c>
      <c r="H632" s="11">
        <f t="shared" si="49"/>
        <v>2.4714080880039756E-2</v>
      </c>
    </row>
    <row r="633" spans="2:8">
      <c r="B633" s="8">
        <v>44698.291666666664</v>
      </c>
      <c r="C633" s="4">
        <v>18.151199999999999</v>
      </c>
      <c r="D633" s="7">
        <f t="shared" si="45"/>
        <v>17.243760583973312</v>
      </c>
      <c r="E633" s="4">
        <f t="shared" si="46"/>
        <v>0.90743941602668698</v>
      </c>
      <c r="F633" s="4">
        <f t="shared" si="47"/>
        <v>0.90743941602668698</v>
      </c>
      <c r="G633" s="4">
        <f t="shared" si="48"/>
        <v>0.8234462937588547</v>
      </c>
      <c r="H633" s="11">
        <f t="shared" si="49"/>
        <v>4.999335669414072E-2</v>
      </c>
    </row>
    <row r="634" spans="2:8">
      <c r="B634" s="8">
        <v>44699.291666666664</v>
      </c>
      <c r="C634" s="4">
        <v>16.913900000000002</v>
      </c>
      <c r="D634" s="7">
        <f t="shared" si="45"/>
        <v>18.14212560583973</v>
      </c>
      <c r="E634" s="4">
        <f t="shared" si="46"/>
        <v>-1.2282256058397287</v>
      </c>
      <c r="F634" s="4">
        <f t="shared" si="47"/>
        <v>1.2282256058397287</v>
      </c>
      <c r="G634" s="4">
        <f t="shared" si="48"/>
        <v>1.5085381388403687</v>
      </c>
      <c r="H634" s="11">
        <f t="shared" si="49"/>
        <v>7.2616345481510983E-2</v>
      </c>
    </row>
    <row r="635" spans="2:8">
      <c r="B635" s="8">
        <v>44700.291666666664</v>
      </c>
      <c r="C635" s="4">
        <v>17.099699999999999</v>
      </c>
      <c r="D635" s="7">
        <f t="shared" si="45"/>
        <v>16.926182256058397</v>
      </c>
      <c r="E635" s="4">
        <f t="shared" si="46"/>
        <v>0.17351774394160202</v>
      </c>
      <c r="F635" s="4">
        <f t="shared" si="47"/>
        <v>0.17351774394160202</v>
      </c>
      <c r="G635" s="4">
        <f t="shared" si="48"/>
        <v>3.0108407462583364E-2</v>
      </c>
      <c r="H635" s="11">
        <f t="shared" si="49"/>
        <v>1.0147414512628995E-2</v>
      </c>
    </row>
    <row r="636" spans="2:8">
      <c r="B636" s="8">
        <v>44701.291666666664</v>
      </c>
      <c r="C636" s="4">
        <v>16.670300000000001</v>
      </c>
      <c r="D636" s="7">
        <f t="shared" si="45"/>
        <v>17.097964822560584</v>
      </c>
      <c r="E636" s="4">
        <f t="shared" si="46"/>
        <v>-0.42766482256058325</v>
      </c>
      <c r="F636" s="4">
        <f t="shared" si="47"/>
        <v>0.42766482256058325</v>
      </c>
      <c r="G636" s="4">
        <f t="shared" si="48"/>
        <v>0.18289720045577515</v>
      </c>
      <c r="H636" s="11">
        <f t="shared" si="49"/>
        <v>2.5654296716950697E-2</v>
      </c>
    </row>
    <row r="637" spans="2:8">
      <c r="B637" s="8">
        <v>44704.291666666664</v>
      </c>
      <c r="C637" s="4">
        <v>16.873999999999999</v>
      </c>
      <c r="D637" s="7">
        <f t="shared" si="45"/>
        <v>16.674576648225607</v>
      </c>
      <c r="E637" s="4">
        <f t="shared" si="46"/>
        <v>0.19942335177439219</v>
      </c>
      <c r="F637" s="4">
        <f t="shared" si="47"/>
        <v>0.19942335177439219</v>
      </c>
      <c r="G637" s="4">
        <f t="shared" si="48"/>
        <v>3.976967323293297E-2</v>
      </c>
      <c r="H637" s="11">
        <f t="shared" si="49"/>
        <v>1.1818380453620493E-2</v>
      </c>
    </row>
    <row r="638" spans="2:8">
      <c r="B638" s="8">
        <v>44705.291666666664</v>
      </c>
      <c r="C638" s="4">
        <v>16.131</v>
      </c>
      <c r="D638" s="7">
        <f t="shared" si="45"/>
        <v>16.872005766482257</v>
      </c>
      <c r="E638" s="4">
        <f t="shared" si="46"/>
        <v>-0.74100576648225669</v>
      </c>
      <c r="F638" s="4">
        <f t="shared" si="47"/>
        <v>0.74100576648225669</v>
      </c>
      <c r="G638" s="4">
        <f t="shared" si="48"/>
        <v>0.54908954595995674</v>
      </c>
      <c r="H638" s="11">
        <f t="shared" si="49"/>
        <v>4.5936753238004877E-2</v>
      </c>
    </row>
    <row r="639" spans="2:8">
      <c r="B639" s="8">
        <v>44706.291666666664</v>
      </c>
      <c r="C639" s="4">
        <v>16.950900000000001</v>
      </c>
      <c r="D639" s="7">
        <f t="shared" si="45"/>
        <v>16.138410057664824</v>
      </c>
      <c r="E639" s="4">
        <f t="shared" si="46"/>
        <v>0.81248994233517635</v>
      </c>
      <c r="F639" s="4">
        <f t="shared" si="47"/>
        <v>0.81248994233517635</v>
      </c>
      <c r="G639" s="4">
        <f t="shared" si="48"/>
        <v>0.66013990639581821</v>
      </c>
      <c r="H639" s="11">
        <f t="shared" si="49"/>
        <v>4.7931964812203263E-2</v>
      </c>
    </row>
    <row r="640" spans="2:8">
      <c r="B640" s="8">
        <v>44707.291666666664</v>
      </c>
      <c r="C640" s="4">
        <v>17.825600000000001</v>
      </c>
      <c r="D640" s="7">
        <f t="shared" si="45"/>
        <v>16.942775100576647</v>
      </c>
      <c r="E640" s="4">
        <f t="shared" si="46"/>
        <v>0.88282489942335474</v>
      </c>
      <c r="F640" s="4">
        <f t="shared" si="47"/>
        <v>0.88282489942335474</v>
      </c>
      <c r="G640" s="4">
        <f t="shared" si="48"/>
        <v>0.77937980304185639</v>
      </c>
      <c r="H640" s="11">
        <f t="shared" si="49"/>
        <v>4.9525676522717589E-2</v>
      </c>
    </row>
    <row r="641" spans="2:8">
      <c r="B641" s="8">
        <v>44708.291666666664</v>
      </c>
      <c r="C641" s="4">
        <v>18.784300000000002</v>
      </c>
      <c r="D641" s="7">
        <f t="shared" si="45"/>
        <v>17.816771751005767</v>
      </c>
      <c r="E641" s="4">
        <f t="shared" si="46"/>
        <v>0.96752824899423473</v>
      </c>
      <c r="F641" s="4">
        <f t="shared" si="47"/>
        <v>0.96752824899423473</v>
      </c>
      <c r="G641" s="4">
        <f t="shared" si="48"/>
        <v>0.93611091260184986</v>
      </c>
      <c r="H641" s="11">
        <f t="shared" si="49"/>
        <v>5.1507282624012322E-2</v>
      </c>
    </row>
    <row r="642" spans="2:8">
      <c r="B642" s="8">
        <v>44712.291666666664</v>
      </c>
      <c r="C642" s="4">
        <v>18.645499999999998</v>
      </c>
      <c r="D642" s="7">
        <f t="shared" si="45"/>
        <v>18.774624717510058</v>
      </c>
      <c r="E642" s="4">
        <f t="shared" si="46"/>
        <v>-0.12912471751005938</v>
      </c>
      <c r="F642" s="4">
        <f t="shared" si="47"/>
        <v>0.12912471751005938</v>
      </c>
      <c r="G642" s="4">
        <f t="shared" si="48"/>
        <v>1.6673192672052636E-2</v>
      </c>
      <c r="H642" s="11">
        <f t="shared" si="49"/>
        <v>6.9252483178278614E-3</v>
      </c>
    </row>
    <row r="643" spans="2:8">
      <c r="B643" s="8">
        <v>44713.291666666664</v>
      </c>
      <c r="C643" s="4">
        <v>18.294</v>
      </c>
      <c r="D643" s="7">
        <f t="shared" si="45"/>
        <v>18.646791247175102</v>
      </c>
      <c r="E643" s="4">
        <f t="shared" si="46"/>
        <v>-0.35279124717510157</v>
      </c>
      <c r="F643" s="4">
        <f t="shared" si="47"/>
        <v>0.35279124717510157</v>
      </c>
      <c r="G643" s="4">
        <f t="shared" si="48"/>
        <v>0.12446166408336362</v>
      </c>
      <c r="H643" s="11">
        <f t="shared" si="49"/>
        <v>1.9284533025861025E-2</v>
      </c>
    </row>
    <row r="644" spans="2:8">
      <c r="B644" s="8">
        <v>44714.291666666664</v>
      </c>
      <c r="C644" s="4">
        <v>19.5641</v>
      </c>
      <c r="D644" s="7">
        <f t="shared" ref="D644:D707" si="50">alpha*C643+(1-alpha)*D643</f>
        <v>18.297527912471754</v>
      </c>
      <c r="E644" s="4">
        <f t="shared" ref="E644:E707" si="51">C644-D644</f>
        <v>1.266572087528246</v>
      </c>
      <c r="F644" s="4">
        <f t="shared" ref="F644:F707" si="52">ABS(E644)</f>
        <v>1.266572087528246</v>
      </c>
      <c r="G644" s="4">
        <f t="shared" ref="G644:G707" si="53">E644^2</f>
        <v>1.604204852905659</v>
      </c>
      <c r="H644" s="11">
        <f t="shared" ref="H644:H707" si="54">F644/C644</f>
        <v>6.4739604046608126E-2</v>
      </c>
    </row>
    <row r="645" spans="2:8">
      <c r="B645" s="8">
        <v>44715.291666666664</v>
      </c>
      <c r="C645" s="4">
        <v>18.6934</v>
      </c>
      <c r="D645" s="7">
        <f t="shared" si="50"/>
        <v>19.55143427912472</v>
      </c>
      <c r="E645" s="4">
        <f t="shared" si="51"/>
        <v>-0.85803427912471975</v>
      </c>
      <c r="F645" s="4">
        <f t="shared" si="52"/>
        <v>0.85803427912471975</v>
      </c>
      <c r="G645" s="4">
        <f t="shared" si="53"/>
        <v>0.73622282415307749</v>
      </c>
      <c r="H645" s="11">
        <f t="shared" si="54"/>
        <v>4.5900386185751103E-2</v>
      </c>
    </row>
    <row r="646" spans="2:8">
      <c r="B646" s="8">
        <v>44718.291666666664</v>
      </c>
      <c r="C646" s="4">
        <v>18.7593</v>
      </c>
      <c r="D646" s="7">
        <f t="shared" si="50"/>
        <v>18.701980342791249</v>
      </c>
      <c r="E646" s="4">
        <f t="shared" si="51"/>
        <v>5.7319657208751096E-2</v>
      </c>
      <c r="F646" s="4">
        <f t="shared" si="52"/>
        <v>5.7319657208751096E-2</v>
      </c>
      <c r="G646" s="4">
        <f t="shared" si="53"/>
        <v>3.2855431025287313E-3</v>
      </c>
      <c r="H646" s="11">
        <f t="shared" si="54"/>
        <v>3.0555328401779967E-3</v>
      </c>
    </row>
    <row r="647" spans="2:8">
      <c r="B647" s="8">
        <v>44719.291666666664</v>
      </c>
      <c r="C647" s="4">
        <v>18.899100000000001</v>
      </c>
      <c r="D647" s="7">
        <f t="shared" si="50"/>
        <v>18.758726803427912</v>
      </c>
      <c r="E647" s="4">
        <f t="shared" si="51"/>
        <v>0.14037319657208869</v>
      </c>
      <c r="F647" s="4">
        <f t="shared" si="52"/>
        <v>0.14037319657208869</v>
      </c>
      <c r="G647" s="4">
        <f t="shared" si="53"/>
        <v>1.9704634315866252E-2</v>
      </c>
      <c r="H647" s="11">
        <f t="shared" si="54"/>
        <v>7.4275069485895458E-3</v>
      </c>
    </row>
    <row r="648" spans="2:8">
      <c r="B648" s="8">
        <v>44720.291666666664</v>
      </c>
      <c r="C648" s="4">
        <v>18.625399999999999</v>
      </c>
      <c r="D648" s="7">
        <f t="shared" si="50"/>
        <v>18.897696268034277</v>
      </c>
      <c r="E648" s="4">
        <f t="shared" si="51"/>
        <v>-0.2722962680342782</v>
      </c>
      <c r="F648" s="4">
        <f t="shared" si="52"/>
        <v>0.2722962680342782</v>
      </c>
      <c r="G648" s="4">
        <f t="shared" si="53"/>
        <v>7.4145257585395474E-2</v>
      </c>
      <c r="H648" s="11">
        <f t="shared" si="54"/>
        <v>1.4619619875775995E-2</v>
      </c>
    </row>
    <row r="649" spans="2:8">
      <c r="B649" s="8">
        <v>44721.291666666664</v>
      </c>
      <c r="C649" s="4">
        <v>18.026199999999999</v>
      </c>
      <c r="D649" s="7">
        <f t="shared" si="50"/>
        <v>18.62812296268034</v>
      </c>
      <c r="E649" s="4">
        <f t="shared" si="51"/>
        <v>-0.60192296268034085</v>
      </c>
      <c r="F649" s="4">
        <f t="shared" si="52"/>
        <v>0.60192296268034085</v>
      </c>
      <c r="G649" s="4">
        <f t="shared" si="53"/>
        <v>0.362311253001879</v>
      </c>
      <c r="H649" s="11">
        <f t="shared" si="54"/>
        <v>3.3391561320763159E-2</v>
      </c>
    </row>
    <row r="650" spans="2:8">
      <c r="B650" s="8">
        <v>44722.291666666664</v>
      </c>
      <c r="C650" s="4">
        <v>16.953499999999998</v>
      </c>
      <c r="D650" s="7">
        <f t="shared" si="50"/>
        <v>18.032219229626804</v>
      </c>
      <c r="E650" s="4">
        <f t="shared" si="51"/>
        <v>-1.078719229626806</v>
      </c>
      <c r="F650" s="4">
        <f t="shared" si="52"/>
        <v>1.078719229626806</v>
      </c>
      <c r="G650" s="4">
        <f t="shared" si="53"/>
        <v>1.1636351763666497</v>
      </c>
      <c r="H650" s="11">
        <f t="shared" si="54"/>
        <v>6.3628113936756783E-2</v>
      </c>
    </row>
    <row r="651" spans="2:8">
      <c r="B651" s="8">
        <v>44725.291666666664</v>
      </c>
      <c r="C651" s="4">
        <v>15.6281</v>
      </c>
      <c r="D651" s="7">
        <f t="shared" si="50"/>
        <v>16.964287192296268</v>
      </c>
      <c r="E651" s="4">
        <f t="shared" si="51"/>
        <v>-1.3361871922962685</v>
      </c>
      <c r="F651" s="4">
        <f t="shared" si="52"/>
        <v>1.3361871922962685</v>
      </c>
      <c r="G651" s="4">
        <f t="shared" si="53"/>
        <v>1.7853962128565852</v>
      </c>
      <c r="H651" s="11">
        <f t="shared" si="54"/>
        <v>8.5499017301928479E-2</v>
      </c>
    </row>
    <row r="652" spans="2:8">
      <c r="B652" s="8">
        <v>44726.291666666664</v>
      </c>
      <c r="C652" s="4">
        <v>15.816800000000001</v>
      </c>
      <c r="D652" s="7">
        <f t="shared" si="50"/>
        <v>15.641461871922964</v>
      </c>
      <c r="E652" s="4">
        <f t="shared" si="51"/>
        <v>0.17533812807703697</v>
      </c>
      <c r="F652" s="4">
        <f t="shared" si="52"/>
        <v>0.17533812807703697</v>
      </c>
      <c r="G652" s="4">
        <f t="shared" si="53"/>
        <v>3.0743459157559421E-2</v>
      </c>
      <c r="H652" s="11">
        <f t="shared" si="54"/>
        <v>1.1085562697703515E-2</v>
      </c>
    </row>
    <row r="653" spans="2:8">
      <c r="B653" s="8">
        <v>44727.291666666664</v>
      </c>
      <c r="C653" s="4">
        <v>16.507000000000001</v>
      </c>
      <c r="D653" s="7">
        <f t="shared" si="50"/>
        <v>15.815046618719231</v>
      </c>
      <c r="E653" s="4">
        <f t="shared" si="51"/>
        <v>0.69195338128077033</v>
      </c>
      <c r="F653" s="4">
        <f t="shared" si="52"/>
        <v>0.69195338128077033</v>
      </c>
      <c r="G653" s="4">
        <f t="shared" si="53"/>
        <v>0.47879948186589111</v>
      </c>
      <c r="H653" s="11">
        <f t="shared" si="54"/>
        <v>4.1918784835570988E-2</v>
      </c>
    </row>
    <row r="654" spans="2:8">
      <c r="B654" s="8">
        <v>44728.291666666664</v>
      </c>
      <c r="C654" s="4">
        <v>15.582100000000001</v>
      </c>
      <c r="D654" s="7">
        <f t="shared" si="50"/>
        <v>16.500080466187192</v>
      </c>
      <c r="E654" s="4">
        <f t="shared" si="51"/>
        <v>-0.91798046618719198</v>
      </c>
      <c r="F654" s="4">
        <f t="shared" si="52"/>
        <v>0.91798046618719198</v>
      </c>
      <c r="G654" s="4">
        <f t="shared" si="53"/>
        <v>0.84268813630125428</v>
      </c>
      <c r="H654" s="11">
        <f t="shared" si="54"/>
        <v>5.8912499995969217E-2</v>
      </c>
    </row>
    <row r="655" spans="2:8">
      <c r="B655" s="8">
        <v>44729.291666666664</v>
      </c>
      <c r="C655" s="4">
        <v>15.860799999999999</v>
      </c>
      <c r="D655" s="7">
        <f t="shared" si="50"/>
        <v>15.591279804661873</v>
      </c>
      <c r="E655" s="4">
        <f t="shared" si="51"/>
        <v>0.2695201953381261</v>
      </c>
      <c r="F655" s="4">
        <f t="shared" si="52"/>
        <v>0.2695201953381261</v>
      </c>
      <c r="G655" s="4">
        <f t="shared" si="53"/>
        <v>7.2641135695101652E-2</v>
      </c>
      <c r="H655" s="11">
        <f t="shared" si="54"/>
        <v>1.6992850003664767E-2</v>
      </c>
    </row>
    <row r="656" spans="2:8">
      <c r="B656" s="8">
        <v>44733.291666666664</v>
      </c>
      <c r="C656" s="4">
        <v>16.5459</v>
      </c>
      <c r="D656" s="7">
        <f t="shared" si="50"/>
        <v>15.858104798046618</v>
      </c>
      <c r="E656" s="4">
        <f t="shared" si="51"/>
        <v>0.68779520195338151</v>
      </c>
      <c r="F656" s="4">
        <f t="shared" si="52"/>
        <v>0.68779520195338151</v>
      </c>
      <c r="G656" s="4">
        <f t="shared" si="53"/>
        <v>0.47306223983009288</v>
      </c>
      <c r="H656" s="11">
        <f t="shared" si="54"/>
        <v>4.1568920515256437E-2</v>
      </c>
    </row>
    <row r="657" spans="2:8">
      <c r="B657" s="8">
        <v>44734.291666666664</v>
      </c>
      <c r="C657" s="4">
        <v>16.340199999999999</v>
      </c>
      <c r="D657" s="7">
        <f t="shared" si="50"/>
        <v>16.539022047980467</v>
      </c>
      <c r="E657" s="4">
        <f t="shared" si="51"/>
        <v>-0.19882204798046743</v>
      </c>
      <c r="F657" s="4">
        <f t="shared" si="52"/>
        <v>0.19882204798046743</v>
      </c>
      <c r="G657" s="4">
        <f t="shared" si="53"/>
        <v>3.9530206763147294E-2</v>
      </c>
      <c r="H657" s="11">
        <f t="shared" si="54"/>
        <v>1.2167663062904214E-2</v>
      </c>
    </row>
    <row r="658" spans="2:8">
      <c r="B658" s="8">
        <v>44735.291666666664</v>
      </c>
      <c r="C658" s="4">
        <v>16.205400000000001</v>
      </c>
      <c r="D658" s="7">
        <f t="shared" si="50"/>
        <v>16.342188220479802</v>
      </c>
      <c r="E658" s="4">
        <f t="shared" si="51"/>
        <v>-0.13678822047980077</v>
      </c>
      <c r="F658" s="4">
        <f t="shared" si="52"/>
        <v>0.13678822047980077</v>
      </c>
      <c r="G658" s="4">
        <f t="shared" si="53"/>
        <v>1.8711017262030588E-2</v>
      </c>
      <c r="H658" s="11">
        <f t="shared" si="54"/>
        <v>8.4409036790082798E-3</v>
      </c>
    </row>
    <row r="659" spans="2:8">
      <c r="B659" s="8">
        <v>44736.291666666664</v>
      </c>
      <c r="C659" s="4">
        <v>17.1053</v>
      </c>
      <c r="D659" s="7">
        <f t="shared" si="50"/>
        <v>16.206767882204797</v>
      </c>
      <c r="E659" s="4">
        <f t="shared" si="51"/>
        <v>0.89853211779520237</v>
      </c>
      <c r="F659" s="4">
        <f t="shared" si="52"/>
        <v>0.89853211779520237</v>
      </c>
      <c r="G659" s="4">
        <f t="shared" si="53"/>
        <v>0.80735996670953147</v>
      </c>
      <c r="H659" s="11">
        <f t="shared" si="54"/>
        <v>5.2529456823043288E-2</v>
      </c>
    </row>
    <row r="660" spans="2:8">
      <c r="B660" s="8">
        <v>44739.291666666664</v>
      </c>
      <c r="C660" s="4">
        <v>16.848600000000001</v>
      </c>
      <c r="D660" s="7">
        <f t="shared" si="50"/>
        <v>17.096314678822047</v>
      </c>
      <c r="E660" s="4">
        <f t="shared" si="51"/>
        <v>-0.2477146788220459</v>
      </c>
      <c r="F660" s="4">
        <f t="shared" si="52"/>
        <v>0.2477146788220459</v>
      </c>
      <c r="G660" s="4">
        <f t="shared" si="53"/>
        <v>6.1362562103909356E-2</v>
      </c>
      <c r="H660" s="11">
        <f t="shared" si="54"/>
        <v>1.4702389446128811E-2</v>
      </c>
    </row>
    <row r="661" spans="2:8">
      <c r="B661" s="8">
        <v>44740.291666666664</v>
      </c>
      <c r="C661" s="4">
        <v>15.9627</v>
      </c>
      <c r="D661" s="7">
        <f t="shared" si="50"/>
        <v>16.851077146788221</v>
      </c>
      <c r="E661" s="4">
        <f t="shared" si="51"/>
        <v>-0.88837714678822088</v>
      </c>
      <c r="F661" s="4">
        <f t="shared" si="52"/>
        <v>0.88837714678822088</v>
      </c>
      <c r="G661" s="4">
        <f t="shared" si="53"/>
        <v>0.78921395493558011</v>
      </c>
      <c r="H661" s="11">
        <f t="shared" si="54"/>
        <v>5.5653313461270393E-2</v>
      </c>
    </row>
    <row r="662" spans="2:8">
      <c r="B662" s="8">
        <v>44741.291666666664</v>
      </c>
      <c r="C662" s="4">
        <v>15.523199999999999</v>
      </c>
      <c r="D662" s="7">
        <f t="shared" si="50"/>
        <v>15.971583771467882</v>
      </c>
      <c r="E662" s="4">
        <f t="shared" si="51"/>
        <v>-0.44838377146788311</v>
      </c>
      <c r="F662" s="4">
        <f t="shared" si="52"/>
        <v>0.44838377146788311</v>
      </c>
      <c r="G662" s="4">
        <f t="shared" si="53"/>
        <v>0.20104800651576282</v>
      </c>
      <c r="H662" s="11">
        <f t="shared" si="54"/>
        <v>2.8884751305651098E-2</v>
      </c>
    </row>
    <row r="663" spans="2:8">
      <c r="B663" s="8">
        <v>44742.291666666664</v>
      </c>
      <c r="C663" s="4">
        <v>15.140700000000001</v>
      </c>
      <c r="D663" s="7">
        <f t="shared" si="50"/>
        <v>15.527683837714678</v>
      </c>
      <c r="E663" s="4">
        <f t="shared" si="51"/>
        <v>-0.38698383771467704</v>
      </c>
      <c r="F663" s="4">
        <f t="shared" si="52"/>
        <v>0.38698383771467704</v>
      </c>
      <c r="G663" s="4">
        <f t="shared" si="53"/>
        <v>0.1497564906523795</v>
      </c>
      <c r="H663" s="11">
        <f t="shared" si="54"/>
        <v>2.5559177430018232E-2</v>
      </c>
    </row>
    <row r="664" spans="2:8">
      <c r="B664" s="8">
        <v>44743.291666666664</v>
      </c>
      <c r="C664" s="4">
        <v>14.5054</v>
      </c>
      <c r="D664" s="7">
        <f t="shared" si="50"/>
        <v>15.144569838377146</v>
      </c>
      <c r="E664" s="4">
        <f t="shared" si="51"/>
        <v>-0.63916983837714625</v>
      </c>
      <c r="F664" s="4">
        <f t="shared" si="52"/>
        <v>0.63916983837714625</v>
      </c>
      <c r="G664" s="4">
        <f t="shared" si="53"/>
        <v>0.40853808229106725</v>
      </c>
      <c r="H664" s="11">
        <f t="shared" si="54"/>
        <v>4.4064268367445661E-2</v>
      </c>
    </row>
    <row r="665" spans="2:8">
      <c r="B665" s="8">
        <v>44747.291666666664</v>
      </c>
      <c r="C665" s="4">
        <v>14.9459</v>
      </c>
      <c r="D665" s="7">
        <f t="shared" si="50"/>
        <v>14.511791698383771</v>
      </c>
      <c r="E665" s="4">
        <f t="shared" si="51"/>
        <v>0.43410830161622904</v>
      </c>
      <c r="F665" s="4">
        <f t="shared" si="52"/>
        <v>0.43410830161622904</v>
      </c>
      <c r="G665" s="4">
        <f t="shared" si="53"/>
        <v>0.1884500175321269</v>
      </c>
      <c r="H665" s="11">
        <f t="shared" si="54"/>
        <v>2.9045310193178669E-2</v>
      </c>
    </row>
    <row r="666" spans="2:8">
      <c r="B666" s="8">
        <v>44748.291666666664</v>
      </c>
      <c r="C666" s="4">
        <v>15.111700000000001</v>
      </c>
      <c r="D666" s="7">
        <f t="shared" si="50"/>
        <v>14.941558916983837</v>
      </c>
      <c r="E666" s="4">
        <f t="shared" si="51"/>
        <v>0.17014108301616382</v>
      </c>
      <c r="F666" s="4">
        <f t="shared" si="52"/>
        <v>0.17014108301616382</v>
      </c>
      <c r="G666" s="4">
        <f t="shared" si="53"/>
        <v>2.8947988129913147E-2</v>
      </c>
      <c r="H666" s="11">
        <f t="shared" si="54"/>
        <v>1.1258897610206913E-2</v>
      </c>
    </row>
    <row r="667" spans="2:8">
      <c r="B667" s="8">
        <v>44749.291666666664</v>
      </c>
      <c r="C667" s="4">
        <v>15.838800000000001</v>
      </c>
      <c r="D667" s="7">
        <f t="shared" si="50"/>
        <v>15.109998589169839</v>
      </c>
      <c r="E667" s="4">
        <f t="shared" si="51"/>
        <v>0.7288014108301617</v>
      </c>
      <c r="F667" s="4">
        <f t="shared" si="52"/>
        <v>0.7288014108301617</v>
      </c>
      <c r="G667" s="4">
        <f t="shared" si="53"/>
        <v>0.53115149642803416</v>
      </c>
      <c r="H667" s="11">
        <f t="shared" si="54"/>
        <v>4.6013675962204313E-2</v>
      </c>
    </row>
    <row r="668" spans="2:8">
      <c r="B668" s="8">
        <v>44750.291666666664</v>
      </c>
      <c r="C668" s="4">
        <v>15.8188</v>
      </c>
      <c r="D668" s="7">
        <f t="shared" si="50"/>
        <v>15.8315119858917</v>
      </c>
      <c r="E668" s="4">
        <f t="shared" si="51"/>
        <v>-1.2711985891700195E-2</v>
      </c>
      <c r="F668" s="4">
        <f t="shared" si="52"/>
        <v>1.2711985891700195E-2</v>
      </c>
      <c r="G668" s="4">
        <f t="shared" si="53"/>
        <v>1.615945853107848E-4</v>
      </c>
      <c r="H668" s="11">
        <f t="shared" si="54"/>
        <v>8.0359988695098206E-4</v>
      </c>
    </row>
    <row r="669" spans="2:8">
      <c r="B669" s="8">
        <v>44753.291666666664</v>
      </c>
      <c r="C669" s="4">
        <v>15.133699999999999</v>
      </c>
      <c r="D669" s="7">
        <f t="shared" si="50"/>
        <v>15.818927119858916</v>
      </c>
      <c r="E669" s="4">
        <f t="shared" si="51"/>
        <v>-0.68522711985891682</v>
      </c>
      <c r="F669" s="4">
        <f t="shared" si="52"/>
        <v>0.68522711985891682</v>
      </c>
      <c r="G669" s="4">
        <f t="shared" si="53"/>
        <v>0.46953620579014638</v>
      </c>
      <c r="H669" s="11">
        <f t="shared" si="54"/>
        <v>4.5278228051231148E-2</v>
      </c>
    </row>
    <row r="670" spans="2:8">
      <c r="B670" s="8">
        <v>44754.291666666664</v>
      </c>
      <c r="C670" s="4">
        <v>15.063700000000001</v>
      </c>
      <c r="D670" s="7">
        <f t="shared" si="50"/>
        <v>15.140552271198588</v>
      </c>
      <c r="E670" s="4">
        <f t="shared" si="51"/>
        <v>-7.6852271198587729E-2</v>
      </c>
      <c r="F670" s="4">
        <f t="shared" si="52"/>
        <v>7.6852271198587729E-2</v>
      </c>
      <c r="G670" s="4">
        <f t="shared" si="53"/>
        <v>5.9062715883812771E-3</v>
      </c>
      <c r="H670" s="11">
        <f t="shared" si="54"/>
        <v>5.1018190217932994E-3</v>
      </c>
    </row>
    <row r="671" spans="2:8">
      <c r="B671" s="8">
        <v>44755.291666666664</v>
      </c>
      <c r="C671" s="4">
        <v>15.1456</v>
      </c>
      <c r="D671" s="7">
        <f t="shared" si="50"/>
        <v>15.064468522711987</v>
      </c>
      <c r="E671" s="4">
        <f t="shared" si="51"/>
        <v>8.1131477288012732E-2</v>
      </c>
      <c r="F671" s="4">
        <f t="shared" si="52"/>
        <v>8.1131477288012732E-2</v>
      </c>
      <c r="G671" s="4">
        <f t="shared" si="53"/>
        <v>6.5823166069353262E-3</v>
      </c>
      <c r="H671" s="11">
        <f t="shared" si="54"/>
        <v>5.3567687835419349E-3</v>
      </c>
    </row>
    <row r="672" spans="2:8">
      <c r="B672" s="8">
        <v>44756.291666666664</v>
      </c>
      <c r="C672" s="4">
        <v>15.353400000000001</v>
      </c>
      <c r="D672" s="7">
        <f t="shared" si="50"/>
        <v>15.14478868522712</v>
      </c>
      <c r="E672" s="4">
        <f t="shared" si="51"/>
        <v>0.20861131477288097</v>
      </c>
      <c r="F672" s="4">
        <f t="shared" si="52"/>
        <v>0.20861131477288097</v>
      </c>
      <c r="G672" s="4">
        <f t="shared" si="53"/>
        <v>4.3518680651270028E-2</v>
      </c>
      <c r="H672" s="11">
        <f t="shared" si="54"/>
        <v>1.3587304100256683E-2</v>
      </c>
    </row>
    <row r="673" spans="2:8">
      <c r="B673" s="8">
        <v>44757.291666666664</v>
      </c>
      <c r="C673" s="4">
        <v>15.742900000000001</v>
      </c>
      <c r="D673" s="7">
        <f t="shared" si="50"/>
        <v>15.351313886852271</v>
      </c>
      <c r="E673" s="4">
        <f t="shared" si="51"/>
        <v>0.39158611314772962</v>
      </c>
      <c r="F673" s="4">
        <f t="shared" si="52"/>
        <v>0.39158611314772962</v>
      </c>
      <c r="G673" s="4">
        <f t="shared" si="53"/>
        <v>0.1533396840101465</v>
      </c>
      <c r="H673" s="11">
        <f t="shared" si="54"/>
        <v>2.487382332020972E-2</v>
      </c>
    </row>
    <row r="674" spans="2:8">
      <c r="B674" s="8">
        <v>44760.291666666664</v>
      </c>
      <c r="C674" s="4">
        <v>16.081499999999998</v>
      </c>
      <c r="D674" s="7">
        <f t="shared" si="50"/>
        <v>15.738984138868522</v>
      </c>
      <c r="E674" s="4">
        <f t="shared" si="51"/>
        <v>0.34251586113147603</v>
      </c>
      <c r="F674" s="4">
        <f t="shared" si="52"/>
        <v>0.34251586113147603</v>
      </c>
      <c r="G674" s="4">
        <f t="shared" si="53"/>
        <v>0.11731711512663658</v>
      </c>
      <c r="H674" s="11">
        <f t="shared" si="54"/>
        <v>2.1298750808785006E-2</v>
      </c>
    </row>
    <row r="675" spans="2:8">
      <c r="B675" s="8">
        <v>44761.291666666664</v>
      </c>
      <c r="C675" s="4">
        <v>16.971399999999999</v>
      </c>
      <c r="D675" s="7">
        <f t="shared" si="50"/>
        <v>16.078074841388684</v>
      </c>
      <c r="E675" s="4">
        <f t="shared" si="51"/>
        <v>0.89332515861131512</v>
      </c>
      <c r="F675" s="4">
        <f t="shared" si="52"/>
        <v>0.89332515861131512</v>
      </c>
      <c r="G675" s="4">
        <f t="shared" si="53"/>
        <v>0.79802983900793134</v>
      </c>
      <c r="H675" s="11">
        <f t="shared" si="54"/>
        <v>5.2637092909914043E-2</v>
      </c>
    </row>
    <row r="676" spans="2:8">
      <c r="B676" s="8">
        <v>44762.291666666664</v>
      </c>
      <c r="C676" s="4">
        <v>17.785399999999999</v>
      </c>
      <c r="D676" s="7">
        <f t="shared" si="50"/>
        <v>16.962466748413888</v>
      </c>
      <c r="E676" s="4">
        <f t="shared" si="51"/>
        <v>0.82293325158611097</v>
      </c>
      <c r="F676" s="4">
        <f t="shared" si="52"/>
        <v>0.82293325158611097</v>
      </c>
      <c r="G676" s="4">
        <f t="shared" si="53"/>
        <v>0.67721913656608945</v>
      </c>
      <c r="H676" s="11">
        <f t="shared" si="54"/>
        <v>4.6270157071874179E-2</v>
      </c>
    </row>
    <row r="677" spans="2:8">
      <c r="B677" s="8">
        <v>44763.291666666664</v>
      </c>
      <c r="C677" s="4">
        <v>18.028199999999998</v>
      </c>
      <c r="D677" s="7">
        <f t="shared" si="50"/>
        <v>17.777170667484139</v>
      </c>
      <c r="E677" s="4">
        <f t="shared" si="51"/>
        <v>0.25102933251585924</v>
      </c>
      <c r="F677" s="4">
        <f t="shared" si="52"/>
        <v>0.25102933251585924</v>
      </c>
      <c r="G677" s="4">
        <f t="shared" si="53"/>
        <v>6.3015725783357818E-2</v>
      </c>
      <c r="H677" s="11">
        <f t="shared" si="54"/>
        <v>1.3924259355668302E-2</v>
      </c>
    </row>
    <row r="678" spans="2:8">
      <c r="B678" s="8">
        <v>44764.291666666664</v>
      </c>
      <c r="C678" s="4">
        <v>17.297999999999998</v>
      </c>
      <c r="D678" s="7">
        <f t="shared" si="50"/>
        <v>18.025689706674839</v>
      </c>
      <c r="E678" s="4">
        <f t="shared" si="51"/>
        <v>-0.72768970667484112</v>
      </c>
      <c r="F678" s="4">
        <f t="shared" si="52"/>
        <v>0.72768970667484112</v>
      </c>
      <c r="G678" s="4">
        <f t="shared" si="53"/>
        <v>0.5295323092005163</v>
      </c>
      <c r="H678" s="11">
        <f t="shared" si="54"/>
        <v>4.2067852160645229E-2</v>
      </c>
    </row>
    <row r="679" spans="2:8">
      <c r="B679" s="8">
        <v>44767.291666666664</v>
      </c>
      <c r="C679" s="4">
        <v>17.003399999999999</v>
      </c>
      <c r="D679" s="7">
        <f t="shared" si="50"/>
        <v>17.305276897066747</v>
      </c>
      <c r="E679" s="4">
        <f t="shared" si="51"/>
        <v>-0.30187689706674803</v>
      </c>
      <c r="F679" s="4">
        <f t="shared" si="52"/>
        <v>0.30187689706674803</v>
      </c>
      <c r="G679" s="4">
        <f t="shared" si="53"/>
        <v>9.1129660982647978E-2</v>
      </c>
      <c r="H679" s="11">
        <f t="shared" si="54"/>
        <v>1.7753913750588001E-2</v>
      </c>
    </row>
    <row r="680" spans="2:8">
      <c r="B680" s="8">
        <v>44768.291666666664</v>
      </c>
      <c r="C680" s="4">
        <v>16.513000000000002</v>
      </c>
      <c r="D680" s="7">
        <f t="shared" si="50"/>
        <v>17.006418768970665</v>
      </c>
      <c r="E680" s="4">
        <f t="shared" si="51"/>
        <v>-0.49341876897066328</v>
      </c>
      <c r="F680" s="4">
        <f t="shared" si="52"/>
        <v>0.49341876897066328</v>
      </c>
      <c r="G680" s="4">
        <f t="shared" si="53"/>
        <v>0.24346208157252477</v>
      </c>
      <c r="H680" s="11">
        <f t="shared" si="54"/>
        <v>2.9880625505399577E-2</v>
      </c>
    </row>
    <row r="681" spans="2:8">
      <c r="B681" s="8">
        <v>44769.291666666664</v>
      </c>
      <c r="C681" s="4">
        <v>17.7685</v>
      </c>
      <c r="D681" s="7">
        <f t="shared" si="50"/>
        <v>16.517934187689708</v>
      </c>
      <c r="E681" s="4">
        <f t="shared" si="51"/>
        <v>1.2505658123102918</v>
      </c>
      <c r="F681" s="4">
        <f t="shared" si="52"/>
        <v>1.2505658123102918</v>
      </c>
      <c r="G681" s="4">
        <f t="shared" si="53"/>
        <v>1.5639148509193002</v>
      </c>
      <c r="H681" s="11">
        <f t="shared" si="54"/>
        <v>7.0381057056605328E-2</v>
      </c>
    </row>
    <row r="682" spans="2:8">
      <c r="B682" s="8">
        <v>44770.291666666664</v>
      </c>
      <c r="C682" s="4">
        <v>17.962199999999999</v>
      </c>
      <c r="D682" s="7">
        <f t="shared" si="50"/>
        <v>17.755994341876896</v>
      </c>
      <c r="E682" s="4">
        <f t="shared" si="51"/>
        <v>0.20620565812310332</v>
      </c>
      <c r="F682" s="4">
        <f t="shared" si="52"/>
        <v>0.20620565812310332</v>
      </c>
      <c r="G682" s="4">
        <f t="shared" si="53"/>
        <v>4.2520773441982164E-2</v>
      </c>
      <c r="H682" s="11">
        <f t="shared" si="54"/>
        <v>1.1479977849211306E-2</v>
      </c>
    </row>
    <row r="683" spans="2:8">
      <c r="B683" s="8">
        <v>44771.291666666664</v>
      </c>
      <c r="C683" s="4">
        <v>18.140999999999998</v>
      </c>
      <c r="D683" s="7">
        <f t="shared" si="50"/>
        <v>17.960137943418768</v>
      </c>
      <c r="E683" s="4">
        <f t="shared" si="51"/>
        <v>0.18086205658122978</v>
      </c>
      <c r="F683" s="4">
        <f t="shared" si="52"/>
        <v>0.18086205658122978</v>
      </c>
      <c r="G683" s="4">
        <f t="shared" si="53"/>
        <v>3.2711083510791959E-2</v>
      </c>
      <c r="H683" s="11">
        <f t="shared" si="54"/>
        <v>9.9697953024215757E-3</v>
      </c>
    </row>
    <row r="684" spans="2:8">
      <c r="B684" s="8">
        <v>44774.291666666664</v>
      </c>
      <c r="C684" s="4">
        <v>18.418700000000001</v>
      </c>
      <c r="D684" s="7">
        <f t="shared" si="50"/>
        <v>18.139191379434187</v>
      </c>
      <c r="E684" s="4">
        <f t="shared" si="51"/>
        <v>0.27950862056581371</v>
      </c>
      <c r="F684" s="4">
        <f t="shared" si="52"/>
        <v>0.27950862056581371</v>
      </c>
      <c r="G684" s="4">
        <f t="shared" si="53"/>
        <v>7.812506897060402E-2</v>
      </c>
      <c r="H684" s="11">
        <f t="shared" si="54"/>
        <v>1.5175263214331831E-2</v>
      </c>
    </row>
    <row r="685" spans="2:8">
      <c r="B685" s="8">
        <v>44775.291666666664</v>
      </c>
      <c r="C685" s="4">
        <v>18.503599999999999</v>
      </c>
      <c r="D685" s="7">
        <f t="shared" si="50"/>
        <v>18.415904913794343</v>
      </c>
      <c r="E685" s="4">
        <f t="shared" si="51"/>
        <v>8.7695086205656025E-2</v>
      </c>
      <c r="F685" s="4">
        <f t="shared" si="52"/>
        <v>8.7695086205656025E-2</v>
      </c>
      <c r="G685" s="4">
        <f t="shared" si="53"/>
        <v>7.6904281446174413E-3</v>
      </c>
      <c r="H685" s="11">
        <f t="shared" si="54"/>
        <v>4.7393526776225185E-3</v>
      </c>
    </row>
    <row r="686" spans="2:8">
      <c r="B686" s="8">
        <v>44776.291666666664</v>
      </c>
      <c r="C686" s="4">
        <v>18.870100000000001</v>
      </c>
      <c r="D686" s="7">
        <f t="shared" si="50"/>
        <v>18.502723049137941</v>
      </c>
      <c r="E686" s="4">
        <f t="shared" si="51"/>
        <v>0.36737695086205946</v>
      </c>
      <c r="F686" s="4">
        <f t="shared" si="52"/>
        <v>0.36737695086205946</v>
      </c>
      <c r="G686" s="4">
        <f t="shared" si="53"/>
        <v>0.13496582402470406</v>
      </c>
      <c r="H686" s="11">
        <f t="shared" si="54"/>
        <v>1.9468733650699226E-2</v>
      </c>
    </row>
    <row r="687" spans="2:8">
      <c r="B687" s="8">
        <v>44777.291666666664</v>
      </c>
      <c r="C687" s="4">
        <v>19.191700000000001</v>
      </c>
      <c r="D687" s="7">
        <f t="shared" si="50"/>
        <v>18.866426230491378</v>
      </c>
      <c r="E687" s="4">
        <f t="shared" si="51"/>
        <v>0.32527376950862319</v>
      </c>
      <c r="F687" s="4">
        <f t="shared" si="52"/>
        <v>0.32527376950862319</v>
      </c>
      <c r="G687" s="4">
        <f t="shared" si="53"/>
        <v>0.10580302513034892</v>
      </c>
      <c r="H687" s="11">
        <f t="shared" si="54"/>
        <v>1.6948668930247095E-2</v>
      </c>
    </row>
    <row r="688" spans="2:8">
      <c r="B688" s="8">
        <v>44778.291666666664</v>
      </c>
      <c r="C688" s="4">
        <v>18.966000000000001</v>
      </c>
      <c r="D688" s="7">
        <f t="shared" si="50"/>
        <v>19.188447262304916</v>
      </c>
      <c r="E688" s="4">
        <f t="shared" si="51"/>
        <v>-0.22244726230491452</v>
      </c>
      <c r="F688" s="4">
        <f t="shared" si="52"/>
        <v>0.22244726230491452</v>
      </c>
      <c r="G688" s="4">
        <f t="shared" si="53"/>
        <v>4.9482784506951441E-2</v>
      </c>
      <c r="H688" s="11">
        <f t="shared" si="54"/>
        <v>1.1728738917268507E-2</v>
      </c>
    </row>
    <row r="689" spans="2:8">
      <c r="B689" s="8">
        <v>44781.291666666664</v>
      </c>
      <c r="C689" s="4">
        <v>17.7715</v>
      </c>
      <c r="D689" s="7">
        <f t="shared" si="50"/>
        <v>18.968224472623049</v>
      </c>
      <c r="E689" s="4">
        <f t="shared" si="51"/>
        <v>-1.1967244726230497</v>
      </c>
      <c r="F689" s="4">
        <f t="shared" si="52"/>
        <v>1.1967244726230497</v>
      </c>
      <c r="G689" s="4">
        <f t="shared" si="53"/>
        <v>1.4321494633749166</v>
      </c>
      <c r="H689" s="11">
        <f t="shared" si="54"/>
        <v>6.7339530856880381E-2</v>
      </c>
    </row>
    <row r="690" spans="2:8">
      <c r="B690" s="8">
        <v>44782.291666666664</v>
      </c>
      <c r="C690" s="4">
        <v>17.065300000000001</v>
      </c>
      <c r="D690" s="7">
        <f t="shared" si="50"/>
        <v>17.783467244726232</v>
      </c>
      <c r="E690" s="4">
        <f t="shared" si="51"/>
        <v>-0.7181672447262315</v>
      </c>
      <c r="F690" s="4">
        <f t="shared" si="52"/>
        <v>0.7181672447262315</v>
      </c>
      <c r="G690" s="4">
        <f t="shared" si="53"/>
        <v>0.51576419139766694</v>
      </c>
      <c r="H690" s="11">
        <f t="shared" si="54"/>
        <v>4.2083481962006612E-2</v>
      </c>
    </row>
    <row r="691" spans="2:8">
      <c r="B691" s="8">
        <v>44783.291666666664</v>
      </c>
      <c r="C691" s="4">
        <v>18.075099999999999</v>
      </c>
      <c r="D691" s="7">
        <f t="shared" si="50"/>
        <v>17.07248167244726</v>
      </c>
      <c r="E691" s="4">
        <f t="shared" si="51"/>
        <v>1.0026183275527387</v>
      </c>
      <c r="F691" s="4">
        <f t="shared" si="52"/>
        <v>1.0026183275527387</v>
      </c>
      <c r="G691" s="4">
        <f t="shared" si="53"/>
        <v>1.0052435107446509</v>
      </c>
      <c r="H691" s="11">
        <f t="shared" si="54"/>
        <v>5.5469586754858274E-2</v>
      </c>
    </row>
    <row r="692" spans="2:8">
      <c r="B692" s="8">
        <v>44784.291666666664</v>
      </c>
      <c r="C692" s="4">
        <v>17.920300000000001</v>
      </c>
      <c r="D692" s="7">
        <f t="shared" si="50"/>
        <v>18.065073816724471</v>
      </c>
      <c r="E692" s="4">
        <f t="shared" si="51"/>
        <v>-0.14477381672447009</v>
      </c>
      <c r="F692" s="4">
        <f t="shared" si="52"/>
        <v>0.14477381672447009</v>
      </c>
      <c r="G692" s="4">
        <f t="shared" si="53"/>
        <v>2.0959458008970457E-2</v>
      </c>
      <c r="H692" s="11">
        <f t="shared" si="54"/>
        <v>8.0787607754596799E-3</v>
      </c>
    </row>
    <row r="693" spans="2:8">
      <c r="B693" s="8">
        <v>44785.291666666664</v>
      </c>
      <c r="C693" s="4">
        <v>18.686399999999999</v>
      </c>
      <c r="D693" s="7">
        <f t="shared" si="50"/>
        <v>17.921747738167245</v>
      </c>
      <c r="E693" s="4">
        <f t="shared" si="51"/>
        <v>0.76465226183275448</v>
      </c>
      <c r="F693" s="4">
        <f t="shared" si="52"/>
        <v>0.76465226183275448</v>
      </c>
      <c r="G693" s="4">
        <f t="shared" si="53"/>
        <v>0.58469308152594734</v>
      </c>
      <c r="H693" s="11">
        <f t="shared" si="54"/>
        <v>4.0920255470971105E-2</v>
      </c>
    </row>
    <row r="694" spans="2:8">
      <c r="B694" s="8">
        <v>44788.291666666664</v>
      </c>
      <c r="C694" s="4">
        <v>19.009</v>
      </c>
      <c r="D694" s="7">
        <f t="shared" si="50"/>
        <v>18.678753477381672</v>
      </c>
      <c r="E694" s="4">
        <f t="shared" si="51"/>
        <v>0.33024652261832799</v>
      </c>
      <c r="F694" s="4">
        <f t="shared" si="52"/>
        <v>0.33024652261832799</v>
      </c>
      <c r="G694" s="4">
        <f t="shared" si="53"/>
        <v>0.10906276570149782</v>
      </c>
      <c r="H694" s="11">
        <f t="shared" si="54"/>
        <v>1.7373166532607079E-2</v>
      </c>
    </row>
    <row r="695" spans="2:8">
      <c r="B695" s="8">
        <v>44789.291666666664</v>
      </c>
      <c r="C695" s="4">
        <v>18.856200000000001</v>
      </c>
      <c r="D695" s="7">
        <f t="shared" si="50"/>
        <v>19.005697534773816</v>
      </c>
      <c r="E695" s="4">
        <f t="shared" si="51"/>
        <v>-0.14949753477381478</v>
      </c>
      <c r="F695" s="4">
        <f t="shared" si="52"/>
        <v>0.14949753477381478</v>
      </c>
      <c r="G695" s="4">
        <f t="shared" si="53"/>
        <v>2.2349512903447957E-2</v>
      </c>
      <c r="H695" s="11">
        <f t="shared" si="54"/>
        <v>7.9282959861379683E-3</v>
      </c>
    </row>
    <row r="696" spans="2:8">
      <c r="B696" s="8">
        <v>44790.291666666664</v>
      </c>
      <c r="C696" s="4">
        <v>18.312799999999999</v>
      </c>
      <c r="D696" s="7">
        <f t="shared" si="50"/>
        <v>18.857694975347737</v>
      </c>
      <c r="E696" s="4">
        <f t="shared" si="51"/>
        <v>-0.5448949753477379</v>
      </c>
      <c r="F696" s="4">
        <f t="shared" si="52"/>
        <v>0.5448949753477379</v>
      </c>
      <c r="G696" s="4">
        <f t="shared" si="53"/>
        <v>0.29691053415921187</v>
      </c>
      <c r="H696" s="11">
        <f t="shared" si="54"/>
        <v>2.9754869563788058E-2</v>
      </c>
    </row>
    <row r="697" spans="2:8">
      <c r="B697" s="8">
        <v>44791.291666666664</v>
      </c>
      <c r="C697" s="4">
        <v>18.750299999999999</v>
      </c>
      <c r="D697" s="7">
        <f t="shared" si="50"/>
        <v>18.318248949753478</v>
      </c>
      <c r="E697" s="4">
        <f t="shared" si="51"/>
        <v>0.43205105024652113</v>
      </c>
      <c r="F697" s="4">
        <f t="shared" si="52"/>
        <v>0.43205105024652113</v>
      </c>
      <c r="G697" s="4">
        <f t="shared" si="53"/>
        <v>0.18666811001912192</v>
      </c>
      <c r="H697" s="11">
        <f t="shared" si="54"/>
        <v>2.3042354002150427E-2</v>
      </c>
    </row>
    <row r="698" spans="2:8">
      <c r="B698" s="8">
        <v>44792.291666666664</v>
      </c>
      <c r="C698" s="4">
        <v>17.827400000000001</v>
      </c>
      <c r="D698" s="7">
        <f t="shared" si="50"/>
        <v>18.745979489497536</v>
      </c>
      <c r="E698" s="4">
        <f t="shared" si="51"/>
        <v>-0.91857948949753521</v>
      </c>
      <c r="F698" s="4">
        <f t="shared" si="52"/>
        <v>0.91857948949753521</v>
      </c>
      <c r="G698" s="4">
        <f t="shared" si="53"/>
        <v>0.84378827852555238</v>
      </c>
      <c r="H698" s="11">
        <f t="shared" si="54"/>
        <v>5.1526273573125364E-2</v>
      </c>
    </row>
    <row r="699" spans="2:8">
      <c r="B699" s="8">
        <v>44795.291666666664</v>
      </c>
      <c r="C699" s="4">
        <v>17.013400000000001</v>
      </c>
      <c r="D699" s="7">
        <f t="shared" si="50"/>
        <v>17.836585794894976</v>
      </c>
      <c r="E699" s="4">
        <f t="shared" si="51"/>
        <v>-0.82318579489497523</v>
      </c>
      <c r="F699" s="4">
        <f t="shared" si="52"/>
        <v>0.82318579489497523</v>
      </c>
      <c r="G699" s="4">
        <f t="shared" si="53"/>
        <v>0.6776348529168722</v>
      </c>
      <c r="H699" s="11">
        <f t="shared" si="54"/>
        <v>4.8384555403092576E-2</v>
      </c>
    </row>
    <row r="700" spans="2:8">
      <c r="B700" s="8">
        <v>44796.291666666664</v>
      </c>
      <c r="C700" s="4">
        <v>17.1602</v>
      </c>
      <c r="D700" s="7">
        <f t="shared" si="50"/>
        <v>17.02163185794895</v>
      </c>
      <c r="E700" s="4">
        <f t="shared" si="51"/>
        <v>0.13856814205104939</v>
      </c>
      <c r="F700" s="4">
        <f t="shared" si="52"/>
        <v>0.13856814205104939</v>
      </c>
      <c r="G700" s="4">
        <f t="shared" si="53"/>
        <v>1.9201129991479802E-2</v>
      </c>
      <c r="H700" s="11">
        <f t="shared" si="54"/>
        <v>8.0749724391935632E-3</v>
      </c>
    </row>
    <row r="701" spans="2:8">
      <c r="B701" s="8">
        <v>44797.291666666664</v>
      </c>
      <c r="C701" s="4">
        <v>17.2012</v>
      </c>
      <c r="D701" s="7">
        <f t="shared" si="50"/>
        <v>17.158814318579488</v>
      </c>
      <c r="E701" s="4">
        <f t="shared" si="51"/>
        <v>4.2385681420512356E-2</v>
      </c>
      <c r="F701" s="4">
        <f t="shared" si="52"/>
        <v>4.2385681420512356E-2</v>
      </c>
      <c r="G701" s="4">
        <f t="shared" si="53"/>
        <v>1.7965459894811664E-3</v>
      </c>
      <c r="H701" s="11">
        <f t="shared" si="54"/>
        <v>2.4641118887352253E-3</v>
      </c>
    </row>
    <row r="702" spans="2:8">
      <c r="B702" s="8">
        <v>44798.291666666664</v>
      </c>
      <c r="C702" s="4">
        <v>17.891300000000001</v>
      </c>
      <c r="D702" s="7">
        <f t="shared" si="50"/>
        <v>17.200776143185795</v>
      </c>
      <c r="E702" s="4">
        <f t="shared" si="51"/>
        <v>0.69052385681420603</v>
      </c>
      <c r="F702" s="4">
        <f t="shared" si="52"/>
        <v>0.69052385681420603</v>
      </c>
      <c r="G702" s="4">
        <f t="shared" si="53"/>
        <v>0.47682319682956609</v>
      </c>
      <c r="H702" s="11">
        <f t="shared" si="54"/>
        <v>3.8595510489131922E-2</v>
      </c>
    </row>
    <row r="703" spans="2:8">
      <c r="B703" s="8">
        <v>44799.291666666664</v>
      </c>
      <c r="C703" s="4">
        <v>16.240300000000001</v>
      </c>
      <c r="D703" s="7">
        <f t="shared" si="50"/>
        <v>17.884394761431857</v>
      </c>
      <c r="E703" s="4">
        <f t="shared" si="51"/>
        <v>-1.6440947614318553</v>
      </c>
      <c r="F703" s="4">
        <f t="shared" si="52"/>
        <v>1.6440947614318553</v>
      </c>
      <c r="G703" s="4">
        <f t="shared" si="53"/>
        <v>2.7030475845676691</v>
      </c>
      <c r="H703" s="11">
        <f t="shared" si="54"/>
        <v>0.10123549204336467</v>
      </c>
    </row>
    <row r="704" spans="2:8">
      <c r="B704" s="8">
        <v>44802.291666666664</v>
      </c>
      <c r="C704" s="4">
        <v>15.7819</v>
      </c>
      <c r="D704" s="7">
        <f t="shared" si="50"/>
        <v>16.256740947614318</v>
      </c>
      <c r="E704" s="4">
        <f t="shared" si="51"/>
        <v>-0.47484094761431805</v>
      </c>
      <c r="F704" s="4">
        <f t="shared" si="52"/>
        <v>0.47484094761431805</v>
      </c>
      <c r="G704" s="4">
        <f t="shared" si="53"/>
        <v>0.22547392553126355</v>
      </c>
      <c r="H704" s="11">
        <f t="shared" si="54"/>
        <v>3.0087692078540482E-2</v>
      </c>
    </row>
    <row r="705" spans="2:8">
      <c r="B705" s="8">
        <v>44803.291666666664</v>
      </c>
      <c r="C705" s="4">
        <v>15.449299999999999</v>
      </c>
      <c r="D705" s="7">
        <f t="shared" si="50"/>
        <v>15.786648409476143</v>
      </c>
      <c r="E705" s="4">
        <f t="shared" si="51"/>
        <v>-0.33734840947614408</v>
      </c>
      <c r="F705" s="4">
        <f t="shared" si="52"/>
        <v>0.33734840947614408</v>
      </c>
      <c r="G705" s="4">
        <f t="shared" si="53"/>
        <v>0.11380394937608418</v>
      </c>
      <c r="H705" s="11">
        <f t="shared" si="54"/>
        <v>2.1835837835768878E-2</v>
      </c>
    </row>
    <row r="706" spans="2:8">
      <c r="B706" s="8">
        <v>44804.291666666664</v>
      </c>
      <c r="C706" s="4">
        <v>15.075699999999999</v>
      </c>
      <c r="D706" s="7">
        <f t="shared" si="50"/>
        <v>15.45267348409476</v>
      </c>
      <c r="E706" s="4">
        <f t="shared" si="51"/>
        <v>-0.37697348409476028</v>
      </c>
      <c r="F706" s="4">
        <f t="shared" si="52"/>
        <v>0.37697348409476028</v>
      </c>
      <c r="G706" s="4">
        <f t="shared" si="53"/>
        <v>0.1421090077105425</v>
      </c>
      <c r="H706" s="11">
        <f t="shared" si="54"/>
        <v>2.5005371829816214E-2</v>
      </c>
    </row>
    <row r="707" spans="2:8">
      <c r="B707" s="8">
        <v>44805.291666666664</v>
      </c>
      <c r="C707" s="4">
        <v>13.9201</v>
      </c>
      <c r="D707" s="7">
        <f t="shared" si="50"/>
        <v>15.079469734840947</v>
      </c>
      <c r="E707" s="4">
        <f t="shared" si="51"/>
        <v>-1.1593697348409471</v>
      </c>
      <c r="F707" s="4">
        <f t="shared" si="52"/>
        <v>1.1593697348409471</v>
      </c>
      <c r="G707" s="4">
        <f t="shared" si="53"/>
        <v>1.3441381820651679</v>
      </c>
      <c r="H707" s="11">
        <f t="shared" si="54"/>
        <v>8.3287457334426274E-2</v>
      </c>
    </row>
    <row r="708" spans="2:8">
      <c r="B708" s="8">
        <v>44806.291666666664</v>
      </c>
      <c r="C708" s="4">
        <v>13.6305</v>
      </c>
      <c r="D708" s="7">
        <f t="shared" ref="D708:D771" si="55">alpha*C707+(1-alpha)*D707</f>
        <v>13.931693697348409</v>
      </c>
      <c r="E708" s="4">
        <f t="shared" ref="E708:E771" si="56">C708-D708</f>
        <v>-0.30119369734840973</v>
      </c>
      <c r="F708" s="4">
        <f t="shared" ref="F708:F771" si="57">ABS(E708)</f>
        <v>0.30119369734840973</v>
      </c>
      <c r="G708" s="4">
        <f t="shared" ref="G708:G771" si="58">E708^2</f>
        <v>9.0717643322405436E-2</v>
      </c>
      <c r="H708" s="11">
        <f t="shared" ref="H708:H771" si="59">F708/C708</f>
        <v>2.2097039532549042E-2</v>
      </c>
    </row>
    <row r="709" spans="2:8">
      <c r="B709" s="8">
        <v>44810.291666666664</v>
      </c>
      <c r="C709" s="4">
        <v>13.448700000000001</v>
      </c>
      <c r="D709" s="7">
        <f t="shared" si="55"/>
        <v>13.633511936973484</v>
      </c>
      <c r="E709" s="4">
        <f t="shared" si="56"/>
        <v>-0.18481193697348353</v>
      </c>
      <c r="F709" s="4">
        <f t="shared" si="57"/>
        <v>0.18481193697348353</v>
      </c>
      <c r="G709" s="4">
        <f t="shared" si="58"/>
        <v>3.4155452047890847E-2</v>
      </c>
      <c r="H709" s="11">
        <f t="shared" si="59"/>
        <v>1.3741992681336005E-2</v>
      </c>
    </row>
    <row r="710" spans="2:8">
      <c r="B710" s="8">
        <v>44811.291666666664</v>
      </c>
      <c r="C710" s="4">
        <v>13.701499999999999</v>
      </c>
      <c r="D710" s="7">
        <f t="shared" si="55"/>
        <v>13.450548119369735</v>
      </c>
      <c r="E710" s="4">
        <f t="shared" si="56"/>
        <v>0.25095188063026441</v>
      </c>
      <c r="F710" s="4">
        <f t="shared" si="57"/>
        <v>0.25095188063026441</v>
      </c>
      <c r="G710" s="4">
        <f t="shared" si="58"/>
        <v>6.2976846391866473E-2</v>
      </c>
      <c r="H710" s="11">
        <f t="shared" si="59"/>
        <v>1.8315650157301348E-2</v>
      </c>
    </row>
    <row r="711" spans="2:8">
      <c r="B711" s="8">
        <v>44812.291666666664</v>
      </c>
      <c r="C711" s="4">
        <v>13.9772</v>
      </c>
      <c r="D711" s="7">
        <f t="shared" si="55"/>
        <v>13.698990481193697</v>
      </c>
      <c r="E711" s="4">
        <f t="shared" si="56"/>
        <v>0.27820951880630318</v>
      </c>
      <c r="F711" s="4">
        <f t="shared" si="57"/>
        <v>0.27820951880630318</v>
      </c>
      <c r="G711" s="4">
        <f t="shared" si="58"/>
        <v>7.7400536354434765E-2</v>
      </c>
      <c r="H711" s="11">
        <f t="shared" si="59"/>
        <v>1.9904524425943908E-2</v>
      </c>
    </row>
    <row r="712" spans="2:8">
      <c r="B712" s="8">
        <v>44813.291666666664</v>
      </c>
      <c r="C712" s="4">
        <v>14.373900000000001</v>
      </c>
      <c r="D712" s="7">
        <f t="shared" si="55"/>
        <v>13.974417904811936</v>
      </c>
      <c r="E712" s="4">
        <f t="shared" si="56"/>
        <v>0.39948209518806443</v>
      </c>
      <c r="F712" s="4">
        <f t="shared" si="57"/>
        <v>0.39948209518806443</v>
      </c>
      <c r="G712" s="4">
        <f t="shared" si="58"/>
        <v>0.15958594437584578</v>
      </c>
      <c r="H712" s="11">
        <f t="shared" si="59"/>
        <v>2.779218550206029E-2</v>
      </c>
    </row>
    <row r="713" spans="2:8">
      <c r="B713" s="8">
        <v>44816.291666666664</v>
      </c>
      <c r="C713" s="4">
        <v>14.4917</v>
      </c>
      <c r="D713" s="7">
        <f t="shared" si="55"/>
        <v>14.36990517904812</v>
      </c>
      <c r="E713" s="4">
        <f t="shared" si="56"/>
        <v>0.12179482095188021</v>
      </c>
      <c r="F713" s="4">
        <f t="shared" si="57"/>
        <v>0.12179482095188021</v>
      </c>
      <c r="G713" s="4">
        <f t="shared" si="58"/>
        <v>1.483397841070056E-2</v>
      </c>
      <c r="H713" s="11">
        <f t="shared" si="59"/>
        <v>8.4044536494600509E-3</v>
      </c>
    </row>
    <row r="714" spans="2:8">
      <c r="B714" s="8">
        <v>44817.291666666664</v>
      </c>
      <c r="C714" s="4">
        <v>13.119</v>
      </c>
      <c r="D714" s="7">
        <f t="shared" si="55"/>
        <v>14.490482051790481</v>
      </c>
      <c r="E714" s="4">
        <f t="shared" si="56"/>
        <v>-1.3714820517904815</v>
      </c>
      <c r="F714" s="4">
        <f t="shared" si="57"/>
        <v>1.3714820517904815</v>
      </c>
      <c r="G714" s="4">
        <f t="shared" si="58"/>
        <v>1.8809630183834292</v>
      </c>
      <c r="H714" s="11">
        <f t="shared" si="59"/>
        <v>0.10454166108624754</v>
      </c>
    </row>
    <row r="715" spans="2:8">
      <c r="B715" s="8">
        <v>44818.291666666664</v>
      </c>
      <c r="C715" s="4">
        <v>13.116</v>
      </c>
      <c r="D715" s="7">
        <f t="shared" si="55"/>
        <v>13.132714820517904</v>
      </c>
      <c r="E715" s="4">
        <f t="shared" si="56"/>
        <v>-1.6714820517904627E-2</v>
      </c>
      <c r="F715" s="4">
        <f t="shared" si="57"/>
        <v>1.6714820517904627E-2</v>
      </c>
      <c r="G715" s="4">
        <f t="shared" si="58"/>
        <v>2.7938522494576552E-4</v>
      </c>
      <c r="H715" s="11">
        <f t="shared" si="59"/>
        <v>1.274383998010417E-3</v>
      </c>
    </row>
    <row r="716" spans="2:8">
      <c r="B716" s="8">
        <v>44819.291666666664</v>
      </c>
      <c r="C716" s="4">
        <v>12.917199999999999</v>
      </c>
      <c r="D716" s="7">
        <f t="shared" si="55"/>
        <v>13.116167148205179</v>
      </c>
      <c r="E716" s="4">
        <f t="shared" si="56"/>
        <v>-0.19896714820517936</v>
      </c>
      <c r="F716" s="4">
        <f t="shared" si="57"/>
        <v>0.19896714820517936</v>
      </c>
      <c r="G716" s="4">
        <f t="shared" si="58"/>
        <v>3.9587926064901809E-2</v>
      </c>
      <c r="H716" s="11">
        <f t="shared" si="59"/>
        <v>1.5403272242063247E-2</v>
      </c>
    </row>
    <row r="717" spans="2:8">
      <c r="B717" s="8">
        <v>44820.291666666664</v>
      </c>
      <c r="C717" s="4">
        <v>13.1859</v>
      </c>
      <c r="D717" s="7">
        <f t="shared" si="55"/>
        <v>12.919189671482052</v>
      </c>
      <c r="E717" s="4">
        <f t="shared" si="56"/>
        <v>0.26671032851794862</v>
      </c>
      <c r="F717" s="4">
        <f t="shared" si="57"/>
        <v>0.26671032851794862</v>
      </c>
      <c r="G717" s="4">
        <f t="shared" si="58"/>
        <v>7.1134399338152077E-2</v>
      </c>
      <c r="H717" s="11">
        <f t="shared" si="59"/>
        <v>2.0226933961121244E-2</v>
      </c>
    </row>
    <row r="718" spans="2:8">
      <c r="B718" s="8">
        <v>44823.291666666664</v>
      </c>
      <c r="C718" s="4">
        <v>13.3698</v>
      </c>
      <c r="D718" s="7">
        <f t="shared" si="55"/>
        <v>13.18323289671482</v>
      </c>
      <c r="E718" s="4">
        <f t="shared" si="56"/>
        <v>0.18656710328517967</v>
      </c>
      <c r="F718" s="4">
        <f t="shared" si="57"/>
        <v>0.18656710328517967</v>
      </c>
      <c r="G718" s="4">
        <f t="shared" si="58"/>
        <v>3.4807284028222897E-2</v>
      </c>
      <c r="H718" s="11">
        <f t="shared" si="59"/>
        <v>1.3954367551136118E-2</v>
      </c>
    </row>
    <row r="719" spans="2:8">
      <c r="B719" s="8">
        <v>44824.291666666664</v>
      </c>
      <c r="C719" s="4">
        <v>13.164</v>
      </c>
      <c r="D719" s="7">
        <f t="shared" si="55"/>
        <v>13.367934328967147</v>
      </c>
      <c r="E719" s="4">
        <f t="shared" si="56"/>
        <v>-0.20393432896714714</v>
      </c>
      <c r="F719" s="4">
        <f t="shared" si="57"/>
        <v>0.20393432896714714</v>
      </c>
      <c r="G719" s="4">
        <f t="shared" si="58"/>
        <v>4.158921053128059E-2</v>
      </c>
      <c r="H719" s="11">
        <f t="shared" si="59"/>
        <v>1.5491820796653536E-2</v>
      </c>
    </row>
    <row r="720" spans="2:8">
      <c r="B720" s="8">
        <v>44825.291666666664</v>
      </c>
      <c r="C720" s="4">
        <v>13.248900000000001</v>
      </c>
      <c r="D720" s="7">
        <f t="shared" si="55"/>
        <v>13.16603934328967</v>
      </c>
      <c r="E720" s="4">
        <f t="shared" si="56"/>
        <v>8.2860656710330716E-2</v>
      </c>
      <c r="F720" s="4">
        <f t="shared" si="57"/>
        <v>8.2860656710330716E-2</v>
      </c>
      <c r="G720" s="4">
        <f t="shared" si="58"/>
        <v>6.8658884304672744E-3</v>
      </c>
      <c r="H720" s="11">
        <f t="shared" si="59"/>
        <v>6.254153681462666E-3</v>
      </c>
    </row>
    <row r="721" spans="2:8">
      <c r="B721" s="8">
        <v>44826.291666666664</v>
      </c>
      <c r="C721" s="4">
        <v>12.5495</v>
      </c>
      <c r="D721" s="7">
        <f t="shared" si="55"/>
        <v>13.248071393432898</v>
      </c>
      <c r="E721" s="4">
        <f t="shared" si="56"/>
        <v>-0.69857139343289809</v>
      </c>
      <c r="F721" s="4">
        <f t="shared" si="57"/>
        <v>0.69857139343289809</v>
      </c>
      <c r="G721" s="4">
        <f t="shared" si="58"/>
        <v>0.48800199172278091</v>
      </c>
      <c r="H721" s="11">
        <f t="shared" si="59"/>
        <v>5.5665276977799757E-2</v>
      </c>
    </row>
    <row r="722" spans="2:8">
      <c r="B722" s="8">
        <v>44827.291666666664</v>
      </c>
      <c r="C722" s="4">
        <v>12.5046</v>
      </c>
      <c r="D722" s="7">
        <f t="shared" si="55"/>
        <v>12.556485713934329</v>
      </c>
      <c r="E722" s="4">
        <f t="shared" si="56"/>
        <v>-5.1885713934328948E-2</v>
      </c>
      <c r="F722" s="4">
        <f t="shared" si="57"/>
        <v>5.1885713934328948E-2</v>
      </c>
      <c r="G722" s="4">
        <f t="shared" si="58"/>
        <v>2.6921273104750171E-3</v>
      </c>
      <c r="H722" s="11">
        <f t="shared" si="59"/>
        <v>4.1493301612469773E-3</v>
      </c>
    </row>
    <row r="723" spans="2:8">
      <c r="B723" s="8">
        <v>44830.291666666664</v>
      </c>
      <c r="C723" s="4">
        <v>12.216799999999999</v>
      </c>
      <c r="D723" s="7">
        <f t="shared" si="55"/>
        <v>12.505118857139344</v>
      </c>
      <c r="E723" s="4">
        <f t="shared" si="56"/>
        <v>-0.28831885713934469</v>
      </c>
      <c r="F723" s="4">
        <f t="shared" si="57"/>
        <v>0.28831885713934469</v>
      </c>
      <c r="G723" s="4">
        <f t="shared" si="58"/>
        <v>8.3127763382137856E-2</v>
      </c>
      <c r="H723" s="11">
        <f t="shared" si="59"/>
        <v>2.3600194579541673E-2</v>
      </c>
    </row>
    <row r="724" spans="2:8">
      <c r="B724" s="8">
        <v>44831.291666666664</v>
      </c>
      <c r="C724" s="4">
        <v>12.4017</v>
      </c>
      <c r="D724" s="7">
        <f t="shared" si="55"/>
        <v>12.219683188571393</v>
      </c>
      <c r="E724" s="4">
        <f t="shared" si="56"/>
        <v>0.18201681142860693</v>
      </c>
      <c r="F724" s="4">
        <f t="shared" si="57"/>
        <v>0.18201681142860693</v>
      </c>
      <c r="G724" s="4">
        <f t="shared" si="58"/>
        <v>3.3130119642637054E-2</v>
      </c>
      <c r="H724" s="11">
        <f t="shared" si="59"/>
        <v>1.4676762978350301E-2</v>
      </c>
    </row>
    <row r="725" spans="2:8">
      <c r="B725" s="8">
        <v>44832.291666666664</v>
      </c>
      <c r="C725" s="4">
        <v>12.724399999999999</v>
      </c>
      <c r="D725" s="7">
        <f t="shared" si="55"/>
        <v>12.399879831885714</v>
      </c>
      <c r="E725" s="4">
        <f t="shared" si="56"/>
        <v>0.32452016811428486</v>
      </c>
      <c r="F725" s="4">
        <f t="shared" si="57"/>
        <v>0.32452016811428486</v>
      </c>
      <c r="G725" s="4">
        <f t="shared" si="58"/>
        <v>0.10531333951292371</v>
      </c>
      <c r="H725" s="11">
        <f t="shared" si="59"/>
        <v>2.5503769774157123E-2</v>
      </c>
    </row>
    <row r="726" spans="2:8">
      <c r="B726" s="8">
        <v>44833.291666666664</v>
      </c>
      <c r="C726" s="4">
        <v>12.2088</v>
      </c>
      <c r="D726" s="7">
        <f t="shared" si="55"/>
        <v>12.721154798318857</v>
      </c>
      <c r="E726" s="4">
        <f t="shared" si="56"/>
        <v>-0.51235479831885655</v>
      </c>
      <c r="F726" s="4">
        <f t="shared" si="57"/>
        <v>0.51235479831885655</v>
      </c>
      <c r="G726" s="4">
        <f t="shared" si="58"/>
        <v>0.2625074393603562</v>
      </c>
      <c r="H726" s="11">
        <f t="shared" si="59"/>
        <v>4.1966024369213727E-2</v>
      </c>
    </row>
    <row r="727" spans="2:8">
      <c r="B727" s="8">
        <v>44834.291666666664</v>
      </c>
      <c r="C727" s="4">
        <v>12.1279</v>
      </c>
      <c r="D727" s="7">
        <f t="shared" si="55"/>
        <v>12.213923547983189</v>
      </c>
      <c r="E727" s="4">
        <f t="shared" si="56"/>
        <v>-8.6023547983188564E-2</v>
      </c>
      <c r="F727" s="4">
        <f t="shared" si="57"/>
        <v>8.6023547983188564E-2</v>
      </c>
      <c r="G727" s="4">
        <f t="shared" si="58"/>
        <v>7.4000508076159455E-3</v>
      </c>
      <c r="H727" s="11">
        <f t="shared" si="59"/>
        <v>7.0930291297906945E-3</v>
      </c>
    </row>
    <row r="728" spans="2:8">
      <c r="B728" s="8">
        <v>44837.291666666664</v>
      </c>
      <c r="C728" s="4">
        <v>12.5006</v>
      </c>
      <c r="D728" s="7">
        <f t="shared" si="55"/>
        <v>12.128760235479833</v>
      </c>
      <c r="E728" s="4">
        <f t="shared" si="56"/>
        <v>0.37183976452016765</v>
      </c>
      <c r="F728" s="4">
        <f t="shared" si="57"/>
        <v>0.37183976452016765</v>
      </c>
      <c r="G728" s="4">
        <f t="shared" si="58"/>
        <v>0.13826481047841374</v>
      </c>
      <c r="H728" s="11">
        <f t="shared" si="59"/>
        <v>2.974575336545187E-2</v>
      </c>
    </row>
    <row r="729" spans="2:8">
      <c r="B729" s="8">
        <v>44838.291666666664</v>
      </c>
      <c r="C729" s="4">
        <v>13.154999999999999</v>
      </c>
      <c r="D729" s="7">
        <f t="shared" si="55"/>
        <v>12.496881602354797</v>
      </c>
      <c r="E729" s="4">
        <f t="shared" si="56"/>
        <v>0.65811839764520208</v>
      </c>
      <c r="F729" s="4">
        <f t="shared" si="57"/>
        <v>0.65811839764520208</v>
      </c>
      <c r="G729" s="4">
        <f t="shared" si="58"/>
        <v>0.43311982531908833</v>
      </c>
      <c r="H729" s="11">
        <f t="shared" si="59"/>
        <v>5.0028004381999398E-2</v>
      </c>
    </row>
    <row r="730" spans="2:8">
      <c r="B730" s="8">
        <v>44839.291666666664</v>
      </c>
      <c r="C730" s="4">
        <v>13.196899999999999</v>
      </c>
      <c r="D730" s="7">
        <f t="shared" si="55"/>
        <v>13.148418816023547</v>
      </c>
      <c r="E730" s="4">
        <f t="shared" si="56"/>
        <v>4.8481183976452513E-2</v>
      </c>
      <c r="F730" s="4">
        <f t="shared" si="57"/>
        <v>4.8481183976452513E-2</v>
      </c>
      <c r="G730" s="4">
        <f t="shared" si="58"/>
        <v>2.350425199758636E-3</v>
      </c>
      <c r="H730" s="11">
        <f t="shared" si="59"/>
        <v>3.673679726030546E-3</v>
      </c>
    </row>
    <row r="731" spans="2:8">
      <c r="B731" s="8">
        <v>44840.291666666664</v>
      </c>
      <c r="C731" s="4">
        <v>13.118</v>
      </c>
      <c r="D731" s="7">
        <f t="shared" si="55"/>
        <v>13.196415188160236</v>
      </c>
      <c r="E731" s="4">
        <f t="shared" si="56"/>
        <v>-7.8415188160235516E-2</v>
      </c>
      <c r="F731" s="4">
        <f t="shared" si="57"/>
        <v>7.8415188160235516E-2</v>
      </c>
      <c r="G731" s="4">
        <f t="shared" si="58"/>
        <v>6.14894173420514E-3</v>
      </c>
      <c r="H731" s="11">
        <f t="shared" si="59"/>
        <v>5.9776786217590723E-3</v>
      </c>
    </row>
    <row r="732" spans="2:8">
      <c r="B732" s="8">
        <v>44841.291666666664</v>
      </c>
      <c r="C732" s="4">
        <v>12.065</v>
      </c>
      <c r="D732" s="7">
        <f t="shared" si="55"/>
        <v>13.118784151881602</v>
      </c>
      <c r="E732" s="4">
        <f t="shared" si="56"/>
        <v>-1.0537841518816027</v>
      </c>
      <c r="F732" s="4">
        <f t="shared" si="57"/>
        <v>1.0537841518816027</v>
      </c>
      <c r="G732" s="4">
        <f t="shared" si="58"/>
        <v>1.1104610387568288</v>
      </c>
      <c r="H732" s="11">
        <f t="shared" si="59"/>
        <v>8.7342242178334251E-2</v>
      </c>
    </row>
    <row r="733" spans="2:8">
      <c r="B733" s="8">
        <v>44844.291666666664</v>
      </c>
      <c r="C733" s="4">
        <v>11.6593</v>
      </c>
      <c r="D733" s="7">
        <f t="shared" si="55"/>
        <v>12.075537841518816</v>
      </c>
      <c r="E733" s="4">
        <f t="shared" si="56"/>
        <v>-0.41623784151881615</v>
      </c>
      <c r="F733" s="4">
        <f t="shared" si="57"/>
        <v>0.41623784151881615</v>
      </c>
      <c r="G733" s="4">
        <f t="shared" si="58"/>
        <v>0.17325394071224312</v>
      </c>
      <c r="H733" s="11">
        <f t="shared" si="59"/>
        <v>3.5700071318073651E-2</v>
      </c>
    </row>
    <row r="734" spans="2:8">
      <c r="B734" s="8">
        <v>44845.291666666664</v>
      </c>
      <c r="C734" s="4">
        <v>11.5754</v>
      </c>
      <c r="D734" s="7">
        <f t="shared" si="55"/>
        <v>11.663462378415188</v>
      </c>
      <c r="E734" s="4">
        <f t="shared" si="56"/>
        <v>-8.8062378415187936E-2</v>
      </c>
      <c r="F734" s="4">
        <f t="shared" si="57"/>
        <v>8.8062378415187936E-2</v>
      </c>
      <c r="G734" s="4">
        <f t="shared" si="58"/>
        <v>7.7549824921397583E-3</v>
      </c>
      <c r="H734" s="11">
        <f t="shared" si="59"/>
        <v>7.6077179549033239E-3</v>
      </c>
    </row>
    <row r="735" spans="2:8">
      <c r="B735" s="8">
        <v>44846.291666666664</v>
      </c>
      <c r="C735" s="4">
        <v>11.4895</v>
      </c>
      <c r="D735" s="7">
        <f t="shared" si="55"/>
        <v>11.576280623784152</v>
      </c>
      <c r="E735" s="4">
        <f t="shared" si="56"/>
        <v>-8.6780623784152411E-2</v>
      </c>
      <c r="F735" s="4">
        <f t="shared" si="57"/>
        <v>8.6780623784152411E-2</v>
      </c>
      <c r="G735" s="4">
        <f t="shared" si="58"/>
        <v>7.5308766643665988E-3</v>
      </c>
      <c r="H735" s="11">
        <f t="shared" si="59"/>
        <v>7.5530374502069206E-3</v>
      </c>
    </row>
    <row r="736" spans="2:8">
      <c r="B736" s="8">
        <v>44847.291666666664</v>
      </c>
      <c r="C736" s="4">
        <v>11.9491</v>
      </c>
      <c r="D736" s="7">
        <f t="shared" si="55"/>
        <v>11.49036780623784</v>
      </c>
      <c r="E736" s="4">
        <f t="shared" si="56"/>
        <v>0.45873219376215957</v>
      </c>
      <c r="F736" s="4">
        <f t="shared" si="57"/>
        <v>0.45873219376215957</v>
      </c>
      <c r="G736" s="4">
        <f t="shared" si="58"/>
        <v>0.21043522559384351</v>
      </c>
      <c r="H736" s="11">
        <f t="shared" si="59"/>
        <v>3.8390522613599314E-2</v>
      </c>
    </row>
    <row r="737" spans="2:8">
      <c r="B737" s="8">
        <v>44848.291666666664</v>
      </c>
      <c r="C737" s="4">
        <v>11.216699999999999</v>
      </c>
      <c r="D737" s="7">
        <f t="shared" si="55"/>
        <v>11.944512678062377</v>
      </c>
      <c r="E737" s="4">
        <f t="shared" si="56"/>
        <v>-0.72781267806237793</v>
      </c>
      <c r="F737" s="4">
        <f t="shared" si="57"/>
        <v>0.72781267806237793</v>
      </c>
      <c r="G737" s="4">
        <f t="shared" si="58"/>
        <v>0.52971129434833053</v>
      </c>
      <c r="H737" s="11">
        <f t="shared" si="59"/>
        <v>6.488652438438916E-2</v>
      </c>
    </row>
    <row r="738" spans="2:8">
      <c r="B738" s="8">
        <v>44851.291666666664</v>
      </c>
      <c r="C738" s="4">
        <v>11.8771</v>
      </c>
      <c r="D738" s="7">
        <f t="shared" si="55"/>
        <v>11.223978126780624</v>
      </c>
      <c r="E738" s="4">
        <f t="shared" si="56"/>
        <v>0.65312187321937643</v>
      </c>
      <c r="F738" s="4">
        <f t="shared" si="57"/>
        <v>0.65312187321937643</v>
      </c>
      <c r="G738" s="4">
        <f t="shared" si="58"/>
        <v>0.42656818127758722</v>
      </c>
      <c r="H738" s="11">
        <f t="shared" si="59"/>
        <v>5.4990012142642264E-2</v>
      </c>
    </row>
    <row r="739" spans="2:8">
      <c r="B739" s="8">
        <v>44852.291666666664</v>
      </c>
      <c r="C739" s="4">
        <v>11.956099999999999</v>
      </c>
      <c r="D739" s="7">
        <f t="shared" si="55"/>
        <v>11.870568781267806</v>
      </c>
      <c r="E739" s="4">
        <f t="shared" si="56"/>
        <v>8.5531218732192826E-2</v>
      </c>
      <c r="F739" s="4">
        <f t="shared" si="57"/>
        <v>8.5531218732192826E-2</v>
      </c>
      <c r="G739" s="4">
        <f t="shared" si="58"/>
        <v>7.315589377814213E-3</v>
      </c>
      <c r="H739" s="11">
        <f t="shared" si="59"/>
        <v>7.1537724452114676E-3</v>
      </c>
    </row>
    <row r="740" spans="2:8">
      <c r="B740" s="8">
        <v>44853.291666666664</v>
      </c>
      <c r="C740" s="4">
        <v>12.04</v>
      </c>
      <c r="D740" s="7">
        <f t="shared" si="55"/>
        <v>11.955244687812677</v>
      </c>
      <c r="E740" s="4">
        <f t="shared" si="56"/>
        <v>8.4755312187322573E-2</v>
      </c>
      <c r="F740" s="4">
        <f t="shared" si="57"/>
        <v>8.4755312187322573E-2</v>
      </c>
      <c r="G740" s="4">
        <f t="shared" si="58"/>
        <v>7.1834629439705101E-3</v>
      </c>
      <c r="H740" s="11">
        <f t="shared" si="59"/>
        <v>7.0394777564221408E-3</v>
      </c>
    </row>
    <row r="741" spans="2:8">
      <c r="B741" s="8">
        <v>44854.291666666664</v>
      </c>
      <c r="C741" s="4">
        <v>12.1829</v>
      </c>
      <c r="D741" s="7">
        <f t="shared" si="55"/>
        <v>12.039152446878125</v>
      </c>
      <c r="E741" s="4">
        <f t="shared" si="56"/>
        <v>0.14374755312187482</v>
      </c>
      <c r="F741" s="4">
        <f t="shared" si="57"/>
        <v>0.14374755312187482</v>
      </c>
      <c r="G741" s="4">
        <f t="shared" si="58"/>
        <v>2.0663359028526222E-2</v>
      </c>
      <c r="H741" s="11">
        <f t="shared" si="59"/>
        <v>1.1799124438506005E-2</v>
      </c>
    </row>
    <row r="742" spans="2:8">
      <c r="B742" s="8">
        <v>44855.291666666664</v>
      </c>
      <c r="C742" s="4">
        <v>12.454599999999999</v>
      </c>
      <c r="D742" s="7">
        <f t="shared" si="55"/>
        <v>12.181462524468781</v>
      </c>
      <c r="E742" s="4">
        <f t="shared" si="56"/>
        <v>0.27313747553121814</v>
      </c>
      <c r="F742" s="4">
        <f t="shared" si="57"/>
        <v>0.27313747553121814</v>
      </c>
      <c r="G742" s="4">
        <f t="shared" si="58"/>
        <v>7.4604080539566783E-2</v>
      </c>
      <c r="H742" s="11">
        <f t="shared" si="59"/>
        <v>2.1930650163892711E-2</v>
      </c>
    </row>
    <row r="743" spans="2:8">
      <c r="B743" s="8">
        <v>44858.291666666664</v>
      </c>
      <c r="C743" s="4">
        <v>12.5875</v>
      </c>
      <c r="D743" s="7">
        <f t="shared" si="55"/>
        <v>12.451868625244687</v>
      </c>
      <c r="E743" s="4">
        <f t="shared" si="56"/>
        <v>0.13563137475531306</v>
      </c>
      <c r="F743" s="4">
        <f t="shared" si="57"/>
        <v>0.13563137475531306</v>
      </c>
      <c r="G743" s="4">
        <f t="shared" si="58"/>
        <v>1.8395869818016174E-2</v>
      </c>
      <c r="H743" s="11">
        <f t="shared" si="59"/>
        <v>1.0775084389697164E-2</v>
      </c>
    </row>
    <row r="744" spans="2:8">
      <c r="B744" s="8">
        <v>44859.291666666664</v>
      </c>
      <c r="C744" s="4">
        <v>13.248900000000001</v>
      </c>
      <c r="D744" s="7">
        <f t="shared" si="55"/>
        <v>12.586143686252447</v>
      </c>
      <c r="E744" s="4">
        <f t="shared" si="56"/>
        <v>0.66275631374755406</v>
      </c>
      <c r="F744" s="4">
        <f t="shared" si="57"/>
        <v>0.66275631374755406</v>
      </c>
      <c r="G744" s="4">
        <f t="shared" si="58"/>
        <v>0.43924593141224633</v>
      </c>
      <c r="H744" s="11">
        <f t="shared" si="59"/>
        <v>5.0023497327895447E-2</v>
      </c>
    </row>
    <row r="745" spans="2:8">
      <c r="B745" s="8">
        <v>44860.291666666664</v>
      </c>
      <c r="C745" s="4">
        <v>12.8842</v>
      </c>
      <c r="D745" s="7">
        <f t="shared" si="55"/>
        <v>13.242272436862526</v>
      </c>
      <c r="E745" s="4">
        <f t="shared" si="56"/>
        <v>-0.35807243686252654</v>
      </c>
      <c r="F745" s="4">
        <f t="shared" si="57"/>
        <v>0.35807243686252654</v>
      </c>
      <c r="G745" s="4">
        <f t="shared" si="58"/>
        <v>0.12821587004066806</v>
      </c>
      <c r="H745" s="11">
        <f t="shared" si="59"/>
        <v>2.7791592560075639E-2</v>
      </c>
    </row>
    <row r="746" spans="2:8">
      <c r="B746" s="8">
        <v>44861.291666666664</v>
      </c>
      <c r="C746" s="4">
        <v>13.164</v>
      </c>
      <c r="D746" s="7">
        <f t="shared" si="55"/>
        <v>12.887780724368625</v>
      </c>
      <c r="E746" s="4">
        <f t="shared" si="56"/>
        <v>0.27621927563137483</v>
      </c>
      <c r="F746" s="4">
        <f t="shared" si="57"/>
        <v>0.27621927563137483</v>
      </c>
      <c r="G746" s="4">
        <f t="shared" si="58"/>
        <v>7.6297088230321414E-2</v>
      </c>
      <c r="H746" s="11">
        <f t="shared" si="59"/>
        <v>2.0982928868989278E-2</v>
      </c>
    </row>
    <row r="747" spans="2:8">
      <c r="B747" s="8">
        <v>44862.291666666664</v>
      </c>
      <c r="C747" s="4">
        <v>13.821400000000001</v>
      </c>
      <c r="D747" s="7">
        <f t="shared" si="55"/>
        <v>13.161237807243685</v>
      </c>
      <c r="E747" s="4">
        <f t="shared" si="56"/>
        <v>0.66016219275631549</v>
      </c>
      <c r="F747" s="4">
        <f t="shared" si="57"/>
        <v>0.66016219275631549</v>
      </c>
      <c r="G747" s="4">
        <f t="shared" si="58"/>
        <v>0.43581412074482667</v>
      </c>
      <c r="H747" s="11">
        <f t="shared" si="59"/>
        <v>4.7763771597400806E-2</v>
      </c>
    </row>
    <row r="748" spans="2:8">
      <c r="B748" s="8">
        <v>44865.291666666664</v>
      </c>
      <c r="C748" s="4">
        <v>13.4847</v>
      </c>
      <c r="D748" s="7">
        <f t="shared" si="55"/>
        <v>13.814798378072439</v>
      </c>
      <c r="E748" s="4">
        <f t="shared" si="56"/>
        <v>-0.33009837807243869</v>
      </c>
      <c r="F748" s="4">
        <f t="shared" si="57"/>
        <v>0.33009837807243869</v>
      </c>
      <c r="G748" s="4">
        <f t="shared" si="58"/>
        <v>0.10896493920605467</v>
      </c>
      <c r="H748" s="11">
        <f t="shared" si="59"/>
        <v>2.4479475114198956E-2</v>
      </c>
    </row>
    <row r="749" spans="2:8">
      <c r="B749" s="8">
        <v>44866.291666666664</v>
      </c>
      <c r="C749" s="4">
        <v>13.5306</v>
      </c>
      <c r="D749" s="7">
        <f t="shared" si="55"/>
        <v>13.488000983780724</v>
      </c>
      <c r="E749" s="4">
        <f t="shared" si="56"/>
        <v>4.2599016219275754E-2</v>
      </c>
      <c r="F749" s="4">
        <f t="shared" si="57"/>
        <v>4.2599016219275754E-2</v>
      </c>
      <c r="G749" s="4">
        <f t="shared" si="58"/>
        <v>1.8146761828501188E-3</v>
      </c>
      <c r="H749" s="11">
        <f t="shared" si="59"/>
        <v>3.1483464309990505E-3</v>
      </c>
    </row>
    <row r="750" spans="2:8">
      <c r="B750" s="8">
        <v>44867.291666666664</v>
      </c>
      <c r="C750" s="4">
        <v>13.206899999999999</v>
      </c>
      <c r="D750" s="7">
        <f t="shared" si="55"/>
        <v>13.530174009837808</v>
      </c>
      <c r="E750" s="4">
        <f t="shared" si="56"/>
        <v>-0.32327400983780841</v>
      </c>
      <c r="F750" s="4">
        <f t="shared" si="57"/>
        <v>0.32327400983780841</v>
      </c>
      <c r="G750" s="4">
        <f t="shared" si="58"/>
        <v>0.10450608543661545</v>
      </c>
      <c r="H750" s="11">
        <f t="shared" si="59"/>
        <v>2.4477660150209999E-2</v>
      </c>
    </row>
    <row r="751" spans="2:8">
      <c r="B751" s="8">
        <v>44868.291666666664</v>
      </c>
      <c r="C751" s="4">
        <v>13.4087</v>
      </c>
      <c r="D751" s="7">
        <f t="shared" si="55"/>
        <v>13.210132740098377</v>
      </c>
      <c r="E751" s="4">
        <f t="shared" si="56"/>
        <v>0.19856725990162261</v>
      </c>
      <c r="F751" s="4">
        <f t="shared" si="57"/>
        <v>0.19856725990162261</v>
      </c>
      <c r="G751" s="4">
        <f t="shared" si="58"/>
        <v>3.9428956704838543E-2</v>
      </c>
      <c r="H751" s="11">
        <f t="shared" si="59"/>
        <v>1.4808837538435688E-2</v>
      </c>
    </row>
    <row r="752" spans="2:8">
      <c r="B752" s="8">
        <v>44869.291666666664</v>
      </c>
      <c r="C752" s="4">
        <v>14.1431</v>
      </c>
      <c r="D752" s="7">
        <f t="shared" si="55"/>
        <v>13.406714327400982</v>
      </c>
      <c r="E752" s="4">
        <f t="shared" si="56"/>
        <v>0.73638567259901855</v>
      </c>
      <c r="F752" s="4">
        <f t="shared" si="57"/>
        <v>0.73638567259901855</v>
      </c>
      <c r="G752" s="4">
        <f t="shared" si="58"/>
        <v>0.54226385880910899</v>
      </c>
      <c r="H752" s="11">
        <f t="shared" si="59"/>
        <v>5.2066779744116817E-2</v>
      </c>
    </row>
    <row r="753" spans="2:8">
      <c r="B753" s="8">
        <v>44872.291666666664</v>
      </c>
      <c r="C753" s="4">
        <v>14.2879</v>
      </c>
      <c r="D753" s="7">
        <f t="shared" si="55"/>
        <v>14.135736143274009</v>
      </c>
      <c r="E753" s="4">
        <f t="shared" si="56"/>
        <v>0.15216385672599131</v>
      </c>
      <c r="F753" s="4">
        <f t="shared" si="57"/>
        <v>0.15216385672599131</v>
      </c>
      <c r="G753" s="4">
        <f t="shared" si="58"/>
        <v>2.315383929372801E-2</v>
      </c>
      <c r="H753" s="11">
        <f t="shared" si="59"/>
        <v>1.0649840545215974E-2</v>
      </c>
    </row>
    <row r="754" spans="2:8">
      <c r="B754" s="8">
        <v>44873.291666666664</v>
      </c>
      <c r="C754" s="4">
        <v>14.588699999999999</v>
      </c>
      <c r="D754" s="7">
        <f t="shared" si="55"/>
        <v>14.286378361432741</v>
      </c>
      <c r="E754" s="4">
        <f t="shared" si="56"/>
        <v>0.30232163856725869</v>
      </c>
      <c r="F754" s="4">
        <f t="shared" si="57"/>
        <v>0.30232163856725869</v>
      </c>
      <c r="G754" s="4">
        <f t="shared" si="58"/>
        <v>9.1398373145992196E-2</v>
      </c>
      <c r="H754" s="11">
        <f t="shared" si="59"/>
        <v>2.0723000580398439E-2</v>
      </c>
    </row>
    <row r="755" spans="2:8">
      <c r="B755" s="8">
        <v>44874.291666666664</v>
      </c>
      <c r="C755" s="4">
        <v>13.763400000000001</v>
      </c>
      <c r="D755" s="7">
        <f t="shared" si="55"/>
        <v>14.585676783614327</v>
      </c>
      <c r="E755" s="4">
        <f t="shared" si="56"/>
        <v>-0.82227678361432588</v>
      </c>
      <c r="F755" s="4">
        <f t="shared" si="57"/>
        <v>0.82227678361432588</v>
      </c>
      <c r="G755" s="4">
        <f t="shared" si="58"/>
        <v>0.67613910887112094</v>
      </c>
      <c r="H755" s="11">
        <f t="shared" si="59"/>
        <v>5.9743724923661728E-2</v>
      </c>
    </row>
    <row r="756" spans="2:8">
      <c r="B756" s="8">
        <v>44875.291666666664</v>
      </c>
      <c r="C756" s="4">
        <v>15.7356</v>
      </c>
      <c r="D756" s="7">
        <f t="shared" si="55"/>
        <v>13.771622767836144</v>
      </c>
      <c r="E756" s="4">
        <f t="shared" si="56"/>
        <v>1.963977232163856</v>
      </c>
      <c r="F756" s="4">
        <f t="shared" si="57"/>
        <v>1.963977232163856</v>
      </c>
      <c r="G756" s="4">
        <f t="shared" si="58"/>
        <v>3.8572065684580008</v>
      </c>
      <c r="H756" s="11">
        <f t="shared" si="59"/>
        <v>0.12481108010904293</v>
      </c>
    </row>
    <row r="757" spans="2:8">
      <c r="B757" s="8">
        <v>44876.291666666664</v>
      </c>
      <c r="C757" s="4">
        <v>16.312100000000001</v>
      </c>
      <c r="D757" s="7">
        <f t="shared" si="55"/>
        <v>15.715960227678361</v>
      </c>
      <c r="E757" s="4">
        <f t="shared" si="56"/>
        <v>0.59613977232164039</v>
      </c>
      <c r="F757" s="4">
        <f t="shared" si="57"/>
        <v>0.59613977232164039</v>
      </c>
      <c r="G757" s="4">
        <f t="shared" si="58"/>
        <v>0.35538262814369725</v>
      </c>
      <c r="H757" s="11">
        <f t="shared" si="59"/>
        <v>3.6545863029385568E-2</v>
      </c>
    </row>
    <row r="758" spans="2:8">
      <c r="B758" s="8">
        <v>44879.291666666664</v>
      </c>
      <c r="C758" s="4">
        <v>16.280100000000001</v>
      </c>
      <c r="D758" s="7">
        <f t="shared" si="55"/>
        <v>16.306138602276786</v>
      </c>
      <c r="E758" s="4">
        <f t="shared" si="56"/>
        <v>-2.6038602276784673E-2</v>
      </c>
      <c r="F758" s="4">
        <f t="shared" si="57"/>
        <v>2.6038602276784673E-2</v>
      </c>
      <c r="G758" s="4">
        <f t="shared" si="58"/>
        <v>6.7800880852857592E-4</v>
      </c>
      <c r="H758" s="11">
        <f t="shared" si="59"/>
        <v>1.5994129198705579E-3</v>
      </c>
    </row>
    <row r="759" spans="2:8">
      <c r="B759" s="8">
        <v>44880.291666666664</v>
      </c>
      <c r="C759" s="4">
        <v>16.6508</v>
      </c>
      <c r="D759" s="7">
        <f t="shared" si="55"/>
        <v>16.280360386022767</v>
      </c>
      <c r="E759" s="4">
        <f t="shared" si="56"/>
        <v>0.3704396139772328</v>
      </c>
      <c r="F759" s="4">
        <f t="shared" si="57"/>
        <v>0.3704396139772328</v>
      </c>
      <c r="G759" s="4">
        <f t="shared" si="58"/>
        <v>0.13722550760360125</v>
      </c>
      <c r="H759" s="11">
        <f t="shared" si="59"/>
        <v>2.2247556512433805E-2</v>
      </c>
    </row>
    <row r="760" spans="2:8">
      <c r="B760" s="8">
        <v>44881.291666666664</v>
      </c>
      <c r="C760" s="4">
        <v>15.8955</v>
      </c>
      <c r="D760" s="7">
        <f t="shared" si="55"/>
        <v>16.647095603860226</v>
      </c>
      <c r="E760" s="4">
        <f t="shared" si="56"/>
        <v>-0.75159560386022584</v>
      </c>
      <c r="F760" s="4">
        <f t="shared" si="57"/>
        <v>0.75159560386022584</v>
      </c>
      <c r="G760" s="4">
        <f t="shared" si="58"/>
        <v>0.56489595174201757</v>
      </c>
      <c r="H760" s="11">
        <f t="shared" si="59"/>
        <v>4.7283545900426271E-2</v>
      </c>
    </row>
    <row r="761" spans="2:8">
      <c r="B761" s="8">
        <v>44882.291666666664</v>
      </c>
      <c r="C761" s="4">
        <v>15.662699999999999</v>
      </c>
      <c r="D761" s="7">
        <f t="shared" si="55"/>
        <v>15.903015956038601</v>
      </c>
      <c r="E761" s="4">
        <f t="shared" si="56"/>
        <v>-0.2403159560386019</v>
      </c>
      <c r="F761" s="4">
        <f t="shared" si="57"/>
        <v>0.2403159560386019</v>
      </c>
      <c r="G761" s="4">
        <f t="shared" si="58"/>
        <v>5.7751758726747239E-2</v>
      </c>
      <c r="H761" s="11">
        <f t="shared" si="59"/>
        <v>1.5343201110830311E-2</v>
      </c>
    </row>
    <row r="762" spans="2:8">
      <c r="B762" s="8">
        <v>44883.291666666664</v>
      </c>
      <c r="C762" s="4">
        <v>15.3949</v>
      </c>
      <c r="D762" s="7">
        <f t="shared" si="55"/>
        <v>15.665103159560385</v>
      </c>
      <c r="E762" s="4">
        <f t="shared" si="56"/>
        <v>-0.27020315956038488</v>
      </c>
      <c r="F762" s="4">
        <f t="shared" si="57"/>
        <v>0.27020315956038488</v>
      </c>
      <c r="G762" s="4">
        <f t="shared" si="58"/>
        <v>7.3009747436414807E-2</v>
      </c>
      <c r="H762" s="11">
        <f t="shared" si="59"/>
        <v>1.7551472212251128E-2</v>
      </c>
    </row>
    <row r="763" spans="2:8">
      <c r="B763" s="8">
        <v>44886.291666666664</v>
      </c>
      <c r="C763" s="4">
        <v>15.303000000000001</v>
      </c>
      <c r="D763" s="7">
        <f t="shared" si="55"/>
        <v>15.397602031595603</v>
      </c>
      <c r="E763" s="4">
        <f t="shared" si="56"/>
        <v>-9.4602031595602654E-2</v>
      </c>
      <c r="F763" s="4">
        <f t="shared" si="57"/>
        <v>9.4602031595602654E-2</v>
      </c>
      <c r="G763" s="4">
        <f t="shared" si="58"/>
        <v>8.9495443820154022E-3</v>
      </c>
      <c r="H763" s="11">
        <f t="shared" si="59"/>
        <v>6.1819271773902269E-3</v>
      </c>
    </row>
    <row r="764" spans="2:8">
      <c r="B764" s="8">
        <v>44887.291666666664</v>
      </c>
      <c r="C764" s="4">
        <v>16.023299999999999</v>
      </c>
      <c r="D764" s="7">
        <f t="shared" si="55"/>
        <v>15.303946020315959</v>
      </c>
      <c r="E764" s="4">
        <f t="shared" si="56"/>
        <v>0.71935397968404047</v>
      </c>
      <c r="F764" s="4">
        <f t="shared" si="57"/>
        <v>0.71935397968404047</v>
      </c>
      <c r="G764" s="4">
        <f t="shared" si="58"/>
        <v>0.51747014808726688</v>
      </c>
      <c r="H764" s="11">
        <f t="shared" si="59"/>
        <v>4.4894246483810483E-2</v>
      </c>
    </row>
    <row r="765" spans="2:8">
      <c r="B765" s="8">
        <v>44888.291666666664</v>
      </c>
      <c r="C765" s="4">
        <v>16.503900000000002</v>
      </c>
      <c r="D765" s="7">
        <f t="shared" si="55"/>
        <v>16.016106460203158</v>
      </c>
      <c r="E765" s="4">
        <f t="shared" si="56"/>
        <v>0.48779353979684359</v>
      </c>
      <c r="F765" s="4">
        <f t="shared" si="57"/>
        <v>0.48779353979684359</v>
      </c>
      <c r="G765" s="4">
        <f t="shared" si="58"/>
        <v>0.23794253746753483</v>
      </c>
      <c r="H765" s="11">
        <f t="shared" si="59"/>
        <v>2.9556258811362379E-2</v>
      </c>
    </row>
    <row r="766" spans="2:8">
      <c r="B766" s="8">
        <v>44890.291666666664</v>
      </c>
      <c r="C766" s="4">
        <v>16.255099999999999</v>
      </c>
      <c r="D766" s="7">
        <f t="shared" si="55"/>
        <v>16.499022064602034</v>
      </c>
      <c r="E766" s="4">
        <f t="shared" si="56"/>
        <v>-0.24392206460203525</v>
      </c>
      <c r="F766" s="4">
        <f t="shared" si="57"/>
        <v>0.24392206460203525</v>
      </c>
      <c r="G766" s="4">
        <f t="shared" si="58"/>
        <v>5.9497973599719457E-2</v>
      </c>
      <c r="H766" s="11">
        <f t="shared" si="59"/>
        <v>1.5005879053468466E-2</v>
      </c>
    </row>
    <row r="767" spans="2:8">
      <c r="B767" s="8">
        <v>44893.291666666664</v>
      </c>
      <c r="C767" s="4">
        <v>15.8125</v>
      </c>
      <c r="D767" s="7">
        <f t="shared" si="55"/>
        <v>16.25753922064602</v>
      </c>
      <c r="E767" s="4">
        <f t="shared" si="56"/>
        <v>-0.44503922064602008</v>
      </c>
      <c r="F767" s="4">
        <f t="shared" si="57"/>
        <v>0.44503922064602008</v>
      </c>
      <c r="G767" s="4">
        <f t="shared" si="58"/>
        <v>0.19805990791321695</v>
      </c>
      <c r="H767" s="11">
        <f t="shared" si="59"/>
        <v>2.8144772847179134E-2</v>
      </c>
    </row>
    <row r="768" spans="2:8">
      <c r="B768" s="8">
        <v>44894.291666666664</v>
      </c>
      <c r="C768" s="4">
        <v>15.624700000000001</v>
      </c>
      <c r="D768" s="7">
        <f t="shared" si="55"/>
        <v>15.81695039220646</v>
      </c>
      <c r="E768" s="4">
        <f t="shared" si="56"/>
        <v>-0.1922503922064589</v>
      </c>
      <c r="F768" s="4">
        <f t="shared" si="57"/>
        <v>0.1922503922064589</v>
      </c>
      <c r="G768" s="4">
        <f t="shared" si="58"/>
        <v>3.696021330353727E-2</v>
      </c>
      <c r="H768" s="11">
        <f t="shared" si="59"/>
        <v>1.2304261343031156E-2</v>
      </c>
    </row>
    <row r="769" spans="2:8">
      <c r="B769" s="8">
        <v>44895.291666666664</v>
      </c>
      <c r="C769" s="4">
        <v>16.911899999999999</v>
      </c>
      <c r="D769" s="7">
        <f t="shared" si="55"/>
        <v>15.626622503922064</v>
      </c>
      <c r="E769" s="4">
        <f t="shared" si="56"/>
        <v>1.285277496077935</v>
      </c>
      <c r="F769" s="4">
        <f t="shared" si="57"/>
        <v>1.285277496077935</v>
      </c>
      <c r="G769" s="4">
        <f t="shared" si="58"/>
        <v>1.651938241924366</v>
      </c>
      <c r="H769" s="11">
        <f t="shared" si="59"/>
        <v>7.5998409172117559E-2</v>
      </c>
    </row>
    <row r="770" spans="2:8">
      <c r="B770" s="8">
        <v>44896.291666666664</v>
      </c>
      <c r="C770" s="4">
        <v>17.123699999999999</v>
      </c>
      <c r="D770" s="7">
        <f t="shared" si="55"/>
        <v>16.899047225039222</v>
      </c>
      <c r="E770" s="4">
        <f t="shared" si="56"/>
        <v>0.22465277496077718</v>
      </c>
      <c r="F770" s="4">
        <f t="shared" si="57"/>
        <v>0.22465277496077718</v>
      </c>
      <c r="G770" s="4">
        <f t="shared" si="58"/>
        <v>5.0468869297577594E-2</v>
      </c>
      <c r="H770" s="11">
        <f t="shared" si="59"/>
        <v>1.3119406142409478E-2</v>
      </c>
    </row>
    <row r="771" spans="2:8">
      <c r="B771" s="8">
        <v>44897.291666666664</v>
      </c>
      <c r="C771" s="4">
        <v>16.864899999999999</v>
      </c>
      <c r="D771" s="7">
        <f t="shared" si="55"/>
        <v>17.121453472250391</v>
      </c>
      <c r="E771" s="4">
        <f t="shared" si="56"/>
        <v>-0.25655347225039193</v>
      </c>
      <c r="F771" s="4">
        <f t="shared" si="57"/>
        <v>0.25655347225039193</v>
      </c>
      <c r="G771" s="4">
        <f t="shared" si="58"/>
        <v>6.5819684123732625E-2</v>
      </c>
      <c r="H771" s="11">
        <f t="shared" si="59"/>
        <v>1.521227355337962E-2</v>
      </c>
    </row>
    <row r="772" spans="2:8">
      <c r="B772" s="8">
        <v>44900.291666666664</v>
      </c>
      <c r="C772" s="4">
        <v>16.5991</v>
      </c>
      <c r="D772" s="7">
        <f t="shared" ref="D772:D835" si="60">alpha*C771+(1-alpha)*D771</f>
        <v>16.867465534722506</v>
      </c>
      <c r="E772" s="4">
        <f t="shared" ref="E772:E835" si="61">C772-D772</f>
        <v>-0.26836553472250557</v>
      </c>
      <c r="F772" s="4">
        <f t="shared" ref="F772:F835" si="62">ABS(E772)</f>
        <v>0.26836553472250557</v>
      </c>
      <c r="G772" s="4">
        <f t="shared" ref="G772:G835" si="63">E772^2</f>
        <v>7.2020060226896346E-2</v>
      </c>
      <c r="H772" s="11">
        <f t="shared" ref="H772:H835" si="64">F772/C772</f>
        <v>1.6167475027110238E-2</v>
      </c>
    </row>
    <row r="773" spans="2:8">
      <c r="B773" s="8">
        <v>44901.291666666664</v>
      </c>
      <c r="C773" s="4">
        <v>15.9765</v>
      </c>
      <c r="D773" s="7">
        <f t="shared" si="60"/>
        <v>16.601783655347223</v>
      </c>
      <c r="E773" s="4">
        <f t="shared" si="61"/>
        <v>-0.62528365534722319</v>
      </c>
      <c r="F773" s="4">
        <f t="shared" si="62"/>
        <v>0.62528365534722319</v>
      </c>
      <c r="G773" s="4">
        <f t="shared" si="63"/>
        <v>0.39097964964438497</v>
      </c>
      <c r="H773" s="11">
        <f t="shared" si="64"/>
        <v>3.9137711973662767E-2</v>
      </c>
    </row>
    <row r="774" spans="2:8">
      <c r="B774" s="8">
        <v>44902.291666666664</v>
      </c>
      <c r="C774" s="4">
        <v>16.109400000000001</v>
      </c>
      <c r="D774" s="7">
        <f t="shared" si="60"/>
        <v>15.982752836553471</v>
      </c>
      <c r="E774" s="4">
        <f t="shared" si="61"/>
        <v>0.12664716344652938</v>
      </c>
      <c r="F774" s="4">
        <f t="shared" si="62"/>
        <v>0.12664716344652938</v>
      </c>
      <c r="G774" s="4">
        <f t="shared" si="63"/>
        <v>1.6039504009051925E-2</v>
      </c>
      <c r="H774" s="11">
        <f t="shared" si="64"/>
        <v>7.8616933868753264E-3</v>
      </c>
    </row>
    <row r="775" spans="2:8">
      <c r="B775" s="8">
        <v>44903.291666666664</v>
      </c>
      <c r="C775" s="4">
        <v>17.157699999999998</v>
      </c>
      <c r="D775" s="7">
        <f t="shared" si="60"/>
        <v>16.108133528365535</v>
      </c>
      <c r="E775" s="4">
        <f t="shared" si="61"/>
        <v>1.0495664716344635</v>
      </c>
      <c r="F775" s="4">
        <f t="shared" si="62"/>
        <v>1.0495664716344635</v>
      </c>
      <c r="G775" s="4">
        <f t="shared" si="63"/>
        <v>1.101589778379217</v>
      </c>
      <c r="H775" s="11">
        <f t="shared" si="64"/>
        <v>6.1171746308331748E-2</v>
      </c>
    </row>
    <row r="776" spans="2:8">
      <c r="B776" s="8">
        <v>44904.291666666664</v>
      </c>
      <c r="C776" s="4">
        <v>16.989799999999999</v>
      </c>
      <c r="D776" s="7">
        <f t="shared" si="60"/>
        <v>17.147204335283654</v>
      </c>
      <c r="E776" s="4">
        <f t="shared" si="61"/>
        <v>-0.15740433528365472</v>
      </c>
      <c r="F776" s="4">
        <f t="shared" si="62"/>
        <v>0.15740433528365472</v>
      </c>
      <c r="G776" s="4">
        <f t="shared" si="63"/>
        <v>2.4776124766089189E-2</v>
      </c>
      <c r="H776" s="11">
        <f t="shared" si="64"/>
        <v>9.264637328494434E-3</v>
      </c>
    </row>
    <row r="777" spans="2:8">
      <c r="B777" s="8">
        <v>44907.291666666664</v>
      </c>
      <c r="C777" s="4">
        <v>17.523499999999999</v>
      </c>
      <c r="D777" s="7">
        <f t="shared" si="60"/>
        <v>16.991374043352835</v>
      </c>
      <c r="E777" s="4">
        <f t="shared" si="61"/>
        <v>0.53212595664716389</v>
      </c>
      <c r="F777" s="4">
        <f t="shared" si="62"/>
        <v>0.53212595664716389</v>
      </c>
      <c r="G777" s="4">
        <f t="shared" si="63"/>
        <v>0.28315803373765935</v>
      </c>
      <c r="H777" s="11">
        <f t="shared" si="64"/>
        <v>3.0366419759018687E-2</v>
      </c>
    </row>
    <row r="778" spans="2:8">
      <c r="B778" s="8">
        <v>44908.291666666664</v>
      </c>
      <c r="C778" s="4">
        <v>18.060099999999998</v>
      </c>
      <c r="D778" s="7">
        <f t="shared" si="60"/>
        <v>17.518178740433527</v>
      </c>
      <c r="E778" s="4">
        <f t="shared" si="61"/>
        <v>0.54192125956647175</v>
      </c>
      <c r="F778" s="4">
        <f t="shared" si="62"/>
        <v>0.54192125956647175</v>
      </c>
      <c r="G778" s="4">
        <f t="shared" si="63"/>
        <v>0.29367865157011125</v>
      </c>
      <c r="H778" s="11">
        <f t="shared" si="64"/>
        <v>3.0006548112495045E-2</v>
      </c>
    </row>
    <row r="779" spans="2:8">
      <c r="B779" s="8">
        <v>44909.291666666664</v>
      </c>
      <c r="C779" s="4">
        <v>17.662400000000002</v>
      </c>
      <c r="D779" s="7">
        <f t="shared" si="60"/>
        <v>18.054680787404333</v>
      </c>
      <c r="E779" s="4">
        <f t="shared" si="61"/>
        <v>-0.39228078740433148</v>
      </c>
      <c r="F779" s="4">
        <f t="shared" si="62"/>
        <v>0.39228078740433148</v>
      </c>
      <c r="G779" s="4">
        <f t="shared" si="63"/>
        <v>0.15388421616656231</v>
      </c>
      <c r="H779" s="11">
        <f t="shared" si="64"/>
        <v>2.2209936781203657E-2</v>
      </c>
    </row>
    <row r="780" spans="2:8">
      <c r="B780" s="8">
        <v>44910.291666666664</v>
      </c>
      <c r="C780" s="4">
        <v>16.940799999999999</v>
      </c>
      <c r="D780" s="7">
        <f t="shared" si="60"/>
        <v>17.666322807874046</v>
      </c>
      <c r="E780" s="4">
        <f t="shared" si="61"/>
        <v>-0.72552280787404655</v>
      </c>
      <c r="F780" s="4">
        <f t="shared" si="62"/>
        <v>0.72552280787404655</v>
      </c>
      <c r="G780" s="4">
        <f t="shared" si="63"/>
        <v>0.52638334474544068</v>
      </c>
      <c r="H780" s="11">
        <f t="shared" si="64"/>
        <v>4.282695078591605E-2</v>
      </c>
    </row>
    <row r="781" spans="2:8">
      <c r="B781" s="8">
        <v>44911.291666666664</v>
      </c>
      <c r="C781" s="4">
        <v>16.560099999999998</v>
      </c>
      <c r="D781" s="7">
        <f t="shared" si="60"/>
        <v>16.94805522807874</v>
      </c>
      <c r="E781" s="4">
        <f t="shared" si="61"/>
        <v>-0.3879552280787415</v>
      </c>
      <c r="F781" s="4">
        <f t="shared" si="62"/>
        <v>0.3879552280787415</v>
      </c>
      <c r="G781" s="4">
        <f t="shared" si="63"/>
        <v>0.15050925899362833</v>
      </c>
      <c r="H781" s="11">
        <f t="shared" si="64"/>
        <v>2.3427106604352724E-2</v>
      </c>
    </row>
    <row r="782" spans="2:8">
      <c r="B782" s="8">
        <v>44914.291666666664</v>
      </c>
      <c r="C782" s="4">
        <v>16.243300000000001</v>
      </c>
      <c r="D782" s="7">
        <f t="shared" si="60"/>
        <v>16.563979552280788</v>
      </c>
      <c r="E782" s="4">
        <f t="shared" si="61"/>
        <v>-0.3206795522807866</v>
      </c>
      <c r="F782" s="4">
        <f t="shared" si="62"/>
        <v>0.3206795522807866</v>
      </c>
      <c r="G782" s="4">
        <f t="shared" si="63"/>
        <v>0.10283537525100574</v>
      </c>
      <c r="H782" s="11">
        <f t="shared" si="64"/>
        <v>1.9742266182412847E-2</v>
      </c>
    </row>
    <row r="783" spans="2:8">
      <c r="B783" s="8">
        <v>44915.291666666664</v>
      </c>
      <c r="C783" s="4">
        <v>16.074400000000001</v>
      </c>
      <c r="D783" s="7">
        <f t="shared" si="60"/>
        <v>16.246506795522809</v>
      </c>
      <c r="E783" s="4">
        <f t="shared" si="61"/>
        <v>-0.17210679552280794</v>
      </c>
      <c r="F783" s="4">
        <f t="shared" si="62"/>
        <v>0.17210679552280794</v>
      </c>
      <c r="G783" s="4">
        <f t="shared" si="63"/>
        <v>2.9620749065129626E-2</v>
      </c>
      <c r="H783" s="11">
        <f t="shared" si="64"/>
        <v>1.070688769240581E-2</v>
      </c>
    </row>
    <row r="784" spans="2:8">
      <c r="B784" s="8">
        <v>44916.291666666664</v>
      </c>
      <c r="C784" s="4">
        <v>16.490100000000002</v>
      </c>
      <c r="D784" s="7">
        <f t="shared" si="60"/>
        <v>16.076121067955231</v>
      </c>
      <c r="E784" s="4">
        <f t="shared" si="61"/>
        <v>0.41397893204477043</v>
      </c>
      <c r="F784" s="4">
        <f t="shared" si="62"/>
        <v>0.41397893204477043</v>
      </c>
      <c r="G784" s="4">
        <f t="shared" si="63"/>
        <v>0.17137855617692865</v>
      </c>
      <c r="H784" s="11">
        <f t="shared" si="64"/>
        <v>2.5104695062174904E-2</v>
      </c>
    </row>
    <row r="785" spans="2:8">
      <c r="B785" s="8">
        <v>44917.291666666664</v>
      </c>
      <c r="C785" s="4">
        <v>15.328900000000001</v>
      </c>
      <c r="D785" s="7">
        <f t="shared" si="60"/>
        <v>16.485960210679554</v>
      </c>
      <c r="E785" s="4">
        <f t="shared" si="61"/>
        <v>-1.1570602106795533</v>
      </c>
      <c r="F785" s="4">
        <f t="shared" si="62"/>
        <v>1.1570602106795533</v>
      </c>
      <c r="G785" s="4">
        <f t="shared" si="63"/>
        <v>1.3387883311378124</v>
      </c>
      <c r="H785" s="11">
        <f t="shared" si="64"/>
        <v>7.5482272744916673E-2</v>
      </c>
    </row>
    <row r="786" spans="2:8">
      <c r="B786" s="8">
        <v>44918.291666666664</v>
      </c>
      <c r="C786" s="4">
        <v>15.196</v>
      </c>
      <c r="D786" s="7">
        <f t="shared" si="60"/>
        <v>15.340470602106796</v>
      </c>
      <c r="E786" s="4">
        <f t="shared" si="61"/>
        <v>-0.14447060210679652</v>
      </c>
      <c r="F786" s="4">
        <f t="shared" si="62"/>
        <v>0.14447060210679652</v>
      </c>
      <c r="G786" s="4">
        <f t="shared" si="63"/>
        <v>2.0871754873100321E-2</v>
      </c>
      <c r="H786" s="11">
        <f t="shared" si="64"/>
        <v>9.5071467561724486E-3</v>
      </c>
    </row>
    <row r="787" spans="2:8">
      <c r="B787" s="8">
        <v>44922.291666666664</v>
      </c>
      <c r="C787" s="4">
        <v>14.111700000000001</v>
      </c>
      <c r="D787" s="7">
        <f t="shared" si="60"/>
        <v>15.197444706021066</v>
      </c>
      <c r="E787" s="4">
        <f t="shared" si="61"/>
        <v>-1.0857447060210657</v>
      </c>
      <c r="F787" s="4">
        <f t="shared" si="62"/>
        <v>1.0857447060210657</v>
      </c>
      <c r="G787" s="4">
        <f t="shared" si="63"/>
        <v>1.1788415666527703</v>
      </c>
      <c r="H787" s="11">
        <f t="shared" si="64"/>
        <v>7.6939327368145974E-2</v>
      </c>
    </row>
    <row r="788" spans="2:8">
      <c r="B788" s="8">
        <v>44923.291666666664</v>
      </c>
      <c r="C788" s="4">
        <v>14.0268</v>
      </c>
      <c r="D788" s="7">
        <f t="shared" si="60"/>
        <v>14.122557447060212</v>
      </c>
      <c r="E788" s="4">
        <f t="shared" si="61"/>
        <v>-9.5757447060211831E-2</v>
      </c>
      <c r="F788" s="4">
        <f t="shared" si="62"/>
        <v>9.5757447060211831E-2</v>
      </c>
      <c r="G788" s="4">
        <f t="shared" si="63"/>
        <v>9.1694886674892721E-3</v>
      </c>
      <c r="H788" s="11">
        <f t="shared" si="64"/>
        <v>6.8267492985008577E-3</v>
      </c>
    </row>
    <row r="789" spans="2:8">
      <c r="B789" s="8">
        <v>44924.291666666664</v>
      </c>
      <c r="C789" s="4">
        <v>14.593400000000001</v>
      </c>
      <c r="D789" s="7">
        <f t="shared" si="60"/>
        <v>14.027757574470602</v>
      </c>
      <c r="E789" s="4">
        <f t="shared" si="61"/>
        <v>0.56564242552939881</v>
      </c>
      <c r="F789" s="4">
        <f t="shared" si="62"/>
        <v>0.56564242552939881</v>
      </c>
      <c r="G789" s="4">
        <f t="shared" si="63"/>
        <v>0.31995135355878146</v>
      </c>
      <c r="H789" s="11">
        <f t="shared" si="64"/>
        <v>3.8760153598845971E-2</v>
      </c>
    </row>
    <row r="790" spans="2:8">
      <c r="B790" s="8">
        <v>44925.291666666664</v>
      </c>
      <c r="C790" s="4">
        <v>14.6044</v>
      </c>
      <c r="D790" s="7">
        <f t="shared" si="60"/>
        <v>14.587743575744707</v>
      </c>
      <c r="E790" s="4">
        <f t="shared" si="61"/>
        <v>1.6656424255293345E-2</v>
      </c>
      <c r="F790" s="4">
        <f t="shared" si="62"/>
        <v>1.6656424255293345E-2</v>
      </c>
      <c r="G790" s="4">
        <f t="shared" si="63"/>
        <v>2.7743646897232445E-4</v>
      </c>
      <c r="H790" s="11">
        <f t="shared" si="64"/>
        <v>1.1405072618726785E-3</v>
      </c>
    </row>
    <row r="791" spans="2:8">
      <c r="B791" s="8">
        <v>44929.291666666664</v>
      </c>
      <c r="C791" s="4">
        <v>14.3056</v>
      </c>
      <c r="D791" s="7">
        <f t="shared" si="60"/>
        <v>14.604233435757447</v>
      </c>
      <c r="E791" s="4">
        <f t="shared" si="61"/>
        <v>-0.29863343575744672</v>
      </c>
      <c r="F791" s="4">
        <f t="shared" si="62"/>
        <v>0.29863343575744672</v>
      </c>
      <c r="G791" s="4">
        <f t="shared" si="63"/>
        <v>8.9181928952297054E-2</v>
      </c>
      <c r="H791" s="11">
        <f t="shared" si="64"/>
        <v>2.08752821103237E-2</v>
      </c>
    </row>
    <row r="792" spans="2:8">
      <c r="B792" s="8">
        <v>44930.291666666664</v>
      </c>
      <c r="C792" s="4">
        <v>14.7393</v>
      </c>
      <c r="D792" s="7">
        <f t="shared" si="60"/>
        <v>14.308586334357575</v>
      </c>
      <c r="E792" s="4">
        <f t="shared" si="61"/>
        <v>0.43071366564242552</v>
      </c>
      <c r="F792" s="4">
        <f t="shared" si="62"/>
        <v>0.43071366564242552</v>
      </c>
      <c r="G792" s="4">
        <f t="shared" si="63"/>
        <v>0.18551426177113514</v>
      </c>
      <c r="H792" s="11">
        <f t="shared" si="64"/>
        <v>2.9222124907046163E-2</v>
      </c>
    </row>
    <row r="793" spans="2:8">
      <c r="B793" s="8">
        <v>44931.291666666664</v>
      </c>
      <c r="C793" s="4">
        <v>14.255599999999999</v>
      </c>
      <c r="D793" s="7">
        <f t="shared" si="60"/>
        <v>14.734992863343574</v>
      </c>
      <c r="E793" s="4">
        <f t="shared" si="61"/>
        <v>-0.47939286334357512</v>
      </c>
      <c r="F793" s="4">
        <f t="shared" si="62"/>
        <v>0.47939286334357512</v>
      </c>
      <c r="G793" s="4">
        <f t="shared" si="63"/>
        <v>0.22981751742475168</v>
      </c>
      <c r="H793" s="11">
        <f t="shared" si="64"/>
        <v>3.3628389078227162E-2</v>
      </c>
    </row>
    <row r="794" spans="2:8">
      <c r="B794" s="8">
        <v>44932.291666666664</v>
      </c>
      <c r="C794" s="4">
        <v>14.8492</v>
      </c>
      <c r="D794" s="7">
        <f t="shared" si="60"/>
        <v>14.260393928633434</v>
      </c>
      <c r="E794" s="4">
        <f t="shared" si="61"/>
        <v>0.58880607136656593</v>
      </c>
      <c r="F794" s="4">
        <f t="shared" si="62"/>
        <v>0.58880607136656593</v>
      </c>
      <c r="G794" s="4">
        <f t="shared" si="63"/>
        <v>0.34669258967812955</v>
      </c>
      <c r="H794" s="11">
        <f t="shared" si="64"/>
        <v>3.9652376651036145E-2</v>
      </c>
    </row>
    <row r="795" spans="2:8">
      <c r="B795" s="8">
        <v>44935.291666666664</v>
      </c>
      <c r="C795" s="4">
        <v>15.617699999999999</v>
      </c>
      <c r="D795" s="7">
        <f t="shared" si="60"/>
        <v>14.843311939286334</v>
      </c>
      <c r="E795" s="4">
        <f t="shared" si="61"/>
        <v>0.77438806071366528</v>
      </c>
      <c r="F795" s="4">
        <f t="shared" si="62"/>
        <v>0.77438806071366528</v>
      </c>
      <c r="G795" s="4">
        <f t="shared" si="63"/>
        <v>0.59967686857587132</v>
      </c>
      <c r="H795" s="11">
        <f t="shared" si="64"/>
        <v>4.9584001531189956E-2</v>
      </c>
    </row>
    <row r="796" spans="2:8">
      <c r="B796" s="8">
        <v>44936.291666666664</v>
      </c>
      <c r="C796" s="4">
        <v>15.8985</v>
      </c>
      <c r="D796" s="7">
        <f t="shared" si="60"/>
        <v>15.609956119392864</v>
      </c>
      <c r="E796" s="4">
        <f t="shared" si="61"/>
        <v>0.28854388060713632</v>
      </c>
      <c r="F796" s="4">
        <f t="shared" si="62"/>
        <v>0.28854388060713632</v>
      </c>
      <c r="G796" s="4">
        <f t="shared" si="63"/>
        <v>8.3257571035825331E-2</v>
      </c>
      <c r="H796" s="11">
        <f t="shared" si="64"/>
        <v>1.814912605636609E-2</v>
      </c>
    </row>
    <row r="797" spans="2:8">
      <c r="B797" s="8">
        <v>44937.291666666664</v>
      </c>
      <c r="C797" s="4">
        <v>15.990500000000001</v>
      </c>
      <c r="D797" s="7">
        <f t="shared" si="60"/>
        <v>15.895614561193929</v>
      </c>
      <c r="E797" s="4">
        <f t="shared" si="61"/>
        <v>9.4885438806072031E-2</v>
      </c>
      <c r="F797" s="4">
        <f t="shared" si="62"/>
        <v>9.4885438806072031E-2</v>
      </c>
      <c r="G797" s="4">
        <f t="shared" si="63"/>
        <v>9.0032464974208401E-3</v>
      </c>
      <c r="H797" s="11">
        <f t="shared" si="64"/>
        <v>5.9338631566287501E-3</v>
      </c>
    </row>
    <row r="798" spans="2:8">
      <c r="B798" s="8">
        <v>44938.291666666664</v>
      </c>
      <c r="C798" s="4">
        <v>16.5001</v>
      </c>
      <c r="D798" s="7">
        <f t="shared" si="60"/>
        <v>15.989551145611941</v>
      </c>
      <c r="E798" s="4">
        <f t="shared" si="61"/>
        <v>0.51054885438805897</v>
      </c>
      <c r="F798" s="4">
        <f t="shared" si="62"/>
        <v>0.51054885438805897</v>
      </c>
      <c r="G798" s="4">
        <f t="shared" si="63"/>
        <v>0.26066013271695943</v>
      </c>
      <c r="H798" s="11">
        <f t="shared" si="64"/>
        <v>3.0942167283110951E-2</v>
      </c>
    </row>
    <row r="799" spans="2:8">
      <c r="B799" s="8">
        <v>44939.291666666664</v>
      </c>
      <c r="C799" s="4">
        <v>16.887899999999998</v>
      </c>
      <c r="D799" s="7">
        <f t="shared" si="60"/>
        <v>16.49499451145612</v>
      </c>
      <c r="E799" s="4">
        <f t="shared" si="61"/>
        <v>0.39290548854387808</v>
      </c>
      <c r="F799" s="4">
        <f t="shared" si="62"/>
        <v>0.39290548854387808</v>
      </c>
      <c r="G799" s="4">
        <f t="shared" si="63"/>
        <v>0.1543747229279035</v>
      </c>
      <c r="H799" s="11">
        <f t="shared" si="64"/>
        <v>2.3265503025472565E-2</v>
      </c>
    </row>
    <row r="800" spans="2:8">
      <c r="B800" s="8">
        <v>44943.291666666664</v>
      </c>
      <c r="C800" s="4">
        <v>17.6904</v>
      </c>
      <c r="D800" s="7">
        <f t="shared" si="60"/>
        <v>16.883970945114559</v>
      </c>
      <c r="E800" s="4">
        <f t="shared" si="61"/>
        <v>0.80642905488544159</v>
      </c>
      <c r="F800" s="4">
        <f t="shared" si="62"/>
        <v>0.80642905488544159</v>
      </c>
      <c r="G800" s="4">
        <f t="shared" si="63"/>
        <v>0.65032782056342653</v>
      </c>
      <c r="H800" s="11">
        <f t="shared" si="64"/>
        <v>4.5585687993795594E-2</v>
      </c>
    </row>
    <row r="801" spans="2:8">
      <c r="B801" s="8">
        <v>44944.291666666664</v>
      </c>
      <c r="C801" s="4">
        <v>17.365600000000001</v>
      </c>
      <c r="D801" s="7">
        <f t="shared" si="60"/>
        <v>17.682335709451145</v>
      </c>
      <c r="E801" s="4">
        <f t="shared" si="61"/>
        <v>-0.31673570945114449</v>
      </c>
      <c r="F801" s="4">
        <f t="shared" si="62"/>
        <v>0.31673570945114449</v>
      </c>
      <c r="G801" s="4">
        <f t="shared" si="63"/>
        <v>0.10032150964151981</v>
      </c>
      <c r="H801" s="11">
        <f t="shared" si="64"/>
        <v>1.8239260921082166E-2</v>
      </c>
    </row>
    <row r="802" spans="2:8">
      <c r="B802" s="8">
        <v>44945.291666666664</v>
      </c>
      <c r="C802" s="4">
        <v>16.754000000000001</v>
      </c>
      <c r="D802" s="7">
        <f t="shared" si="60"/>
        <v>17.368767357094512</v>
      </c>
      <c r="E802" s="4">
        <f t="shared" si="61"/>
        <v>-0.61476735709451091</v>
      </c>
      <c r="F802" s="4">
        <f t="shared" si="62"/>
        <v>0.61476735709451091</v>
      </c>
      <c r="G802" s="4">
        <f t="shared" si="63"/>
        <v>0.3779389033489699</v>
      </c>
      <c r="H802" s="11">
        <f t="shared" si="64"/>
        <v>3.669376609135197E-2</v>
      </c>
    </row>
    <row r="803" spans="2:8">
      <c r="B803" s="8">
        <v>44946.291666666664</v>
      </c>
      <c r="C803" s="4">
        <v>17.827300000000001</v>
      </c>
      <c r="D803" s="7">
        <f t="shared" si="60"/>
        <v>16.760147673570948</v>
      </c>
      <c r="E803" s="4">
        <f t="shared" si="61"/>
        <v>1.0671523264290528</v>
      </c>
      <c r="F803" s="4">
        <f t="shared" si="62"/>
        <v>1.0671523264290528</v>
      </c>
      <c r="G803" s="4">
        <f t="shared" si="63"/>
        <v>1.1388140878029396</v>
      </c>
      <c r="H803" s="11">
        <f t="shared" si="64"/>
        <v>5.9860569263379911E-2</v>
      </c>
    </row>
    <row r="804" spans="2:8">
      <c r="B804" s="8">
        <v>44949.291666666664</v>
      </c>
      <c r="C804" s="4">
        <v>19.180399999999999</v>
      </c>
      <c r="D804" s="7">
        <f t="shared" si="60"/>
        <v>17.816628476735708</v>
      </c>
      <c r="E804" s="4">
        <f t="shared" si="61"/>
        <v>1.3637715232642904</v>
      </c>
      <c r="F804" s="4">
        <f t="shared" si="62"/>
        <v>1.3637715232642904</v>
      </c>
      <c r="G804" s="4">
        <f t="shared" si="63"/>
        <v>1.8598727676666029</v>
      </c>
      <c r="H804" s="11">
        <f t="shared" si="64"/>
        <v>7.110235048613639E-2</v>
      </c>
    </row>
    <row r="805" spans="2:8">
      <c r="B805" s="8">
        <v>44950.291666666664</v>
      </c>
      <c r="C805" s="4">
        <v>19.252300000000002</v>
      </c>
      <c r="D805" s="7">
        <f t="shared" si="60"/>
        <v>19.166762284767355</v>
      </c>
      <c r="E805" s="4">
        <f t="shared" si="61"/>
        <v>8.553771523264686E-2</v>
      </c>
      <c r="F805" s="4">
        <f t="shared" si="62"/>
        <v>8.553771523264686E-2</v>
      </c>
      <c r="G805" s="4">
        <f t="shared" si="63"/>
        <v>7.316700727221387E-3</v>
      </c>
      <c r="H805" s="11">
        <f t="shared" si="64"/>
        <v>4.4429868240494306E-3</v>
      </c>
    </row>
    <row r="806" spans="2:8">
      <c r="B806" s="8">
        <v>44951.291666666664</v>
      </c>
      <c r="C806" s="4">
        <v>19.310300000000002</v>
      </c>
      <c r="D806" s="7">
        <f t="shared" si="60"/>
        <v>19.251444622847675</v>
      </c>
      <c r="E806" s="4">
        <f t="shared" si="61"/>
        <v>5.8855377152326582E-2</v>
      </c>
      <c r="F806" s="4">
        <f t="shared" si="62"/>
        <v>5.8855377152326582E-2</v>
      </c>
      <c r="G806" s="4">
        <f t="shared" si="63"/>
        <v>3.463955419742606E-3</v>
      </c>
      <c r="H806" s="11">
        <f t="shared" si="64"/>
        <v>3.047874820812032E-3</v>
      </c>
    </row>
    <row r="807" spans="2:8">
      <c r="B807" s="8">
        <v>44952.291666666664</v>
      </c>
      <c r="C807" s="4">
        <v>19.789000000000001</v>
      </c>
      <c r="D807" s="7">
        <f t="shared" si="60"/>
        <v>19.309711446228476</v>
      </c>
      <c r="E807" s="4">
        <f t="shared" si="61"/>
        <v>0.47928855377152502</v>
      </c>
      <c r="F807" s="4">
        <f t="shared" si="62"/>
        <v>0.47928855377152502</v>
      </c>
      <c r="G807" s="4">
        <f t="shared" si="63"/>
        <v>0.22971751777640004</v>
      </c>
      <c r="H807" s="11">
        <f t="shared" si="64"/>
        <v>2.4219948141468745E-2</v>
      </c>
    </row>
    <row r="808" spans="2:8">
      <c r="B808" s="8">
        <v>44953.291666666664</v>
      </c>
      <c r="C808" s="4">
        <v>20.351600000000001</v>
      </c>
      <c r="D808" s="7">
        <f t="shared" si="60"/>
        <v>19.784207114462287</v>
      </c>
      <c r="E808" s="4">
        <f t="shared" si="61"/>
        <v>0.56739288553771416</v>
      </c>
      <c r="F808" s="4">
        <f t="shared" si="62"/>
        <v>0.56739288553771416</v>
      </c>
      <c r="G808" s="4">
        <f t="shared" si="63"/>
        <v>0.32193468655881363</v>
      </c>
      <c r="H808" s="11">
        <f t="shared" si="64"/>
        <v>2.7879522275286176E-2</v>
      </c>
    </row>
    <row r="809" spans="2:8">
      <c r="B809" s="8">
        <v>44956.291666666664</v>
      </c>
      <c r="C809" s="4">
        <v>19.1494</v>
      </c>
      <c r="D809" s="7">
        <f t="shared" si="60"/>
        <v>20.345926071144625</v>
      </c>
      <c r="E809" s="4">
        <f t="shared" si="61"/>
        <v>-1.1965260711446248</v>
      </c>
      <c r="F809" s="4">
        <f t="shared" si="62"/>
        <v>1.1965260711446248</v>
      </c>
      <c r="G809" s="4">
        <f t="shared" si="63"/>
        <v>1.4316746389287918</v>
      </c>
      <c r="H809" s="11">
        <f t="shared" si="64"/>
        <v>6.2483736887036921E-2</v>
      </c>
    </row>
    <row r="810" spans="2:8">
      <c r="B810" s="8">
        <v>44957.291666666664</v>
      </c>
      <c r="C810" s="4">
        <v>19.524100000000001</v>
      </c>
      <c r="D810" s="7">
        <f t="shared" si="60"/>
        <v>19.161365260711449</v>
      </c>
      <c r="E810" s="4">
        <f t="shared" si="61"/>
        <v>0.36273473928855182</v>
      </c>
      <c r="F810" s="4">
        <f t="shared" si="62"/>
        <v>0.36273473928855182</v>
      </c>
      <c r="G810" s="4">
        <f t="shared" si="63"/>
        <v>0.13157649108673367</v>
      </c>
      <c r="H810" s="11">
        <f t="shared" si="64"/>
        <v>1.8578819985994324E-2</v>
      </c>
    </row>
    <row r="811" spans="2:8">
      <c r="B811" s="8">
        <v>44958.291666666664</v>
      </c>
      <c r="C811" s="4">
        <v>20.929200000000002</v>
      </c>
      <c r="D811" s="7">
        <f t="shared" si="60"/>
        <v>19.520472652607115</v>
      </c>
      <c r="E811" s="4">
        <f t="shared" si="61"/>
        <v>1.4087273473928867</v>
      </c>
      <c r="F811" s="4">
        <f t="shared" si="62"/>
        <v>1.4087273473928867</v>
      </c>
      <c r="G811" s="4">
        <f t="shared" si="63"/>
        <v>1.984512739292599</v>
      </c>
      <c r="H811" s="11">
        <f t="shared" si="64"/>
        <v>6.7309182739564183E-2</v>
      </c>
    </row>
    <row r="812" spans="2:8">
      <c r="B812" s="8">
        <v>44959.291666666664</v>
      </c>
      <c r="C812" s="4">
        <v>21.694700000000001</v>
      </c>
      <c r="D812" s="7">
        <f t="shared" si="60"/>
        <v>20.915112726526072</v>
      </c>
      <c r="E812" s="4">
        <f t="shared" si="61"/>
        <v>0.77958727347392909</v>
      </c>
      <c r="F812" s="4">
        <f t="shared" si="62"/>
        <v>0.77958727347392909</v>
      </c>
      <c r="G812" s="4">
        <f t="shared" si="63"/>
        <v>0.60775631696251475</v>
      </c>
      <c r="H812" s="11">
        <f t="shared" si="64"/>
        <v>3.5934457423883667E-2</v>
      </c>
    </row>
    <row r="813" spans="2:8">
      <c r="B813" s="8">
        <v>44960.291666666664</v>
      </c>
      <c r="C813" s="4">
        <v>21.086099999999998</v>
      </c>
      <c r="D813" s="7">
        <f t="shared" si="60"/>
        <v>21.686904127265262</v>
      </c>
      <c r="E813" s="4">
        <f t="shared" si="61"/>
        <v>-0.60080412726526333</v>
      </c>
      <c r="F813" s="4">
        <f t="shared" si="62"/>
        <v>0.60080412726526333</v>
      </c>
      <c r="G813" s="4">
        <f t="shared" si="63"/>
        <v>0.36096559933897476</v>
      </c>
      <c r="H813" s="11">
        <f t="shared" si="64"/>
        <v>2.8492899458186359E-2</v>
      </c>
    </row>
    <row r="814" spans="2:8">
      <c r="B814" s="8">
        <v>44963.291666666664</v>
      </c>
      <c r="C814" s="4">
        <v>21.075099999999999</v>
      </c>
      <c r="D814" s="7">
        <f t="shared" si="60"/>
        <v>21.092108041272649</v>
      </c>
      <c r="E814" s="4">
        <f t="shared" si="61"/>
        <v>-1.7008041272649876E-2</v>
      </c>
      <c r="F814" s="4">
        <f t="shared" si="62"/>
        <v>1.7008041272649876E-2</v>
      </c>
      <c r="G814" s="4">
        <f t="shared" si="63"/>
        <v>2.8927346793216165E-4</v>
      </c>
      <c r="H814" s="11">
        <f t="shared" si="64"/>
        <v>8.0702066764332678E-4</v>
      </c>
    </row>
    <row r="815" spans="2:8">
      <c r="B815" s="8">
        <v>44964.291666666664</v>
      </c>
      <c r="C815" s="4">
        <v>22.1584</v>
      </c>
      <c r="D815" s="7">
        <f t="shared" si="60"/>
        <v>21.075270080412725</v>
      </c>
      <c r="E815" s="4">
        <f t="shared" si="61"/>
        <v>1.0831299195872752</v>
      </c>
      <c r="F815" s="4">
        <f t="shared" si="62"/>
        <v>1.0831299195872752</v>
      </c>
      <c r="G815" s="4">
        <f t="shared" si="63"/>
        <v>1.1731704227051374</v>
      </c>
      <c r="H815" s="11">
        <f t="shared" si="64"/>
        <v>4.8881233283417362E-2</v>
      </c>
    </row>
    <row r="816" spans="2:8">
      <c r="B816" s="8">
        <v>44965.291666666664</v>
      </c>
      <c r="C816" s="4">
        <v>22.1904</v>
      </c>
      <c r="D816" s="7">
        <f t="shared" si="60"/>
        <v>22.147568700804129</v>
      </c>
      <c r="E816" s="4">
        <f t="shared" si="61"/>
        <v>4.2831299195871253E-2</v>
      </c>
      <c r="F816" s="4">
        <f t="shared" si="62"/>
        <v>4.2831299195871253E-2</v>
      </c>
      <c r="G816" s="4">
        <f t="shared" si="63"/>
        <v>1.8345201908062415E-3</v>
      </c>
      <c r="H816" s="11">
        <f t="shared" si="64"/>
        <v>1.930172470792381E-3</v>
      </c>
    </row>
    <row r="817" spans="2:8">
      <c r="B817" s="8">
        <v>44966.291666666664</v>
      </c>
      <c r="C817" s="4">
        <v>22.322299999999998</v>
      </c>
      <c r="D817" s="7">
        <f t="shared" si="60"/>
        <v>22.189971687008043</v>
      </c>
      <c r="E817" s="4">
        <f t="shared" si="61"/>
        <v>0.13232831299195524</v>
      </c>
      <c r="F817" s="4">
        <f t="shared" si="62"/>
        <v>0.13232831299195524</v>
      </c>
      <c r="G817" s="4">
        <f t="shared" si="63"/>
        <v>1.7510782419296871E-2</v>
      </c>
      <c r="H817" s="11">
        <f t="shared" si="64"/>
        <v>5.9280769899139087E-3</v>
      </c>
    </row>
    <row r="818" spans="2:8">
      <c r="B818" s="8">
        <v>44967.291666666664</v>
      </c>
      <c r="C818" s="4">
        <v>21.251000000000001</v>
      </c>
      <c r="D818" s="7">
        <f t="shared" si="60"/>
        <v>22.320976716870078</v>
      </c>
      <c r="E818" s="4">
        <f t="shared" si="61"/>
        <v>-1.0699767168700767</v>
      </c>
      <c r="F818" s="4">
        <f t="shared" si="62"/>
        <v>1.0699767168700767</v>
      </c>
      <c r="G818" s="4">
        <f t="shared" si="63"/>
        <v>1.1448501746440682</v>
      </c>
      <c r="H818" s="11">
        <f t="shared" si="64"/>
        <v>5.0349476112657124E-2</v>
      </c>
    </row>
    <row r="819" spans="2:8">
      <c r="B819" s="8">
        <v>44970.291666666664</v>
      </c>
      <c r="C819" s="4">
        <v>21.773700000000002</v>
      </c>
      <c r="D819" s="7">
        <f t="shared" si="60"/>
        <v>21.2616997671687</v>
      </c>
      <c r="E819" s="4">
        <f t="shared" si="61"/>
        <v>0.51200023283130136</v>
      </c>
      <c r="F819" s="4">
        <f t="shared" si="62"/>
        <v>0.51200023283130136</v>
      </c>
      <c r="G819" s="4">
        <f t="shared" si="63"/>
        <v>0.26214423841930679</v>
      </c>
      <c r="H819" s="11">
        <f t="shared" si="64"/>
        <v>2.3514617765069846E-2</v>
      </c>
    </row>
    <row r="820" spans="2:8">
      <c r="B820" s="8">
        <v>44971.291666666664</v>
      </c>
      <c r="C820" s="4">
        <v>22.9559</v>
      </c>
      <c r="D820" s="7">
        <f t="shared" si="60"/>
        <v>21.76857999767169</v>
      </c>
      <c r="E820" s="4">
        <f t="shared" si="61"/>
        <v>1.1873200023283097</v>
      </c>
      <c r="F820" s="4">
        <f t="shared" si="62"/>
        <v>1.1873200023283097</v>
      </c>
      <c r="G820" s="4">
        <f t="shared" si="63"/>
        <v>1.4097287879288973</v>
      </c>
      <c r="H820" s="11">
        <f t="shared" si="64"/>
        <v>5.1721779687501239E-2</v>
      </c>
    </row>
    <row r="821" spans="2:8">
      <c r="B821" s="8">
        <v>44972.291666666664</v>
      </c>
      <c r="C821" s="4">
        <v>22.748999999999999</v>
      </c>
      <c r="D821" s="7">
        <f t="shared" si="60"/>
        <v>22.944026799976715</v>
      </c>
      <c r="E821" s="4">
        <f t="shared" si="61"/>
        <v>-0.19502679997671635</v>
      </c>
      <c r="F821" s="4">
        <f t="shared" si="62"/>
        <v>0.19502679997671635</v>
      </c>
      <c r="G821" s="4">
        <f t="shared" si="63"/>
        <v>3.8035452709158125E-2</v>
      </c>
      <c r="H821" s="11">
        <f t="shared" si="64"/>
        <v>8.5729834268194801E-3</v>
      </c>
    </row>
    <row r="822" spans="2:8">
      <c r="B822" s="8">
        <v>44973.291666666664</v>
      </c>
      <c r="C822" s="4">
        <v>21.987500000000001</v>
      </c>
      <c r="D822" s="7">
        <f t="shared" si="60"/>
        <v>22.750950267999766</v>
      </c>
      <c r="E822" s="4">
        <f t="shared" si="61"/>
        <v>-0.76345026799976523</v>
      </c>
      <c r="F822" s="4">
        <f t="shared" si="62"/>
        <v>0.76345026799976523</v>
      </c>
      <c r="G822" s="4">
        <f t="shared" si="63"/>
        <v>0.58285631170891339</v>
      </c>
      <c r="H822" s="11">
        <f t="shared" si="64"/>
        <v>3.4722013325742589E-2</v>
      </c>
    </row>
    <row r="823" spans="2:8">
      <c r="B823" s="8">
        <v>44974.291666666664</v>
      </c>
      <c r="C823" s="4">
        <v>21.373899999999999</v>
      </c>
      <c r="D823" s="7">
        <f t="shared" si="60"/>
        <v>21.995134502679996</v>
      </c>
      <c r="E823" s="4">
        <f t="shared" si="61"/>
        <v>-0.62123450267999658</v>
      </c>
      <c r="F823" s="4">
        <f t="shared" si="62"/>
        <v>0.62123450267999658</v>
      </c>
      <c r="G823" s="4">
        <f t="shared" si="63"/>
        <v>0.38593230732006267</v>
      </c>
      <c r="H823" s="11">
        <f t="shared" si="64"/>
        <v>2.9065098212305504E-2</v>
      </c>
    </row>
    <row r="824" spans="2:8">
      <c r="B824" s="8">
        <v>44978.291666666664</v>
      </c>
      <c r="C824" s="4">
        <v>20.641400000000001</v>
      </c>
      <c r="D824" s="7">
        <f t="shared" si="60"/>
        <v>21.380112345026799</v>
      </c>
      <c r="E824" s="4">
        <f t="shared" si="61"/>
        <v>-0.73871234502679783</v>
      </c>
      <c r="F824" s="4">
        <f t="shared" si="62"/>
        <v>0.73871234502679783</v>
      </c>
      <c r="G824" s="4">
        <f t="shared" si="63"/>
        <v>0.54569592869499084</v>
      </c>
      <c r="H824" s="11">
        <f t="shared" si="64"/>
        <v>3.578789932014291E-2</v>
      </c>
    </row>
    <row r="825" spans="2:8">
      <c r="B825" s="8">
        <v>44979.291666666664</v>
      </c>
      <c r="C825" s="4">
        <v>20.740300000000001</v>
      </c>
      <c r="D825" s="7">
        <f t="shared" si="60"/>
        <v>20.648787123450269</v>
      </c>
      <c r="E825" s="4">
        <f t="shared" si="61"/>
        <v>9.1512876549732169E-2</v>
      </c>
      <c r="F825" s="4">
        <f t="shared" si="62"/>
        <v>9.1512876549732169E-2</v>
      </c>
      <c r="G825" s="4">
        <f t="shared" si="63"/>
        <v>8.3746065744065203E-3</v>
      </c>
      <c r="H825" s="11">
        <f t="shared" si="64"/>
        <v>4.4123217383418836E-3</v>
      </c>
    </row>
    <row r="826" spans="2:8">
      <c r="B826" s="8">
        <v>44980.291666666664</v>
      </c>
      <c r="C826" s="4">
        <v>23.648399999999999</v>
      </c>
      <c r="D826" s="7">
        <f t="shared" si="60"/>
        <v>20.739384871234506</v>
      </c>
      <c r="E826" s="4">
        <f t="shared" si="61"/>
        <v>2.9090151287654926</v>
      </c>
      <c r="F826" s="4">
        <f t="shared" si="62"/>
        <v>2.9090151287654926</v>
      </c>
      <c r="G826" s="4">
        <f t="shared" si="63"/>
        <v>8.4623690193865162</v>
      </c>
      <c r="H826" s="11">
        <f t="shared" si="64"/>
        <v>0.12301107596139665</v>
      </c>
    </row>
    <row r="827" spans="2:8">
      <c r="B827" s="8">
        <v>44981.291666666664</v>
      </c>
      <c r="C827" s="4">
        <v>23.270700000000001</v>
      </c>
      <c r="D827" s="7">
        <f t="shared" si="60"/>
        <v>23.619309848712344</v>
      </c>
      <c r="E827" s="4">
        <f t="shared" si="61"/>
        <v>-0.3486098487123428</v>
      </c>
      <c r="F827" s="4">
        <f t="shared" si="62"/>
        <v>0.3486098487123428</v>
      </c>
      <c r="G827" s="4">
        <f t="shared" si="63"/>
        <v>0.12152882661924254</v>
      </c>
      <c r="H827" s="11">
        <f t="shared" si="64"/>
        <v>1.4980634390557343E-2</v>
      </c>
    </row>
    <row r="828" spans="2:8">
      <c r="B828" s="8">
        <v>44984.291666666664</v>
      </c>
      <c r="C828" s="4">
        <v>23.485499999999998</v>
      </c>
      <c r="D828" s="7">
        <f t="shared" si="60"/>
        <v>23.274186098487124</v>
      </c>
      <c r="E828" s="4">
        <f t="shared" si="61"/>
        <v>0.21131390151287377</v>
      </c>
      <c r="F828" s="4">
        <f t="shared" si="62"/>
        <v>0.21131390151287377</v>
      </c>
      <c r="G828" s="4">
        <f t="shared" si="63"/>
        <v>4.4653564972592513E-2</v>
      </c>
      <c r="H828" s="11">
        <f t="shared" si="64"/>
        <v>8.9976326462231498E-3</v>
      </c>
    </row>
    <row r="829" spans="2:8">
      <c r="B829" s="8">
        <v>44985.291666666664</v>
      </c>
      <c r="C829" s="4">
        <v>23.200700000000001</v>
      </c>
      <c r="D829" s="7">
        <f t="shared" si="60"/>
        <v>23.483386860984869</v>
      </c>
      <c r="E829" s="4">
        <f t="shared" si="61"/>
        <v>-0.28268686098486739</v>
      </c>
      <c r="F829" s="4">
        <f t="shared" si="62"/>
        <v>0.28268686098486739</v>
      </c>
      <c r="G829" s="4">
        <f t="shared" si="63"/>
        <v>7.9911861373477749E-2</v>
      </c>
      <c r="H829" s="11">
        <f t="shared" si="64"/>
        <v>1.2184410857640821E-2</v>
      </c>
    </row>
    <row r="830" spans="2:8">
      <c r="B830" s="8">
        <v>44986.291666666664</v>
      </c>
      <c r="C830" s="4">
        <v>22.6831</v>
      </c>
      <c r="D830" s="7">
        <f t="shared" si="60"/>
        <v>23.203526868609849</v>
      </c>
      <c r="E830" s="4">
        <f t="shared" si="61"/>
        <v>-0.52042686860984944</v>
      </c>
      <c r="F830" s="4">
        <f t="shared" si="62"/>
        <v>0.52042686860984944</v>
      </c>
      <c r="G830" s="4">
        <f t="shared" si="63"/>
        <v>0.27084412557105347</v>
      </c>
      <c r="H830" s="11">
        <f t="shared" si="64"/>
        <v>2.2943374962410317E-2</v>
      </c>
    </row>
    <row r="831" spans="2:8">
      <c r="B831" s="8">
        <v>44987.291666666664</v>
      </c>
      <c r="C831" s="4">
        <v>23.2987</v>
      </c>
      <c r="D831" s="7">
        <f t="shared" si="60"/>
        <v>22.688304268686096</v>
      </c>
      <c r="E831" s="4">
        <f t="shared" si="61"/>
        <v>0.61039573131390412</v>
      </c>
      <c r="F831" s="4">
        <f t="shared" si="62"/>
        <v>0.61039573131390412</v>
      </c>
      <c r="G831" s="4">
        <f t="shared" si="63"/>
        <v>0.37258294880623583</v>
      </c>
      <c r="H831" s="11">
        <f t="shared" si="64"/>
        <v>2.6198703417525619E-2</v>
      </c>
    </row>
    <row r="832" spans="2:8">
      <c r="B832" s="8">
        <v>44988.291666666664</v>
      </c>
      <c r="C832" s="4">
        <v>23.874300000000002</v>
      </c>
      <c r="D832" s="7">
        <f t="shared" si="60"/>
        <v>23.29259604268686</v>
      </c>
      <c r="E832" s="4">
        <f t="shared" si="61"/>
        <v>0.58170395731314173</v>
      </c>
      <c r="F832" s="4">
        <f t="shared" si="62"/>
        <v>0.58170395731314173</v>
      </c>
      <c r="G832" s="4">
        <f t="shared" si="63"/>
        <v>0.33837949395376943</v>
      </c>
      <c r="H832" s="11">
        <f t="shared" si="64"/>
        <v>2.4365278031738803E-2</v>
      </c>
    </row>
    <row r="833" spans="2:8">
      <c r="B833" s="8">
        <v>44991.291666666664</v>
      </c>
      <c r="C833" s="4">
        <v>23.538499999999999</v>
      </c>
      <c r="D833" s="7">
        <f t="shared" si="60"/>
        <v>23.868482960426871</v>
      </c>
      <c r="E833" s="4">
        <f t="shared" si="61"/>
        <v>-0.32998296042687159</v>
      </c>
      <c r="F833" s="4">
        <f t="shared" si="62"/>
        <v>0.32998296042687159</v>
      </c>
      <c r="G833" s="4">
        <f t="shared" si="63"/>
        <v>0.1088887541720823</v>
      </c>
      <c r="H833" s="11">
        <f t="shared" si="64"/>
        <v>1.4018861033068021E-2</v>
      </c>
    </row>
    <row r="834" spans="2:8">
      <c r="B834" s="8">
        <v>44992.291666666664</v>
      </c>
      <c r="C834" s="4">
        <v>23.276599999999998</v>
      </c>
      <c r="D834" s="7">
        <f t="shared" si="60"/>
        <v>23.541799829604265</v>
      </c>
      <c r="E834" s="4">
        <f t="shared" si="61"/>
        <v>-0.26519982960426702</v>
      </c>
      <c r="F834" s="4">
        <f t="shared" si="62"/>
        <v>0.26519982960426702</v>
      </c>
      <c r="G834" s="4">
        <f t="shared" si="63"/>
        <v>7.0330949622132266E-2</v>
      </c>
      <c r="H834" s="11">
        <f t="shared" si="64"/>
        <v>1.1393409243801373E-2</v>
      </c>
    </row>
    <row r="835" spans="2:8">
      <c r="B835" s="8">
        <v>44993.291666666664</v>
      </c>
      <c r="C835" s="4">
        <v>24.1692</v>
      </c>
      <c r="D835" s="7">
        <f t="shared" si="60"/>
        <v>23.27925199829604</v>
      </c>
      <c r="E835" s="4">
        <f t="shared" si="61"/>
        <v>0.88994800170396005</v>
      </c>
      <c r="F835" s="4">
        <f t="shared" si="62"/>
        <v>0.88994800170396005</v>
      </c>
      <c r="G835" s="4">
        <f t="shared" si="63"/>
        <v>0.79200744573687165</v>
      </c>
      <c r="H835" s="11">
        <f t="shared" si="64"/>
        <v>3.6821574636477832E-2</v>
      </c>
    </row>
    <row r="836" spans="2:8">
      <c r="B836" s="8">
        <v>44994.291666666664</v>
      </c>
      <c r="C836" s="4">
        <v>23.424600000000002</v>
      </c>
      <c r="D836" s="7">
        <f t="shared" ref="D836:D899" si="65">alpha*C835+(1-alpha)*D835</f>
        <v>24.160300519982961</v>
      </c>
      <c r="E836" s="4">
        <f t="shared" ref="E836:E899" si="66">C836-D836</f>
        <v>-0.73570051998295938</v>
      </c>
      <c r="F836" s="4">
        <f t="shared" ref="F836:F899" si="67">ABS(E836)</f>
        <v>0.73570051998295938</v>
      </c>
      <c r="G836" s="4">
        <f t="shared" ref="G836:G899" si="68">E836^2</f>
        <v>0.54125525510319683</v>
      </c>
      <c r="H836" s="11">
        <f t="shared" ref="H836:H899" si="69">F836/C836</f>
        <v>3.1407175361925471E-2</v>
      </c>
    </row>
    <row r="837" spans="2:8">
      <c r="B837" s="8">
        <v>44995.291666666664</v>
      </c>
      <c r="C837" s="4">
        <v>22.953800000000001</v>
      </c>
      <c r="D837" s="7">
        <f t="shared" si="65"/>
        <v>23.431957005199834</v>
      </c>
      <c r="E837" s="4">
        <f t="shared" si="66"/>
        <v>-0.47815700519983295</v>
      </c>
      <c r="F837" s="4">
        <f t="shared" si="67"/>
        <v>0.47815700519983295</v>
      </c>
      <c r="G837" s="4">
        <f t="shared" si="68"/>
        <v>0.22863412162167307</v>
      </c>
      <c r="H837" s="11">
        <f t="shared" si="69"/>
        <v>2.0831278707657684E-2</v>
      </c>
    </row>
    <row r="838" spans="2:8">
      <c r="B838" s="8">
        <v>44998.291666666664</v>
      </c>
      <c r="C838" s="4">
        <v>22.954799999999999</v>
      </c>
      <c r="D838" s="7">
        <f t="shared" si="65"/>
        <v>22.958581570051997</v>
      </c>
      <c r="E838" s="4">
        <f t="shared" si="66"/>
        <v>-3.7815700519985285E-3</v>
      </c>
      <c r="F838" s="4">
        <f t="shared" si="67"/>
        <v>3.7815700519985285E-3</v>
      </c>
      <c r="G838" s="4">
        <f t="shared" si="68"/>
        <v>1.4300272058172154E-5</v>
      </c>
      <c r="H838" s="11">
        <f t="shared" si="69"/>
        <v>1.647398388136045E-4</v>
      </c>
    </row>
    <row r="839" spans="2:8">
      <c r="B839" s="8">
        <v>44999.291666666664</v>
      </c>
      <c r="C839" s="4">
        <v>24.051300000000001</v>
      </c>
      <c r="D839" s="7">
        <f t="shared" si="65"/>
        <v>22.954837815700518</v>
      </c>
      <c r="E839" s="4">
        <f t="shared" si="66"/>
        <v>1.0964621842994831</v>
      </c>
      <c r="F839" s="4">
        <f t="shared" si="67"/>
        <v>1.0964621842994831</v>
      </c>
      <c r="G839" s="4">
        <f t="shared" si="68"/>
        <v>1.2022293215987936</v>
      </c>
      <c r="H839" s="11">
        <f t="shared" si="69"/>
        <v>4.5588478972009121E-2</v>
      </c>
    </row>
    <row r="840" spans="2:8">
      <c r="B840" s="8">
        <v>45000.291666666664</v>
      </c>
      <c r="C840" s="4">
        <v>24.216200000000001</v>
      </c>
      <c r="D840" s="7">
        <f t="shared" si="65"/>
        <v>24.040335378157007</v>
      </c>
      <c r="E840" s="4">
        <f t="shared" si="66"/>
        <v>0.17586462184299378</v>
      </c>
      <c r="F840" s="4">
        <f t="shared" si="67"/>
        <v>0.17586462184299378</v>
      </c>
      <c r="G840" s="4">
        <f t="shared" si="68"/>
        <v>3.0928365215979206E-2</v>
      </c>
      <c r="H840" s="11">
        <f t="shared" si="69"/>
        <v>7.2622716133412257E-3</v>
      </c>
    </row>
    <row r="841" spans="2:8">
      <c r="B841" s="8">
        <v>45001.291666666664</v>
      </c>
      <c r="C841" s="4">
        <v>25.528500000000001</v>
      </c>
      <c r="D841" s="7">
        <f t="shared" si="65"/>
        <v>24.21444135378157</v>
      </c>
      <c r="E841" s="4">
        <f t="shared" si="66"/>
        <v>1.3140586462184309</v>
      </c>
      <c r="F841" s="4">
        <f t="shared" si="67"/>
        <v>1.3140586462184309</v>
      </c>
      <c r="G841" s="4">
        <f t="shared" si="68"/>
        <v>1.7267501257014155</v>
      </c>
      <c r="H841" s="11">
        <f t="shared" si="69"/>
        <v>5.1474181648684052E-2</v>
      </c>
    </row>
    <row r="842" spans="2:8">
      <c r="B842" s="8">
        <v>45002.291666666664</v>
      </c>
      <c r="C842" s="4">
        <v>25.712399999999999</v>
      </c>
      <c r="D842" s="7">
        <f t="shared" si="65"/>
        <v>25.515359413537816</v>
      </c>
      <c r="E842" s="4">
        <f t="shared" si="66"/>
        <v>0.19704058646218314</v>
      </c>
      <c r="F842" s="4">
        <f t="shared" si="67"/>
        <v>0.19704058646218314</v>
      </c>
      <c r="G842" s="4">
        <f t="shared" si="68"/>
        <v>3.8824992713361074E-2</v>
      </c>
      <c r="H842" s="11">
        <f t="shared" si="69"/>
        <v>7.6632514453020004E-3</v>
      </c>
    </row>
    <row r="843" spans="2:8">
      <c r="B843" s="8">
        <v>45005.291666666664</v>
      </c>
      <c r="C843" s="4">
        <v>25.8874</v>
      </c>
      <c r="D843" s="7">
        <f t="shared" si="65"/>
        <v>25.710429594135377</v>
      </c>
      <c r="E843" s="4">
        <f t="shared" si="66"/>
        <v>0.17697040586462265</v>
      </c>
      <c r="F843" s="4">
        <f t="shared" si="67"/>
        <v>0.17697040586462265</v>
      </c>
      <c r="G843" s="4">
        <f t="shared" si="68"/>
        <v>3.1318524551889264E-2</v>
      </c>
      <c r="H843" s="11">
        <f t="shared" si="69"/>
        <v>6.8361599026793979E-3</v>
      </c>
    </row>
    <row r="844" spans="2:8">
      <c r="B844" s="8">
        <v>45006.291666666664</v>
      </c>
      <c r="C844" s="4">
        <v>26.186199999999999</v>
      </c>
      <c r="D844" s="7">
        <f t="shared" si="65"/>
        <v>25.885630295941354</v>
      </c>
      <c r="E844" s="4">
        <f t="shared" si="66"/>
        <v>0.30056970405864547</v>
      </c>
      <c r="F844" s="4">
        <f t="shared" si="67"/>
        <v>0.30056970405864547</v>
      </c>
      <c r="G844" s="4">
        <f t="shared" si="68"/>
        <v>9.0342146997901718E-2</v>
      </c>
      <c r="H844" s="11">
        <f t="shared" si="69"/>
        <v>1.14781718637544E-2</v>
      </c>
    </row>
    <row r="845" spans="2:8">
      <c r="B845" s="8">
        <v>45007.291666666664</v>
      </c>
      <c r="C845" s="4">
        <v>26.455100000000002</v>
      </c>
      <c r="D845" s="7">
        <f t="shared" si="65"/>
        <v>26.183194302959414</v>
      </c>
      <c r="E845" s="4">
        <f t="shared" si="66"/>
        <v>0.27190569704058731</v>
      </c>
      <c r="F845" s="4">
        <f t="shared" si="67"/>
        <v>0.27190569704058731</v>
      </c>
      <c r="G845" s="4">
        <f t="shared" si="68"/>
        <v>7.3932708083127657E-2</v>
      </c>
      <c r="H845" s="11">
        <f t="shared" si="69"/>
        <v>1.0278006775275364E-2</v>
      </c>
    </row>
    <row r="846" spans="2:8">
      <c r="B846" s="8">
        <v>45008.291666666664</v>
      </c>
      <c r="C846" s="4">
        <v>27.177700000000002</v>
      </c>
      <c r="D846" s="7">
        <f t="shared" si="65"/>
        <v>26.452380943029596</v>
      </c>
      <c r="E846" s="4">
        <f t="shared" si="66"/>
        <v>0.725319056970406</v>
      </c>
      <c r="F846" s="4">
        <f t="shared" si="67"/>
        <v>0.725319056970406</v>
      </c>
      <c r="G846" s="4">
        <f t="shared" si="68"/>
        <v>0.52608773440443901</v>
      </c>
      <c r="H846" s="11">
        <f t="shared" si="69"/>
        <v>2.6688022053757528E-2</v>
      </c>
    </row>
    <row r="847" spans="2:8">
      <c r="B847" s="8">
        <v>45009.291666666664</v>
      </c>
      <c r="C847" s="4">
        <v>26.765899999999998</v>
      </c>
      <c r="D847" s="7">
        <f t="shared" si="65"/>
        <v>27.170446809430299</v>
      </c>
      <c r="E847" s="4">
        <f t="shared" si="66"/>
        <v>-0.40454680943030041</v>
      </c>
      <c r="F847" s="4">
        <f t="shared" si="67"/>
        <v>0.40454680943030041</v>
      </c>
      <c r="G847" s="4">
        <f t="shared" si="68"/>
        <v>0.1636581210202358</v>
      </c>
      <c r="H847" s="11">
        <f t="shared" si="69"/>
        <v>1.5114261408370367E-2</v>
      </c>
    </row>
    <row r="848" spans="2:8">
      <c r="B848" s="8">
        <v>45012.291666666664</v>
      </c>
      <c r="C848" s="4">
        <v>26.518000000000001</v>
      </c>
      <c r="D848" s="7">
        <f t="shared" si="65"/>
        <v>26.769945468094299</v>
      </c>
      <c r="E848" s="4">
        <f t="shared" si="66"/>
        <v>-0.25194546809429852</v>
      </c>
      <c r="F848" s="4">
        <f t="shared" si="67"/>
        <v>0.25194546809429852</v>
      </c>
      <c r="G848" s="4">
        <f t="shared" si="68"/>
        <v>6.3476518893255188E-2</v>
      </c>
      <c r="H848" s="11">
        <f t="shared" si="69"/>
        <v>9.5009226975751766E-3</v>
      </c>
    </row>
    <row r="849" spans="2:8">
      <c r="B849" s="8">
        <v>45013.291666666664</v>
      </c>
      <c r="C849" s="4">
        <v>26.397099999999998</v>
      </c>
      <c r="D849" s="7">
        <f t="shared" si="65"/>
        <v>26.520519454680944</v>
      </c>
      <c r="E849" s="4">
        <f t="shared" si="66"/>
        <v>-0.12341945468094551</v>
      </c>
      <c r="F849" s="4">
        <f t="shared" si="67"/>
        <v>0.12341945468094551</v>
      </c>
      <c r="G849" s="4">
        <f t="shared" si="68"/>
        <v>1.5232361793741961E-2</v>
      </c>
      <c r="H849" s="11">
        <f t="shared" si="69"/>
        <v>4.6754929397905647E-3</v>
      </c>
    </row>
    <row r="850" spans="2:8">
      <c r="B850" s="8">
        <v>45014.291666666664</v>
      </c>
      <c r="C850" s="4">
        <v>26.970800000000001</v>
      </c>
      <c r="D850" s="7">
        <f t="shared" si="65"/>
        <v>26.398334194546806</v>
      </c>
      <c r="E850" s="4">
        <f t="shared" si="66"/>
        <v>0.57246580545319503</v>
      </c>
      <c r="F850" s="4">
        <f t="shared" si="67"/>
        <v>0.57246580545319503</v>
      </c>
      <c r="G850" s="4">
        <f t="shared" si="68"/>
        <v>0.32771709841317537</v>
      </c>
      <c r="H850" s="11">
        <f t="shared" si="69"/>
        <v>2.1225392107508678E-2</v>
      </c>
    </row>
    <row r="851" spans="2:8">
      <c r="B851" s="8">
        <v>45015.291666666664</v>
      </c>
      <c r="C851" s="4">
        <v>27.369599999999998</v>
      </c>
      <c r="D851" s="7">
        <f t="shared" si="65"/>
        <v>26.965075341945468</v>
      </c>
      <c r="E851" s="4">
        <f t="shared" si="66"/>
        <v>0.40452465805453031</v>
      </c>
      <c r="F851" s="4">
        <f t="shared" si="67"/>
        <v>0.40452465805453031</v>
      </c>
      <c r="G851" s="4">
        <f t="shared" si="68"/>
        <v>0.16364019897413468</v>
      </c>
      <c r="H851" s="11">
        <f t="shared" si="69"/>
        <v>1.4780071979661023E-2</v>
      </c>
    </row>
    <row r="852" spans="2:8">
      <c r="B852" s="8">
        <v>45016.291666666664</v>
      </c>
      <c r="C852" s="4">
        <v>27.763400000000001</v>
      </c>
      <c r="D852" s="7">
        <f t="shared" si="65"/>
        <v>27.365554753419453</v>
      </c>
      <c r="E852" s="4">
        <f t="shared" si="66"/>
        <v>0.39784524658054821</v>
      </c>
      <c r="F852" s="4">
        <f t="shared" si="67"/>
        <v>0.39784524658054821</v>
      </c>
      <c r="G852" s="4">
        <f t="shared" si="68"/>
        <v>0.15828084022673719</v>
      </c>
      <c r="H852" s="11">
        <f t="shared" si="69"/>
        <v>1.4329846005192022E-2</v>
      </c>
    </row>
    <row r="853" spans="2:8">
      <c r="B853" s="8">
        <v>45019.291666666664</v>
      </c>
      <c r="C853" s="4">
        <v>27.9513</v>
      </c>
      <c r="D853" s="7">
        <f t="shared" si="65"/>
        <v>27.759421547534195</v>
      </c>
      <c r="E853" s="4">
        <f t="shared" si="66"/>
        <v>0.19187845246580437</v>
      </c>
      <c r="F853" s="4">
        <f t="shared" si="67"/>
        <v>0.19187845246580437</v>
      </c>
      <c r="G853" s="4">
        <f t="shared" si="68"/>
        <v>3.6817340520671947E-2</v>
      </c>
      <c r="H853" s="11">
        <f t="shared" si="69"/>
        <v>6.864741620812069E-3</v>
      </c>
    </row>
    <row r="854" spans="2:8">
      <c r="B854" s="8">
        <v>45020.291666666664</v>
      </c>
      <c r="C854" s="4">
        <v>27.439599999999999</v>
      </c>
      <c r="D854" s="7">
        <f t="shared" si="65"/>
        <v>27.949381215475341</v>
      </c>
      <c r="E854" s="4">
        <f t="shared" si="66"/>
        <v>-0.50978121547534272</v>
      </c>
      <c r="F854" s="4">
        <f t="shared" si="67"/>
        <v>0.50978121547534272</v>
      </c>
      <c r="G854" s="4">
        <f t="shared" si="68"/>
        <v>0.25987688765151779</v>
      </c>
      <c r="H854" s="11">
        <f t="shared" si="69"/>
        <v>1.8578303454691129E-2</v>
      </c>
    </row>
    <row r="855" spans="2:8">
      <c r="B855" s="8">
        <v>45021.291666666664</v>
      </c>
      <c r="C855" s="4">
        <v>26.867899999999999</v>
      </c>
      <c r="D855" s="7">
        <f t="shared" si="65"/>
        <v>27.444697812154754</v>
      </c>
      <c r="E855" s="4">
        <f t="shared" si="66"/>
        <v>-0.57679781215475501</v>
      </c>
      <c r="F855" s="4">
        <f t="shared" si="67"/>
        <v>0.57679781215475501</v>
      </c>
      <c r="G855" s="4">
        <f t="shared" si="68"/>
        <v>0.33269571610651205</v>
      </c>
      <c r="H855" s="11">
        <f t="shared" si="69"/>
        <v>2.1467915696975017E-2</v>
      </c>
    </row>
    <row r="856" spans="2:8">
      <c r="B856" s="8">
        <v>45022.291666666664</v>
      </c>
      <c r="C856" s="4">
        <v>27.023800000000001</v>
      </c>
      <c r="D856" s="7">
        <f t="shared" si="65"/>
        <v>26.873667978121549</v>
      </c>
      <c r="E856" s="4">
        <f t="shared" si="66"/>
        <v>0.15013202187845209</v>
      </c>
      <c r="F856" s="4">
        <f t="shared" si="67"/>
        <v>0.15013202187845209</v>
      </c>
      <c r="G856" s="4">
        <f t="shared" si="68"/>
        <v>2.2539623993312018E-2</v>
      </c>
      <c r="H856" s="11">
        <f t="shared" si="69"/>
        <v>5.555548141950876E-3</v>
      </c>
    </row>
    <row r="857" spans="2:8">
      <c r="B857" s="8">
        <v>45026.291666666664</v>
      </c>
      <c r="C857" s="4">
        <v>27.5655</v>
      </c>
      <c r="D857" s="7">
        <f t="shared" si="65"/>
        <v>27.022298679781219</v>
      </c>
      <c r="E857" s="4">
        <f t="shared" si="66"/>
        <v>0.54320132021878109</v>
      </c>
      <c r="F857" s="4">
        <f t="shared" si="67"/>
        <v>0.54320132021878109</v>
      </c>
      <c r="G857" s="4">
        <f t="shared" si="68"/>
        <v>0.29506767428742675</v>
      </c>
      <c r="H857" s="11">
        <f t="shared" si="69"/>
        <v>1.9705839553745844E-2</v>
      </c>
    </row>
    <row r="858" spans="2:8">
      <c r="B858" s="8">
        <v>45027.291666666664</v>
      </c>
      <c r="C858" s="4">
        <v>27.1557</v>
      </c>
      <c r="D858" s="7">
        <f t="shared" si="65"/>
        <v>27.560067986797812</v>
      </c>
      <c r="E858" s="4">
        <f t="shared" si="66"/>
        <v>-0.40436798679781205</v>
      </c>
      <c r="F858" s="4">
        <f t="shared" si="67"/>
        <v>0.40436798679781205</v>
      </c>
      <c r="G858" s="4">
        <f t="shared" si="68"/>
        <v>0.1635134687469155</v>
      </c>
      <c r="H858" s="11">
        <f t="shared" si="69"/>
        <v>1.4890722271854971E-2</v>
      </c>
    </row>
    <row r="859" spans="2:8">
      <c r="B859" s="8">
        <v>45028.291666666664</v>
      </c>
      <c r="C859" s="4">
        <v>26.482099999999999</v>
      </c>
      <c r="D859" s="7">
        <f t="shared" si="65"/>
        <v>27.159743679867976</v>
      </c>
      <c r="E859" s="4">
        <f t="shared" si="66"/>
        <v>-0.6776436798679768</v>
      </c>
      <c r="F859" s="4">
        <f t="shared" si="67"/>
        <v>0.6776436798679768</v>
      </c>
      <c r="G859" s="4">
        <f t="shared" si="68"/>
        <v>0.459200956865013</v>
      </c>
      <c r="H859" s="11">
        <f t="shared" si="69"/>
        <v>2.5588744090082615E-2</v>
      </c>
    </row>
    <row r="860" spans="2:8">
      <c r="B860" s="8">
        <v>45029.291666666664</v>
      </c>
      <c r="C860" s="4">
        <v>26.450099999999999</v>
      </c>
      <c r="D860" s="7">
        <f t="shared" si="65"/>
        <v>26.488876436798677</v>
      </c>
      <c r="E860" s="4">
        <f t="shared" si="66"/>
        <v>-3.8776436798677594E-2</v>
      </c>
      <c r="F860" s="4">
        <f t="shared" si="67"/>
        <v>3.8776436798677594E-2</v>
      </c>
      <c r="G860" s="4">
        <f t="shared" si="68"/>
        <v>1.5036120508018379E-3</v>
      </c>
      <c r="H860" s="11">
        <f t="shared" si="69"/>
        <v>1.4660223136652639E-3</v>
      </c>
    </row>
    <row r="861" spans="2:8">
      <c r="B861" s="8">
        <v>45030.291666666664</v>
      </c>
      <c r="C861" s="4">
        <v>26.744900000000001</v>
      </c>
      <c r="D861" s="7">
        <f t="shared" si="65"/>
        <v>26.450487764367988</v>
      </c>
      <c r="E861" s="4">
        <f t="shared" si="66"/>
        <v>0.29441223563201291</v>
      </c>
      <c r="F861" s="4">
        <f t="shared" si="67"/>
        <v>0.29441223563201291</v>
      </c>
      <c r="G861" s="4">
        <f t="shared" si="68"/>
        <v>8.667856448983989E-2</v>
      </c>
      <c r="H861" s="11">
        <f t="shared" si="69"/>
        <v>1.1008163636132979E-2</v>
      </c>
    </row>
    <row r="862" spans="2:8">
      <c r="B862" s="8">
        <v>45033.291666666664</v>
      </c>
      <c r="C862" s="4">
        <v>26.988800000000001</v>
      </c>
      <c r="D862" s="7">
        <f t="shared" si="65"/>
        <v>26.741955877643683</v>
      </c>
      <c r="E862" s="4">
        <f t="shared" si="66"/>
        <v>0.24684412235631825</v>
      </c>
      <c r="F862" s="4">
        <f t="shared" si="67"/>
        <v>0.24684412235631825</v>
      </c>
      <c r="G862" s="4">
        <f t="shared" si="68"/>
        <v>6.0932020741861014E-2</v>
      </c>
      <c r="H862" s="11">
        <f t="shared" si="69"/>
        <v>9.1461688684312849E-3</v>
      </c>
    </row>
    <row r="863" spans="2:8">
      <c r="B863" s="8">
        <v>45034.291666666664</v>
      </c>
      <c r="C863" s="4">
        <v>27.653500000000001</v>
      </c>
      <c r="D863" s="7">
        <f t="shared" si="65"/>
        <v>26.986331558776438</v>
      </c>
      <c r="E863" s="4">
        <f t="shared" si="66"/>
        <v>0.66716844122356278</v>
      </c>
      <c r="F863" s="4">
        <f t="shared" si="67"/>
        <v>0.66716844122356278</v>
      </c>
      <c r="G863" s="4">
        <f t="shared" si="68"/>
        <v>0.44511372896467855</v>
      </c>
      <c r="H863" s="11">
        <f t="shared" si="69"/>
        <v>2.4126003624263214E-2</v>
      </c>
    </row>
    <row r="864" spans="2:8">
      <c r="B864" s="8">
        <v>45035.291666666664</v>
      </c>
      <c r="C864" s="4">
        <v>27.917400000000001</v>
      </c>
      <c r="D864" s="7">
        <f t="shared" si="65"/>
        <v>27.646828315587765</v>
      </c>
      <c r="E864" s="4">
        <f t="shared" si="66"/>
        <v>0.27057168441223567</v>
      </c>
      <c r="F864" s="4">
        <f t="shared" si="67"/>
        <v>0.27057168441223567</v>
      </c>
      <c r="G864" s="4">
        <f t="shared" si="68"/>
        <v>7.3209036405674457E-2</v>
      </c>
      <c r="H864" s="11">
        <f t="shared" si="69"/>
        <v>9.6918654463608953E-3</v>
      </c>
    </row>
    <row r="865" spans="2:8">
      <c r="B865" s="8">
        <v>45036.291666666664</v>
      </c>
      <c r="C865" s="4">
        <v>27.090800000000002</v>
      </c>
      <c r="D865" s="7">
        <f t="shared" si="65"/>
        <v>27.914694283155878</v>
      </c>
      <c r="E865" s="4">
        <f t="shared" si="66"/>
        <v>-0.82389428315587665</v>
      </c>
      <c r="F865" s="4">
        <f t="shared" si="67"/>
        <v>0.82389428315587665</v>
      </c>
      <c r="G865" s="4">
        <f t="shared" si="68"/>
        <v>0.67880178981693584</v>
      </c>
      <c r="H865" s="11">
        <f t="shared" si="69"/>
        <v>3.041232754868356E-2</v>
      </c>
    </row>
    <row r="866" spans="2:8">
      <c r="B866" s="8">
        <v>45037.291666666664</v>
      </c>
      <c r="C866" s="4">
        <v>27.105799999999999</v>
      </c>
      <c r="D866" s="7">
        <f t="shared" si="65"/>
        <v>27.099038942831562</v>
      </c>
      <c r="E866" s="4">
        <f t="shared" si="66"/>
        <v>6.7610571684362242E-3</v>
      </c>
      <c r="F866" s="4">
        <f t="shared" si="67"/>
        <v>6.7610571684362242E-3</v>
      </c>
      <c r="G866" s="4">
        <f t="shared" si="68"/>
        <v>4.5711894034862855E-5</v>
      </c>
      <c r="H866" s="11">
        <f t="shared" si="69"/>
        <v>2.4943212037409796E-4</v>
      </c>
    </row>
    <row r="867" spans="2:8">
      <c r="B867" s="8">
        <v>45040.291666666664</v>
      </c>
      <c r="C867" s="4">
        <v>27.0288</v>
      </c>
      <c r="D867" s="7">
        <f t="shared" si="65"/>
        <v>27.105732389428315</v>
      </c>
      <c r="E867" s="4">
        <f t="shared" si="66"/>
        <v>-7.6932389428314707E-2</v>
      </c>
      <c r="F867" s="4">
        <f t="shared" si="67"/>
        <v>7.6932389428314707E-2</v>
      </c>
      <c r="G867" s="4">
        <f t="shared" si="68"/>
        <v>5.9185925431498683E-3</v>
      </c>
      <c r="H867" s="11">
        <f t="shared" si="69"/>
        <v>2.8463116908007276E-3</v>
      </c>
    </row>
    <row r="868" spans="2:8">
      <c r="B868" s="8">
        <v>45041.291666666664</v>
      </c>
      <c r="C868" s="4">
        <v>26.228200000000001</v>
      </c>
      <c r="D868" s="7">
        <f t="shared" si="65"/>
        <v>27.029569323894282</v>
      </c>
      <c r="E868" s="4">
        <f t="shared" si="66"/>
        <v>-0.80136932389428139</v>
      </c>
      <c r="F868" s="4">
        <f t="shared" si="67"/>
        <v>0.80136932389428139</v>
      </c>
      <c r="G868" s="4">
        <f t="shared" si="68"/>
        <v>0.64219279327877765</v>
      </c>
      <c r="H868" s="11">
        <f t="shared" si="69"/>
        <v>3.0553729340720346E-2</v>
      </c>
    </row>
    <row r="869" spans="2:8">
      <c r="B869" s="8">
        <v>45042.291666666664</v>
      </c>
      <c r="C869" s="4">
        <v>26.942799999999998</v>
      </c>
      <c r="D869" s="7">
        <f t="shared" si="65"/>
        <v>26.236213693238945</v>
      </c>
      <c r="E869" s="4">
        <f t="shared" si="66"/>
        <v>0.70658630676105361</v>
      </c>
      <c r="F869" s="4">
        <f t="shared" si="67"/>
        <v>0.70658630676105361</v>
      </c>
      <c r="G869" s="4">
        <f t="shared" si="68"/>
        <v>0.49926420890222573</v>
      </c>
      <c r="H869" s="11">
        <f t="shared" si="69"/>
        <v>2.6225422256077827E-2</v>
      </c>
    </row>
    <row r="870" spans="2:8">
      <c r="B870" s="8">
        <v>45043.291666666664</v>
      </c>
      <c r="C870" s="4">
        <v>27.212700000000002</v>
      </c>
      <c r="D870" s="7">
        <f t="shared" si="65"/>
        <v>26.935734136932385</v>
      </c>
      <c r="E870" s="4">
        <f t="shared" si="66"/>
        <v>0.27696586306761617</v>
      </c>
      <c r="F870" s="4">
        <f t="shared" si="67"/>
        <v>0.27696586306761617</v>
      </c>
      <c r="G870" s="4">
        <f t="shared" si="68"/>
        <v>7.6710089304789508E-2</v>
      </c>
      <c r="H870" s="11">
        <f t="shared" si="69"/>
        <v>1.0177816352938743E-2</v>
      </c>
    </row>
    <row r="871" spans="2:8">
      <c r="B871" s="8">
        <v>45044.291666666664</v>
      </c>
      <c r="C871" s="4">
        <v>27.735499999999998</v>
      </c>
      <c r="D871" s="7">
        <f t="shared" si="65"/>
        <v>27.209930341369326</v>
      </c>
      <c r="E871" s="4">
        <f t="shared" si="66"/>
        <v>0.52556965863067262</v>
      </c>
      <c r="F871" s="4">
        <f t="shared" si="67"/>
        <v>0.52556965863067262</v>
      </c>
      <c r="G871" s="4">
        <f t="shared" si="68"/>
        <v>0.27622346607316173</v>
      </c>
      <c r="H871" s="11">
        <f t="shared" si="69"/>
        <v>1.8949348619302794E-2</v>
      </c>
    </row>
    <row r="872" spans="2:8">
      <c r="B872" s="8">
        <v>45047.291666666664</v>
      </c>
      <c r="C872" s="4">
        <v>28.895900000000001</v>
      </c>
      <c r="D872" s="7">
        <f t="shared" si="65"/>
        <v>27.730244303413691</v>
      </c>
      <c r="E872" s="4">
        <f t="shared" si="66"/>
        <v>1.1656556965863096</v>
      </c>
      <c r="F872" s="4">
        <f t="shared" si="67"/>
        <v>1.1656556965863096</v>
      </c>
      <c r="G872" s="4">
        <f t="shared" si="68"/>
        <v>1.3587532029841147</v>
      </c>
      <c r="H872" s="11">
        <f t="shared" si="69"/>
        <v>4.0339830099990294E-2</v>
      </c>
    </row>
    <row r="873" spans="2:8">
      <c r="B873" s="8">
        <v>45048.291666666664</v>
      </c>
      <c r="C873" s="4">
        <v>28.196200000000001</v>
      </c>
      <c r="D873" s="7">
        <f t="shared" si="65"/>
        <v>28.884243443034137</v>
      </c>
      <c r="E873" s="4">
        <f t="shared" si="66"/>
        <v>-0.688043443034136</v>
      </c>
      <c r="F873" s="4">
        <f t="shared" si="67"/>
        <v>0.688043443034136</v>
      </c>
      <c r="G873" s="4">
        <f t="shared" si="68"/>
        <v>0.47340377950226836</v>
      </c>
      <c r="H873" s="11">
        <f t="shared" si="69"/>
        <v>2.4401991865362564E-2</v>
      </c>
    </row>
    <row r="874" spans="2:8">
      <c r="B874" s="8">
        <v>45049.291666666664</v>
      </c>
      <c r="C874" s="4">
        <v>27.788399999999999</v>
      </c>
      <c r="D874" s="7">
        <f t="shared" si="65"/>
        <v>28.203080434430344</v>
      </c>
      <c r="E874" s="4">
        <f t="shared" si="66"/>
        <v>-0.41468043443034475</v>
      </c>
      <c r="F874" s="4">
        <f t="shared" si="67"/>
        <v>0.41468043443034475</v>
      </c>
      <c r="G874" s="4">
        <f t="shared" si="68"/>
        <v>0.17195986269933944</v>
      </c>
      <c r="H874" s="11">
        <f t="shared" si="69"/>
        <v>1.4922789164915748E-2</v>
      </c>
    </row>
    <row r="875" spans="2:8">
      <c r="B875" s="8">
        <v>45050.291666666664</v>
      </c>
      <c r="C875" s="4">
        <v>27.548500000000001</v>
      </c>
      <c r="D875" s="7">
        <f t="shared" si="65"/>
        <v>27.792546804344301</v>
      </c>
      <c r="E875" s="4">
        <f t="shared" si="66"/>
        <v>-0.24404680434430048</v>
      </c>
      <c r="F875" s="4">
        <f t="shared" si="67"/>
        <v>0.24404680434430048</v>
      </c>
      <c r="G875" s="4">
        <f t="shared" si="68"/>
        <v>5.9558842710665284E-2</v>
      </c>
      <c r="H875" s="11">
        <f t="shared" si="69"/>
        <v>8.8588055372996882E-3</v>
      </c>
    </row>
    <row r="876" spans="2:8">
      <c r="B876" s="8">
        <v>45051.291666666664</v>
      </c>
      <c r="C876" s="4">
        <v>28.666</v>
      </c>
      <c r="D876" s="7">
        <f t="shared" si="65"/>
        <v>27.550940468043443</v>
      </c>
      <c r="E876" s="4">
        <f t="shared" si="66"/>
        <v>1.1150595319565575</v>
      </c>
      <c r="F876" s="4">
        <f t="shared" si="67"/>
        <v>1.1150595319565575</v>
      </c>
      <c r="G876" s="4">
        <f t="shared" si="68"/>
        <v>1.243357759807177</v>
      </c>
      <c r="H876" s="11">
        <f t="shared" si="69"/>
        <v>3.8898330145697255E-2</v>
      </c>
    </row>
    <row r="877" spans="2:8">
      <c r="B877" s="8">
        <v>45054.291666666664</v>
      </c>
      <c r="C877" s="4">
        <v>29.136800000000001</v>
      </c>
      <c r="D877" s="7">
        <f t="shared" si="65"/>
        <v>28.654849404680434</v>
      </c>
      <c r="E877" s="4">
        <f t="shared" si="66"/>
        <v>0.4819505953195673</v>
      </c>
      <c r="F877" s="4">
        <f t="shared" si="67"/>
        <v>0.4819505953195673</v>
      </c>
      <c r="G877" s="4">
        <f t="shared" si="68"/>
        <v>0.23227637632888531</v>
      </c>
      <c r="H877" s="11">
        <f t="shared" si="69"/>
        <v>1.6540958352309357E-2</v>
      </c>
    </row>
    <row r="878" spans="2:8">
      <c r="B878" s="8">
        <v>45055.291666666664</v>
      </c>
      <c r="C878" s="4">
        <v>28.557099999999998</v>
      </c>
      <c r="D878" s="7">
        <f t="shared" si="65"/>
        <v>29.131980494046807</v>
      </c>
      <c r="E878" s="4">
        <f t="shared" si="66"/>
        <v>-0.57488049404680908</v>
      </c>
      <c r="F878" s="4">
        <f t="shared" si="67"/>
        <v>0.57488049404680908</v>
      </c>
      <c r="G878" s="4">
        <f t="shared" si="68"/>
        <v>0.3304875824355033</v>
      </c>
      <c r="H878" s="11">
        <f t="shared" si="69"/>
        <v>2.0130912944479974E-2</v>
      </c>
    </row>
    <row r="879" spans="2:8">
      <c r="B879" s="8">
        <v>45056.291666666664</v>
      </c>
      <c r="C879" s="4">
        <v>28.870899999999999</v>
      </c>
      <c r="D879" s="7">
        <f t="shared" si="65"/>
        <v>28.562848804940465</v>
      </c>
      <c r="E879" s="4">
        <f t="shared" si="66"/>
        <v>0.30805119505953371</v>
      </c>
      <c r="F879" s="4">
        <f t="shared" si="67"/>
        <v>0.30805119505953371</v>
      </c>
      <c r="G879" s="4">
        <f t="shared" si="68"/>
        <v>9.4895538777606883E-2</v>
      </c>
      <c r="H879" s="11">
        <f t="shared" si="69"/>
        <v>1.0669954696927832E-2</v>
      </c>
    </row>
    <row r="880" spans="2:8">
      <c r="B880" s="8">
        <v>45057.291666666664</v>
      </c>
      <c r="C880" s="4">
        <v>28.564</v>
      </c>
      <c r="D880" s="7">
        <f t="shared" si="65"/>
        <v>28.867819488049403</v>
      </c>
      <c r="E880" s="4">
        <f t="shared" si="66"/>
        <v>-0.30381948804940251</v>
      </c>
      <c r="F880" s="4">
        <f t="shared" si="67"/>
        <v>0.30381948804940251</v>
      </c>
      <c r="G880" s="4">
        <f t="shared" si="68"/>
        <v>9.2306281318601038E-2</v>
      </c>
      <c r="H880" s="11">
        <f t="shared" si="69"/>
        <v>1.0636447558094193E-2</v>
      </c>
    </row>
    <row r="881" spans="2:8">
      <c r="B881" s="8">
        <v>45058.291666666664</v>
      </c>
      <c r="C881" s="4">
        <v>28.3262</v>
      </c>
      <c r="D881" s="7">
        <f t="shared" si="65"/>
        <v>28.567038194880492</v>
      </c>
      <c r="E881" s="4">
        <f t="shared" si="66"/>
        <v>-0.2408381948804923</v>
      </c>
      <c r="F881" s="4">
        <f t="shared" si="67"/>
        <v>0.2408381948804923</v>
      </c>
      <c r="G881" s="4">
        <f t="shared" si="68"/>
        <v>5.8003036113293986E-2</v>
      </c>
      <c r="H881" s="11">
        <f t="shared" si="69"/>
        <v>8.5023121661392028E-3</v>
      </c>
    </row>
    <row r="882" spans="2:8">
      <c r="B882" s="8">
        <v>45061.291666666664</v>
      </c>
      <c r="C882" s="4">
        <v>28.9389</v>
      </c>
      <c r="D882" s="7">
        <f t="shared" si="65"/>
        <v>28.328608381948804</v>
      </c>
      <c r="E882" s="4">
        <f t="shared" si="66"/>
        <v>0.61029161805119614</v>
      </c>
      <c r="F882" s="4">
        <f t="shared" si="67"/>
        <v>0.61029161805119614</v>
      </c>
      <c r="G882" s="4">
        <f t="shared" si="68"/>
        <v>0.37245585906354706</v>
      </c>
      <c r="H882" s="11">
        <f t="shared" si="69"/>
        <v>2.1088970833417861E-2</v>
      </c>
    </row>
    <row r="883" spans="2:8">
      <c r="B883" s="8">
        <v>45062.291666666664</v>
      </c>
      <c r="C883" s="4">
        <v>29.198699999999999</v>
      </c>
      <c r="D883" s="7">
        <f t="shared" si="65"/>
        <v>28.932797083819487</v>
      </c>
      <c r="E883" s="4">
        <f t="shared" si="66"/>
        <v>0.26590291618051154</v>
      </c>
      <c r="F883" s="4">
        <f t="shared" si="67"/>
        <v>0.26590291618051154</v>
      </c>
      <c r="G883" s="4">
        <f t="shared" si="68"/>
        <v>7.0704360833300145E-2</v>
      </c>
      <c r="H883" s="11">
        <f t="shared" si="69"/>
        <v>9.106669686681652E-3</v>
      </c>
    </row>
    <row r="884" spans="2:8">
      <c r="B884" s="8">
        <v>45063.291666666664</v>
      </c>
      <c r="C884" s="4">
        <v>30.1633</v>
      </c>
      <c r="D884" s="7">
        <f t="shared" si="65"/>
        <v>29.196040970838194</v>
      </c>
      <c r="E884" s="4">
        <f t="shared" si="66"/>
        <v>0.96725902916180573</v>
      </c>
      <c r="F884" s="4">
        <f t="shared" si="67"/>
        <v>0.96725902916180573</v>
      </c>
      <c r="G884" s="4">
        <f t="shared" si="68"/>
        <v>0.93559002949503889</v>
      </c>
      <c r="H884" s="11">
        <f t="shared" si="69"/>
        <v>3.2067414015104635E-2</v>
      </c>
    </row>
    <row r="885" spans="2:8">
      <c r="B885" s="8">
        <v>45064.291666666664</v>
      </c>
      <c r="C885" s="4">
        <v>31.662500000000001</v>
      </c>
      <c r="D885" s="7">
        <f t="shared" si="65"/>
        <v>30.153627409708381</v>
      </c>
      <c r="E885" s="4">
        <f t="shared" si="66"/>
        <v>1.5088725902916202</v>
      </c>
      <c r="F885" s="4">
        <f t="shared" si="67"/>
        <v>1.5088725902916202</v>
      </c>
      <c r="G885" s="4">
        <f t="shared" si="68"/>
        <v>2.2766964937333438</v>
      </c>
      <c r="H885" s="11">
        <f t="shared" si="69"/>
        <v>4.7654878493221323E-2</v>
      </c>
    </row>
    <row r="886" spans="2:8">
      <c r="B886" s="8">
        <v>45065.291666666664</v>
      </c>
      <c r="C886" s="4">
        <v>31.248699999999999</v>
      </c>
      <c r="D886" s="7">
        <f t="shared" si="65"/>
        <v>31.647411274097085</v>
      </c>
      <c r="E886" s="4">
        <f t="shared" si="66"/>
        <v>-0.39871127409708507</v>
      </c>
      <c r="F886" s="4">
        <f t="shared" si="67"/>
        <v>0.39871127409708507</v>
      </c>
      <c r="G886" s="4">
        <f t="shared" si="68"/>
        <v>0.1589706800921209</v>
      </c>
      <c r="H886" s="11">
        <f t="shared" si="69"/>
        <v>1.275929155763552E-2</v>
      </c>
    </row>
    <row r="887" spans="2:8">
      <c r="B887" s="8">
        <v>45068.291666666664</v>
      </c>
      <c r="C887" s="4">
        <v>31.160799999999998</v>
      </c>
      <c r="D887" s="7">
        <f t="shared" si="65"/>
        <v>31.252687112740968</v>
      </c>
      <c r="E887" s="4">
        <f t="shared" si="66"/>
        <v>-9.1887112740970167E-2</v>
      </c>
      <c r="F887" s="4">
        <f t="shared" si="67"/>
        <v>9.1887112740970167E-2</v>
      </c>
      <c r="G887" s="4">
        <f t="shared" si="68"/>
        <v>8.4432414878717627E-3</v>
      </c>
      <c r="H887" s="11">
        <f t="shared" si="69"/>
        <v>2.9488046757775851E-3</v>
      </c>
    </row>
    <row r="888" spans="2:8">
      <c r="B888" s="8">
        <v>45069.291666666664</v>
      </c>
      <c r="C888" s="4">
        <v>30.672999999999998</v>
      </c>
      <c r="D888" s="7">
        <f t="shared" si="65"/>
        <v>31.161718871127409</v>
      </c>
      <c r="E888" s="4">
        <f t="shared" si="66"/>
        <v>-0.48871887112741064</v>
      </c>
      <c r="F888" s="4">
        <f t="shared" si="67"/>
        <v>0.48871887112741064</v>
      </c>
      <c r="G888" s="4">
        <f t="shared" si="68"/>
        <v>0.23884613499605062</v>
      </c>
      <c r="H888" s="11">
        <f t="shared" si="69"/>
        <v>1.5933194377055086E-2</v>
      </c>
    </row>
    <row r="889" spans="2:8">
      <c r="B889" s="8">
        <v>45070.291666666664</v>
      </c>
      <c r="C889" s="4">
        <v>30.523099999999999</v>
      </c>
      <c r="D889" s="7">
        <f t="shared" si="65"/>
        <v>30.677887188711271</v>
      </c>
      <c r="E889" s="4">
        <f t="shared" si="66"/>
        <v>-0.15478718871127128</v>
      </c>
      <c r="F889" s="4">
        <f t="shared" si="67"/>
        <v>0.15478718871127128</v>
      </c>
      <c r="G889" s="4">
        <f t="shared" si="68"/>
        <v>2.395907378913871E-2</v>
      </c>
      <c r="H889" s="11">
        <f t="shared" si="69"/>
        <v>5.0711490219299904E-3</v>
      </c>
    </row>
    <row r="890" spans="2:8">
      <c r="B890" s="8">
        <v>45071.291666666664</v>
      </c>
      <c r="C890" s="4">
        <v>37.961500000000001</v>
      </c>
      <c r="D890" s="7">
        <f t="shared" si="65"/>
        <v>30.524647871887112</v>
      </c>
      <c r="E890" s="4">
        <f t="shared" si="66"/>
        <v>7.4368521281128892</v>
      </c>
      <c r="F890" s="4">
        <f t="shared" si="67"/>
        <v>7.4368521281128892</v>
      </c>
      <c r="G890" s="4">
        <f t="shared" si="68"/>
        <v>55.306769575417206</v>
      </c>
      <c r="H890" s="11">
        <f t="shared" si="69"/>
        <v>0.19590511776702418</v>
      </c>
    </row>
    <row r="891" spans="2:8">
      <c r="B891" s="8">
        <v>45072.291666666664</v>
      </c>
      <c r="C891" s="4">
        <v>38.927</v>
      </c>
      <c r="D891" s="7">
        <f t="shared" si="65"/>
        <v>37.887131478718871</v>
      </c>
      <c r="E891" s="4">
        <f t="shared" si="66"/>
        <v>1.0398685212811287</v>
      </c>
      <c r="F891" s="4">
        <f t="shared" si="67"/>
        <v>1.0398685212811287</v>
      </c>
      <c r="G891" s="4">
        <f t="shared" si="68"/>
        <v>1.0813265415514013</v>
      </c>
      <c r="H891" s="11">
        <f t="shared" si="69"/>
        <v>2.6713297230229114E-2</v>
      </c>
    </row>
    <row r="892" spans="2:8">
      <c r="B892" s="8">
        <v>45076.291666666664</v>
      </c>
      <c r="C892" s="4">
        <v>40.0914</v>
      </c>
      <c r="D892" s="7">
        <f t="shared" si="65"/>
        <v>38.916601314787187</v>
      </c>
      <c r="E892" s="4">
        <f t="shared" si="66"/>
        <v>1.1747986852128136</v>
      </c>
      <c r="F892" s="4">
        <f t="shared" si="67"/>
        <v>1.1747986852128136</v>
      </c>
      <c r="G892" s="4">
        <f t="shared" si="68"/>
        <v>1.3801519507777555</v>
      </c>
      <c r="H892" s="11">
        <f t="shared" si="69"/>
        <v>2.9303009753034657E-2</v>
      </c>
    </row>
    <row r="893" spans="2:8">
      <c r="B893" s="8">
        <v>45077.291666666664</v>
      </c>
      <c r="C893" s="4">
        <v>37.8155</v>
      </c>
      <c r="D893" s="7">
        <f t="shared" si="65"/>
        <v>40.079652013147872</v>
      </c>
      <c r="E893" s="4">
        <f t="shared" si="66"/>
        <v>-2.2641520131478714</v>
      </c>
      <c r="F893" s="4">
        <f t="shared" si="67"/>
        <v>2.2641520131478714</v>
      </c>
      <c r="G893" s="4">
        <f t="shared" si="68"/>
        <v>5.1263843386415591</v>
      </c>
      <c r="H893" s="11">
        <f t="shared" si="69"/>
        <v>5.9873650041593299E-2</v>
      </c>
    </row>
    <row r="894" spans="2:8">
      <c r="B894" s="8">
        <v>45078.291666666664</v>
      </c>
      <c r="C894" s="4">
        <v>39.750599999999999</v>
      </c>
      <c r="D894" s="7">
        <f t="shared" si="65"/>
        <v>37.838141520131479</v>
      </c>
      <c r="E894" s="4">
        <f t="shared" si="66"/>
        <v>1.9124584798685191</v>
      </c>
      <c r="F894" s="4">
        <f t="shared" si="67"/>
        <v>1.9124584798685191</v>
      </c>
      <c r="G894" s="4">
        <f t="shared" si="68"/>
        <v>3.6574974372210072</v>
      </c>
      <c r="H894" s="11">
        <f t="shared" si="69"/>
        <v>4.8111436805193364E-2</v>
      </c>
    </row>
    <row r="895" spans="2:8">
      <c r="B895" s="8">
        <v>45079.291666666664</v>
      </c>
      <c r="C895" s="4">
        <v>39.3078</v>
      </c>
      <c r="D895" s="7">
        <f t="shared" si="65"/>
        <v>39.731475415201317</v>
      </c>
      <c r="E895" s="4">
        <f t="shared" si="66"/>
        <v>-0.42367541520131624</v>
      </c>
      <c r="F895" s="4">
        <f t="shared" si="67"/>
        <v>0.42367541520131624</v>
      </c>
      <c r="G895" s="4">
        <f t="shared" si="68"/>
        <v>0.17950085744600772</v>
      </c>
      <c r="H895" s="11">
        <f t="shared" si="69"/>
        <v>1.0778405690507132E-2</v>
      </c>
    </row>
    <row r="896" spans="2:8">
      <c r="B896" s="8">
        <v>45082.291666666664</v>
      </c>
      <c r="C896" s="4">
        <v>39.151899999999998</v>
      </c>
      <c r="D896" s="7">
        <f t="shared" si="65"/>
        <v>39.312036754152011</v>
      </c>
      <c r="E896" s="4">
        <f t="shared" si="66"/>
        <v>-0.16013675415201334</v>
      </c>
      <c r="F896" s="4">
        <f t="shared" si="67"/>
        <v>0.16013675415201334</v>
      </c>
      <c r="G896" s="4">
        <f t="shared" si="68"/>
        <v>2.5643780030342362E-2</v>
      </c>
      <c r="H896" s="11">
        <f t="shared" si="69"/>
        <v>4.090140048171694E-3</v>
      </c>
    </row>
    <row r="897" spans="2:8">
      <c r="B897" s="8">
        <v>45083.291666666664</v>
      </c>
      <c r="C897" s="4">
        <v>38.635100000000001</v>
      </c>
      <c r="D897" s="7">
        <f t="shared" si="65"/>
        <v>39.153501367541516</v>
      </c>
      <c r="E897" s="4">
        <f t="shared" si="66"/>
        <v>-0.51840136754151445</v>
      </c>
      <c r="F897" s="4">
        <f t="shared" si="67"/>
        <v>0.51840136754151445</v>
      </c>
      <c r="G897" s="4">
        <f t="shared" si="68"/>
        <v>0.26873997786891235</v>
      </c>
      <c r="H897" s="11">
        <f t="shared" si="69"/>
        <v>1.3417886003699083E-2</v>
      </c>
    </row>
    <row r="898" spans="2:8">
      <c r="B898" s="8">
        <v>45084.291666666664</v>
      </c>
      <c r="C898" s="4">
        <v>37.460599999999999</v>
      </c>
      <c r="D898" s="7">
        <f t="shared" si="65"/>
        <v>38.640284013675419</v>
      </c>
      <c r="E898" s="4">
        <f t="shared" si="66"/>
        <v>-1.1796840136754199</v>
      </c>
      <c r="F898" s="4">
        <f t="shared" si="67"/>
        <v>1.1796840136754199</v>
      </c>
      <c r="G898" s="4">
        <f t="shared" si="68"/>
        <v>1.3916543721213481</v>
      </c>
      <c r="H898" s="11">
        <f t="shared" si="69"/>
        <v>3.1491327252511171E-2</v>
      </c>
    </row>
    <row r="899" spans="2:8">
      <c r="B899" s="8">
        <v>45085.291666666664</v>
      </c>
      <c r="C899" s="4">
        <v>38.495199999999997</v>
      </c>
      <c r="D899" s="7">
        <f t="shared" si="65"/>
        <v>37.472396840136753</v>
      </c>
      <c r="E899" s="4">
        <f t="shared" si="66"/>
        <v>1.0228031598632441</v>
      </c>
      <c r="F899" s="4">
        <f t="shared" si="67"/>
        <v>1.0228031598632441</v>
      </c>
      <c r="G899" s="4">
        <f t="shared" si="68"/>
        <v>1.0461263038262369</v>
      </c>
      <c r="H899" s="11">
        <f t="shared" si="69"/>
        <v>2.6569628417653219E-2</v>
      </c>
    </row>
    <row r="900" spans="2:8">
      <c r="B900" s="8">
        <v>45086.291666666664</v>
      </c>
      <c r="C900" s="4">
        <v>38.755099999999999</v>
      </c>
      <c r="D900" s="7">
        <f t="shared" ref="D900:D963" si="70">alpha*C899+(1-alpha)*D899</f>
        <v>38.484971968401368</v>
      </c>
      <c r="E900" s="4">
        <f t="shared" ref="E900:E963" si="71">C900-D900</f>
        <v>0.27012803159863097</v>
      </c>
      <c r="F900" s="4">
        <f t="shared" ref="F900:F963" si="72">ABS(E900)</f>
        <v>0.27012803159863097</v>
      </c>
      <c r="G900" s="4">
        <f t="shared" ref="G900:G963" si="73">E900^2</f>
        <v>7.2969153455350974E-2</v>
      </c>
      <c r="H900" s="11">
        <f t="shared" ref="H900:H963" si="74">F900/C900</f>
        <v>6.9701286178756082E-3</v>
      </c>
    </row>
    <row r="901" spans="2:8">
      <c r="B901" s="8">
        <v>45089.291666666664</v>
      </c>
      <c r="C901" s="4">
        <v>39.466799999999999</v>
      </c>
      <c r="D901" s="7">
        <f t="shared" si="70"/>
        <v>38.75239871968401</v>
      </c>
      <c r="E901" s="4">
        <f t="shared" si="71"/>
        <v>0.7144012803159896</v>
      </c>
      <c r="F901" s="4">
        <f t="shared" si="72"/>
        <v>0.7144012803159896</v>
      </c>
      <c r="G901" s="4">
        <f t="shared" si="73"/>
        <v>0.51036918931712516</v>
      </c>
      <c r="H901" s="11">
        <f t="shared" si="74"/>
        <v>1.8101322638673256E-2</v>
      </c>
    </row>
    <row r="902" spans="2:8">
      <c r="B902" s="8">
        <v>45090.291666666664</v>
      </c>
      <c r="C902" s="4">
        <v>41.0062</v>
      </c>
      <c r="D902" s="7">
        <f t="shared" si="70"/>
        <v>39.45965598719684</v>
      </c>
      <c r="E902" s="4">
        <f t="shared" si="71"/>
        <v>1.5465440128031602</v>
      </c>
      <c r="F902" s="4">
        <f t="shared" si="72"/>
        <v>1.5465440128031602</v>
      </c>
      <c r="G902" s="4">
        <f t="shared" si="73"/>
        <v>2.3917983835373016</v>
      </c>
      <c r="H902" s="11">
        <f t="shared" si="74"/>
        <v>3.7714882451998971E-2</v>
      </c>
    </row>
    <row r="903" spans="2:8">
      <c r="B903" s="8">
        <v>45091.291666666664</v>
      </c>
      <c r="C903" s="4">
        <v>42.980499999999999</v>
      </c>
      <c r="D903" s="7">
        <f t="shared" si="70"/>
        <v>40.990734559871967</v>
      </c>
      <c r="E903" s="4">
        <f t="shared" si="71"/>
        <v>1.989765440128032</v>
      </c>
      <c r="F903" s="4">
        <f t="shared" si="72"/>
        <v>1.989765440128032</v>
      </c>
      <c r="G903" s="4">
        <f t="shared" si="73"/>
        <v>3.9591665067279012</v>
      </c>
      <c r="H903" s="11">
        <f t="shared" si="74"/>
        <v>4.6294608953549449E-2</v>
      </c>
    </row>
    <row r="904" spans="2:8">
      <c r="B904" s="8">
        <v>45092.291666666664</v>
      </c>
      <c r="C904" s="4">
        <v>42.636600000000001</v>
      </c>
      <c r="D904" s="7">
        <f t="shared" si="70"/>
        <v>42.960602345598716</v>
      </c>
      <c r="E904" s="4">
        <f t="shared" si="71"/>
        <v>-0.32400234559871421</v>
      </c>
      <c r="F904" s="4">
        <f t="shared" si="72"/>
        <v>0.32400234559871421</v>
      </c>
      <c r="G904" s="4">
        <f t="shared" si="73"/>
        <v>0.10497751995346864</v>
      </c>
      <c r="H904" s="11">
        <f t="shared" si="74"/>
        <v>7.5991600080380283E-3</v>
      </c>
    </row>
    <row r="905" spans="2:8">
      <c r="B905" s="8">
        <v>45093.291666666664</v>
      </c>
      <c r="C905" s="4">
        <v>42.675600000000003</v>
      </c>
      <c r="D905" s="7">
        <f t="shared" si="70"/>
        <v>42.639840023455989</v>
      </c>
      <c r="E905" s="4">
        <f t="shared" si="71"/>
        <v>3.5759976544014194E-2</v>
      </c>
      <c r="F905" s="4">
        <f t="shared" si="72"/>
        <v>3.5759976544014194E-2</v>
      </c>
      <c r="G905" s="4">
        <f t="shared" si="73"/>
        <v>1.2787759224284453E-3</v>
      </c>
      <c r="H905" s="11">
        <f t="shared" si="74"/>
        <v>8.3794900467747829E-4</v>
      </c>
    </row>
    <row r="906" spans="2:8">
      <c r="B906" s="8">
        <v>45097.291666666664</v>
      </c>
      <c r="C906" s="4">
        <v>43.7911</v>
      </c>
      <c r="D906" s="7">
        <f t="shared" si="70"/>
        <v>42.675242400234566</v>
      </c>
      <c r="E906" s="4">
        <f t="shared" si="71"/>
        <v>1.1158575997654339</v>
      </c>
      <c r="F906" s="4">
        <f t="shared" si="72"/>
        <v>1.1158575997654339</v>
      </c>
      <c r="G906" s="4">
        <f t="shared" si="73"/>
        <v>1.2451381829542751</v>
      </c>
      <c r="H906" s="11">
        <f t="shared" si="74"/>
        <v>2.5481378630941763E-2</v>
      </c>
    </row>
    <row r="907" spans="2:8">
      <c r="B907" s="8">
        <v>45098.291666666664</v>
      </c>
      <c r="C907" s="4">
        <v>43.028399999999998</v>
      </c>
      <c r="D907" s="7">
        <f t="shared" si="70"/>
        <v>43.779941424002345</v>
      </c>
      <c r="E907" s="4">
        <f t="shared" si="71"/>
        <v>-0.75154142400234747</v>
      </c>
      <c r="F907" s="4">
        <f t="shared" si="72"/>
        <v>0.75154142400234747</v>
      </c>
      <c r="G907" s="4">
        <f t="shared" si="73"/>
        <v>0.56481451199147625</v>
      </c>
      <c r="H907" s="11">
        <f t="shared" si="74"/>
        <v>1.7466171737790564E-2</v>
      </c>
    </row>
    <row r="908" spans="2:8">
      <c r="B908" s="8">
        <v>45099.291666666664</v>
      </c>
      <c r="C908" s="4">
        <v>43.008400000000002</v>
      </c>
      <c r="D908" s="7">
        <f t="shared" si="70"/>
        <v>43.035915414240023</v>
      </c>
      <c r="E908" s="4">
        <f t="shared" si="71"/>
        <v>-2.751541424002113E-2</v>
      </c>
      <c r="F908" s="4">
        <f t="shared" si="72"/>
        <v>2.751541424002113E-2</v>
      </c>
      <c r="G908" s="4">
        <f t="shared" si="73"/>
        <v>7.5709802079995756E-4</v>
      </c>
      <c r="H908" s="11">
        <f t="shared" si="74"/>
        <v>6.3976837641068092E-4</v>
      </c>
    </row>
    <row r="909" spans="2:8">
      <c r="B909" s="8">
        <v>45100.291666666664</v>
      </c>
      <c r="C909" s="4">
        <v>42.192799999999998</v>
      </c>
      <c r="D909" s="7">
        <f t="shared" si="70"/>
        <v>43.008675154142402</v>
      </c>
      <c r="E909" s="4">
        <f t="shared" si="71"/>
        <v>-0.81587515414240386</v>
      </c>
      <c r="F909" s="4">
        <f t="shared" si="72"/>
        <v>0.81587515414240386</v>
      </c>
      <c r="G909" s="4">
        <f t="shared" si="73"/>
        <v>0.6656522671468913</v>
      </c>
      <c r="H909" s="11">
        <f t="shared" si="74"/>
        <v>1.9336833633757509E-2</v>
      </c>
    </row>
    <row r="910" spans="2:8">
      <c r="B910" s="8">
        <v>45103.291666666664</v>
      </c>
      <c r="C910" s="4">
        <v>40.616399999999999</v>
      </c>
      <c r="D910" s="7">
        <f t="shared" si="70"/>
        <v>42.200958751541421</v>
      </c>
      <c r="E910" s="4">
        <f t="shared" si="71"/>
        <v>-1.5845587515414223</v>
      </c>
      <c r="F910" s="4">
        <f t="shared" si="72"/>
        <v>1.5845587515414223</v>
      </c>
      <c r="G910" s="4">
        <f t="shared" si="73"/>
        <v>2.5108264370865112</v>
      </c>
      <c r="H910" s="11">
        <f t="shared" si="74"/>
        <v>3.9012781820678896E-2</v>
      </c>
    </row>
    <row r="911" spans="2:8">
      <c r="B911" s="8">
        <v>45104.291666666664</v>
      </c>
      <c r="C911" s="4">
        <v>41.859900000000003</v>
      </c>
      <c r="D911" s="7">
        <f t="shared" si="70"/>
        <v>40.632245587515413</v>
      </c>
      <c r="E911" s="4">
        <f t="shared" si="71"/>
        <v>1.2276544124845898</v>
      </c>
      <c r="F911" s="4">
        <f t="shared" si="72"/>
        <v>1.2276544124845898</v>
      </c>
      <c r="G911" s="4">
        <f t="shared" si="73"/>
        <v>1.5071353564928835</v>
      </c>
      <c r="H911" s="11">
        <f t="shared" si="74"/>
        <v>2.932769577769153E-2</v>
      </c>
    </row>
    <row r="912" spans="2:8">
      <c r="B912" s="8">
        <v>45105.291666666664</v>
      </c>
      <c r="C912" s="4">
        <v>41.101199999999999</v>
      </c>
      <c r="D912" s="7">
        <f t="shared" si="70"/>
        <v>41.847623455875159</v>
      </c>
      <c r="E912" s="4">
        <f t="shared" si="71"/>
        <v>-0.7464234558751599</v>
      </c>
      <c r="F912" s="4">
        <f t="shared" si="72"/>
        <v>0.7464234558751599</v>
      </c>
      <c r="G912" s="4">
        <f t="shared" si="73"/>
        <v>0.55714797548061679</v>
      </c>
      <c r="H912" s="11">
        <f t="shared" si="74"/>
        <v>1.8160624406955515E-2</v>
      </c>
    </row>
    <row r="913" spans="2:8">
      <c r="B913" s="8">
        <v>45106.291666666664</v>
      </c>
      <c r="C913" s="4">
        <v>40.8063</v>
      </c>
      <c r="D913" s="7">
        <f t="shared" si="70"/>
        <v>41.108664234558752</v>
      </c>
      <c r="E913" s="4">
        <f t="shared" si="71"/>
        <v>-0.30236423455875183</v>
      </c>
      <c r="F913" s="4">
        <f t="shared" si="72"/>
        <v>0.30236423455875183</v>
      </c>
      <c r="G913" s="4">
        <f t="shared" si="73"/>
        <v>9.1424130340299892E-2</v>
      </c>
      <c r="H913" s="11">
        <f t="shared" si="74"/>
        <v>7.4097439502908086E-3</v>
      </c>
    </row>
    <row r="914" spans="2:8">
      <c r="B914" s="8">
        <v>45107.291666666664</v>
      </c>
      <c r="C914" s="4">
        <v>42.285699999999999</v>
      </c>
      <c r="D914" s="7">
        <f t="shared" si="70"/>
        <v>40.809323642345589</v>
      </c>
      <c r="E914" s="4">
        <f t="shared" si="71"/>
        <v>1.4763763576544093</v>
      </c>
      <c r="F914" s="4">
        <f t="shared" si="72"/>
        <v>1.4763763576544093</v>
      </c>
      <c r="G914" s="4">
        <f t="shared" si="73"/>
        <v>2.1796871494409005</v>
      </c>
      <c r="H914" s="11">
        <f t="shared" si="74"/>
        <v>3.4914317550718312E-2</v>
      </c>
    </row>
    <row r="915" spans="2:8">
      <c r="B915" s="8">
        <v>45110.291666666664</v>
      </c>
      <c r="C915" s="4">
        <v>42.396700000000003</v>
      </c>
      <c r="D915" s="7">
        <f t="shared" si="70"/>
        <v>42.270936236423452</v>
      </c>
      <c r="E915" s="4">
        <f t="shared" si="71"/>
        <v>0.1257637635765505</v>
      </c>
      <c r="F915" s="4">
        <f t="shared" si="72"/>
        <v>0.1257637635765505</v>
      </c>
      <c r="G915" s="4">
        <f t="shared" si="73"/>
        <v>1.5816524228938492E-2</v>
      </c>
      <c r="H915" s="11">
        <f t="shared" si="74"/>
        <v>2.9663573716008675E-3</v>
      </c>
    </row>
    <row r="916" spans="2:8">
      <c r="B916" s="8">
        <v>45112.291666666664</v>
      </c>
      <c r="C916" s="4">
        <v>42.300699999999999</v>
      </c>
      <c r="D916" s="7">
        <f t="shared" si="70"/>
        <v>42.395442362364243</v>
      </c>
      <c r="E916" s="4">
        <f t="shared" si="71"/>
        <v>-9.4742362364243604E-2</v>
      </c>
      <c r="F916" s="4">
        <f t="shared" si="72"/>
        <v>9.4742362364243604E-2</v>
      </c>
      <c r="G916" s="4">
        <f t="shared" si="73"/>
        <v>8.9761152263576425E-3</v>
      </c>
      <c r="H916" s="11">
        <f t="shared" si="74"/>
        <v>2.2397350957370351E-3</v>
      </c>
    </row>
    <row r="917" spans="2:8">
      <c r="B917" s="8">
        <v>45113.291666666664</v>
      </c>
      <c r="C917" s="4">
        <v>42.086799999999997</v>
      </c>
      <c r="D917" s="7">
        <f t="shared" si="70"/>
        <v>42.301647423623642</v>
      </c>
      <c r="E917" s="4">
        <f t="shared" si="71"/>
        <v>-0.21484742362364528</v>
      </c>
      <c r="F917" s="4">
        <f t="shared" si="72"/>
        <v>0.21484742362364528</v>
      </c>
      <c r="G917" s="4">
        <f t="shared" si="73"/>
        <v>4.6159415437718093E-2</v>
      </c>
      <c r="H917" s="11">
        <f t="shared" si="74"/>
        <v>5.1048647942738652E-3</v>
      </c>
    </row>
    <row r="918" spans="2:8">
      <c r="B918" s="8">
        <v>45114.291666666664</v>
      </c>
      <c r="C918" s="4">
        <v>42.486600000000003</v>
      </c>
      <c r="D918" s="7">
        <f t="shared" si="70"/>
        <v>42.088948474236233</v>
      </c>
      <c r="E918" s="4">
        <f t="shared" si="71"/>
        <v>0.39765152576377005</v>
      </c>
      <c r="F918" s="4">
        <f t="shared" si="72"/>
        <v>0.39765152576377005</v>
      </c>
      <c r="G918" s="4">
        <f t="shared" si="73"/>
        <v>0.15812673594225427</v>
      </c>
      <c r="H918" s="11">
        <f t="shared" si="74"/>
        <v>9.3594574704440932E-3</v>
      </c>
    </row>
    <row r="919" spans="2:8">
      <c r="B919" s="8">
        <v>45117.291666666664</v>
      </c>
      <c r="C919" s="4">
        <v>42.163800000000002</v>
      </c>
      <c r="D919" s="7">
        <f t="shared" si="70"/>
        <v>42.482623484742362</v>
      </c>
      <c r="E919" s="4">
        <f t="shared" si="71"/>
        <v>-0.31882348474236011</v>
      </c>
      <c r="F919" s="4">
        <f t="shared" si="72"/>
        <v>0.31882348474236011</v>
      </c>
      <c r="G919" s="4">
        <f t="shared" si="73"/>
        <v>0.10164841442326193</v>
      </c>
      <c r="H919" s="11">
        <f t="shared" si="74"/>
        <v>7.5615453242440216E-3</v>
      </c>
    </row>
    <row r="920" spans="2:8">
      <c r="B920" s="8">
        <v>45118.291666666664</v>
      </c>
      <c r="C920" s="4">
        <v>42.3887</v>
      </c>
      <c r="D920" s="7">
        <f t="shared" si="70"/>
        <v>42.166988234847423</v>
      </c>
      <c r="E920" s="4">
        <f t="shared" si="71"/>
        <v>0.22171176515257685</v>
      </c>
      <c r="F920" s="4">
        <f t="shared" si="72"/>
        <v>0.22171176515257685</v>
      </c>
      <c r="G920" s="4">
        <f t="shared" si="73"/>
        <v>4.9156106807071387E-2</v>
      </c>
      <c r="H920" s="11">
        <f t="shared" si="74"/>
        <v>5.2304450278630116E-3</v>
      </c>
    </row>
    <row r="921" spans="2:8">
      <c r="B921" s="8">
        <v>45119.291666666664</v>
      </c>
      <c r="C921" s="4">
        <v>43.885100000000001</v>
      </c>
      <c r="D921" s="7">
        <f t="shared" si="70"/>
        <v>42.386482882348474</v>
      </c>
      <c r="E921" s="4">
        <f t="shared" si="71"/>
        <v>1.4986171176515271</v>
      </c>
      <c r="F921" s="4">
        <f t="shared" si="72"/>
        <v>1.4986171176515271</v>
      </c>
      <c r="G921" s="4">
        <f t="shared" si="73"/>
        <v>2.2458532653181709</v>
      </c>
      <c r="H921" s="11">
        <f t="shared" si="74"/>
        <v>3.414865450122085E-2</v>
      </c>
    </row>
    <row r="922" spans="2:8">
      <c r="B922" s="8">
        <v>45120.291666666664</v>
      </c>
      <c r="C922" s="4">
        <v>45.959299999999999</v>
      </c>
      <c r="D922" s="7">
        <f t="shared" si="70"/>
        <v>43.870113828823484</v>
      </c>
      <c r="E922" s="4">
        <f t="shared" si="71"/>
        <v>2.0891861711765145</v>
      </c>
      <c r="F922" s="4">
        <f t="shared" si="72"/>
        <v>2.0891861711765145</v>
      </c>
      <c r="G922" s="4">
        <f t="shared" si="73"/>
        <v>4.3646988578351849</v>
      </c>
      <c r="H922" s="11">
        <f t="shared" si="74"/>
        <v>4.5457310515532541E-2</v>
      </c>
    </row>
    <row r="923" spans="2:8">
      <c r="B923" s="8">
        <v>45121.291666666664</v>
      </c>
      <c r="C923" s="4">
        <v>45.451500000000003</v>
      </c>
      <c r="D923" s="7">
        <f t="shared" si="70"/>
        <v>45.938408138288239</v>
      </c>
      <c r="E923" s="4">
        <f t="shared" si="71"/>
        <v>-0.48690813828823565</v>
      </c>
      <c r="F923" s="4">
        <f t="shared" si="72"/>
        <v>0.48690813828823565</v>
      </c>
      <c r="G923" s="4">
        <f t="shared" si="73"/>
        <v>0.23707953513131561</v>
      </c>
      <c r="H923" s="11">
        <f t="shared" si="74"/>
        <v>1.0712696793026315E-2</v>
      </c>
    </row>
    <row r="924" spans="2:8">
      <c r="B924" s="8">
        <v>45124.291666666664</v>
      </c>
      <c r="C924" s="4">
        <v>46.443100000000001</v>
      </c>
      <c r="D924" s="7">
        <f t="shared" si="70"/>
        <v>45.456369081382888</v>
      </c>
      <c r="E924" s="4">
        <f t="shared" si="71"/>
        <v>0.98673091861711271</v>
      </c>
      <c r="F924" s="4">
        <f t="shared" si="72"/>
        <v>0.98673091861711271</v>
      </c>
      <c r="G924" s="4">
        <f t="shared" si="73"/>
        <v>0.97363790575497111</v>
      </c>
      <c r="H924" s="11">
        <f t="shared" si="74"/>
        <v>2.1246017570255057E-2</v>
      </c>
    </row>
    <row r="925" spans="2:8">
      <c r="B925" s="8">
        <v>45125.291666666664</v>
      </c>
      <c r="C925" s="4">
        <v>47.475700000000003</v>
      </c>
      <c r="D925" s="7">
        <f t="shared" si="70"/>
        <v>46.433232690813831</v>
      </c>
      <c r="E925" s="4">
        <f t="shared" si="71"/>
        <v>1.042467309186172</v>
      </c>
      <c r="F925" s="4">
        <f t="shared" si="72"/>
        <v>1.042467309186172</v>
      </c>
      <c r="G925" s="4">
        <f t="shared" si="73"/>
        <v>1.086738090721858</v>
      </c>
      <c r="H925" s="11">
        <f t="shared" si="74"/>
        <v>2.1957913399616478E-2</v>
      </c>
    </row>
    <row r="926" spans="2:8">
      <c r="B926" s="8">
        <v>45126.291666666664</v>
      </c>
      <c r="C926" s="4">
        <v>47.058900000000001</v>
      </c>
      <c r="D926" s="7">
        <f t="shared" si="70"/>
        <v>47.465275326908142</v>
      </c>
      <c r="E926" s="4">
        <f t="shared" si="71"/>
        <v>-0.40637532690814027</v>
      </c>
      <c r="F926" s="4">
        <f t="shared" si="72"/>
        <v>0.40637532690814027</v>
      </c>
      <c r="G926" s="4">
        <f t="shared" si="73"/>
        <v>0.16514090631969788</v>
      </c>
      <c r="H926" s="11">
        <f t="shared" si="74"/>
        <v>8.6354616641727763E-3</v>
      </c>
    </row>
    <row r="927" spans="2:8">
      <c r="B927" s="8">
        <v>45127.291666666664</v>
      </c>
      <c r="C927" s="4">
        <v>45.502499999999998</v>
      </c>
      <c r="D927" s="7">
        <f t="shared" si="70"/>
        <v>47.062963753269081</v>
      </c>
      <c r="E927" s="4">
        <f t="shared" si="71"/>
        <v>-1.560463753269083</v>
      </c>
      <c r="F927" s="4">
        <f t="shared" si="72"/>
        <v>1.560463753269083</v>
      </c>
      <c r="G927" s="4">
        <f t="shared" si="73"/>
        <v>2.4350471252666335</v>
      </c>
      <c r="H927" s="11">
        <f t="shared" si="74"/>
        <v>3.429402237831071E-2</v>
      </c>
    </row>
    <row r="928" spans="2:8">
      <c r="B928" s="8">
        <v>45128.291666666664</v>
      </c>
      <c r="C928" s="4">
        <v>44.291899999999998</v>
      </c>
      <c r="D928" s="7">
        <f t="shared" si="70"/>
        <v>45.518104637532687</v>
      </c>
      <c r="E928" s="4">
        <f t="shared" si="71"/>
        <v>-1.2262046375326889</v>
      </c>
      <c r="F928" s="4">
        <f t="shared" si="72"/>
        <v>1.2262046375326889</v>
      </c>
      <c r="G928" s="4">
        <f t="shared" si="73"/>
        <v>1.503577813106673</v>
      </c>
      <c r="H928" s="11">
        <f t="shared" si="74"/>
        <v>2.7684624898292667E-2</v>
      </c>
    </row>
    <row r="929" spans="2:8">
      <c r="B929" s="8">
        <v>45131.291666666664</v>
      </c>
      <c r="C929" s="4">
        <v>44.594799999999999</v>
      </c>
      <c r="D929" s="7">
        <f t="shared" si="70"/>
        <v>44.304162046375325</v>
      </c>
      <c r="E929" s="4">
        <f t="shared" si="71"/>
        <v>0.29063795362467459</v>
      </c>
      <c r="F929" s="4">
        <f t="shared" si="72"/>
        <v>0.29063795362467459</v>
      </c>
      <c r="G929" s="4">
        <f t="shared" si="73"/>
        <v>8.4470420087138495E-2</v>
      </c>
      <c r="H929" s="11">
        <f t="shared" si="74"/>
        <v>6.5173059106594178E-3</v>
      </c>
    </row>
    <row r="930" spans="2:8">
      <c r="B930" s="8">
        <v>45132.291666666664</v>
      </c>
      <c r="C930" s="4">
        <v>45.6614</v>
      </c>
      <c r="D930" s="7">
        <f t="shared" si="70"/>
        <v>44.59189362046375</v>
      </c>
      <c r="E930" s="4">
        <f t="shared" si="71"/>
        <v>1.0695063795362501</v>
      </c>
      <c r="F930" s="4">
        <f t="shared" si="72"/>
        <v>1.0695063795362501</v>
      </c>
      <c r="G930" s="4">
        <f t="shared" si="73"/>
        <v>1.1438438958687374</v>
      </c>
      <c r="H930" s="11">
        <f t="shared" si="74"/>
        <v>2.3422549013745748E-2</v>
      </c>
    </row>
    <row r="931" spans="2:8">
      <c r="B931" s="8">
        <v>45133.291666666664</v>
      </c>
      <c r="C931" s="4">
        <v>45.4345</v>
      </c>
      <c r="D931" s="7">
        <f t="shared" si="70"/>
        <v>45.650704936204633</v>
      </c>
      <c r="E931" s="4">
        <f t="shared" si="71"/>
        <v>-0.21620493620463321</v>
      </c>
      <c r="F931" s="4">
        <f t="shared" si="72"/>
        <v>0.21620493620463321</v>
      </c>
      <c r="G931" s="4">
        <f t="shared" si="73"/>
        <v>4.6744574439249516E-2</v>
      </c>
      <c r="H931" s="11">
        <f t="shared" si="74"/>
        <v>4.7586071422516633E-3</v>
      </c>
    </row>
    <row r="932" spans="2:8">
      <c r="B932" s="8">
        <v>45134.291666666664</v>
      </c>
      <c r="C932" s="4">
        <v>45.882300000000001</v>
      </c>
      <c r="D932" s="7">
        <f t="shared" si="70"/>
        <v>45.436662049362042</v>
      </c>
      <c r="E932" s="4">
        <f t="shared" si="71"/>
        <v>0.44563795063795908</v>
      </c>
      <c r="F932" s="4">
        <f t="shared" si="72"/>
        <v>0.44563795063795908</v>
      </c>
      <c r="G932" s="4">
        <f t="shared" si="73"/>
        <v>0.19859318304880005</v>
      </c>
      <c r="H932" s="11">
        <f t="shared" si="74"/>
        <v>9.7126332079681948E-3</v>
      </c>
    </row>
    <row r="933" spans="2:8">
      <c r="B933" s="8">
        <v>45135.291666666664</v>
      </c>
      <c r="C933" s="4">
        <v>46.731999999999999</v>
      </c>
      <c r="D933" s="7">
        <f t="shared" si="70"/>
        <v>45.877843620493621</v>
      </c>
      <c r="E933" s="4">
        <f t="shared" si="71"/>
        <v>0.85415637950637802</v>
      </c>
      <c r="F933" s="4">
        <f t="shared" si="72"/>
        <v>0.85415637950637802</v>
      </c>
      <c r="G933" s="4">
        <f t="shared" si="73"/>
        <v>0.72958312065144371</v>
      </c>
      <c r="H933" s="11">
        <f t="shared" si="74"/>
        <v>1.8277762122450955E-2</v>
      </c>
    </row>
    <row r="934" spans="2:8">
      <c r="B934" s="8">
        <v>45138.291666666664</v>
      </c>
      <c r="C934" s="4">
        <v>46.710999999999999</v>
      </c>
      <c r="D934" s="7">
        <f t="shared" si="70"/>
        <v>46.723458436204936</v>
      </c>
      <c r="E934" s="4">
        <f t="shared" si="71"/>
        <v>-1.2458436204937584E-2</v>
      </c>
      <c r="F934" s="4">
        <f t="shared" si="72"/>
        <v>1.2458436204937584E-2</v>
      </c>
      <c r="G934" s="4">
        <f t="shared" si="73"/>
        <v>1.552126326724996E-4</v>
      </c>
      <c r="H934" s="11">
        <f t="shared" si="74"/>
        <v>2.6671311264878903E-4</v>
      </c>
    </row>
    <row r="935" spans="2:8">
      <c r="B935" s="8">
        <v>45139.291666666664</v>
      </c>
      <c r="C935" s="4">
        <v>46.489100000000001</v>
      </c>
      <c r="D935" s="7">
        <f t="shared" si="70"/>
        <v>46.711124584362054</v>
      </c>
      <c r="E935" s="4">
        <f t="shared" si="71"/>
        <v>-0.22202458436205319</v>
      </c>
      <c r="F935" s="4">
        <f t="shared" si="72"/>
        <v>0.22202458436205319</v>
      </c>
      <c r="G935" s="4">
        <f t="shared" si="73"/>
        <v>4.9294916061142474E-2</v>
      </c>
      <c r="H935" s="11">
        <f t="shared" si="74"/>
        <v>4.7758417427322362E-3</v>
      </c>
    </row>
    <row r="936" spans="2:8">
      <c r="B936" s="8">
        <v>45140.291666666664</v>
      </c>
      <c r="C936" s="4">
        <v>44.252000000000002</v>
      </c>
      <c r="D936" s="7">
        <f t="shared" si="70"/>
        <v>46.491320245843617</v>
      </c>
      <c r="E936" s="4">
        <f t="shared" si="71"/>
        <v>-2.239320245843615</v>
      </c>
      <c r="F936" s="4">
        <f t="shared" si="72"/>
        <v>2.239320245843615</v>
      </c>
      <c r="G936" s="4">
        <f t="shared" si="73"/>
        <v>5.0145551634451087</v>
      </c>
      <c r="H936" s="11">
        <f t="shared" si="74"/>
        <v>5.0603820072394806E-2</v>
      </c>
    </row>
    <row r="937" spans="2:8">
      <c r="B937" s="8">
        <v>45141.291666666664</v>
      </c>
      <c r="C937" s="4">
        <v>44.497900000000001</v>
      </c>
      <c r="D937" s="7">
        <f t="shared" si="70"/>
        <v>44.274393202458434</v>
      </c>
      <c r="E937" s="4">
        <f t="shared" si="71"/>
        <v>0.22350679754156744</v>
      </c>
      <c r="F937" s="4">
        <f t="shared" si="72"/>
        <v>0.22350679754156744</v>
      </c>
      <c r="G937" s="4">
        <f t="shared" si="73"/>
        <v>4.9955288547287216E-2</v>
      </c>
      <c r="H937" s="11">
        <f t="shared" si="74"/>
        <v>5.022861697778264E-3</v>
      </c>
    </row>
    <row r="938" spans="2:8">
      <c r="B938" s="8">
        <v>45142.291666666664</v>
      </c>
      <c r="C938" s="4">
        <v>44.662799999999997</v>
      </c>
      <c r="D938" s="7">
        <f t="shared" si="70"/>
        <v>44.495664932024582</v>
      </c>
      <c r="E938" s="4">
        <f t="shared" si="71"/>
        <v>0.16713506797541555</v>
      </c>
      <c r="F938" s="4">
        <f t="shared" si="72"/>
        <v>0.16713506797541555</v>
      </c>
      <c r="G938" s="4">
        <f t="shared" si="73"/>
        <v>2.7934130947146776E-2</v>
      </c>
      <c r="H938" s="11">
        <f t="shared" si="74"/>
        <v>3.7421538276914022E-3</v>
      </c>
    </row>
    <row r="939" spans="2:8">
      <c r="B939" s="8">
        <v>45145.291666666664</v>
      </c>
      <c r="C939" s="4">
        <v>45.399500000000003</v>
      </c>
      <c r="D939" s="7">
        <f t="shared" si="70"/>
        <v>44.661128649320247</v>
      </c>
      <c r="E939" s="4">
        <f t="shared" si="71"/>
        <v>0.73837135067975623</v>
      </c>
      <c r="F939" s="4">
        <f t="shared" si="72"/>
        <v>0.73837135067975623</v>
      </c>
      <c r="G939" s="4">
        <f t="shared" si="73"/>
        <v>0.54519225150464756</v>
      </c>
      <c r="H939" s="11">
        <f t="shared" si="74"/>
        <v>1.6263865255779386E-2</v>
      </c>
    </row>
    <row r="940" spans="2:8">
      <c r="B940" s="8">
        <v>45146.291666666664</v>
      </c>
      <c r="C940" s="4">
        <v>44.646799999999999</v>
      </c>
      <c r="D940" s="7">
        <f t="shared" si="70"/>
        <v>45.392116286493206</v>
      </c>
      <c r="E940" s="4">
        <f t="shared" si="71"/>
        <v>-0.7453162864932068</v>
      </c>
      <c r="F940" s="4">
        <f t="shared" si="72"/>
        <v>0.7453162864932068</v>
      </c>
      <c r="G940" s="4">
        <f t="shared" si="73"/>
        <v>0.55549636691202398</v>
      </c>
      <c r="H940" s="11">
        <f t="shared" si="74"/>
        <v>1.6693610437773967E-2</v>
      </c>
    </row>
    <row r="941" spans="2:8">
      <c r="B941" s="8">
        <v>45147.291666666664</v>
      </c>
      <c r="C941" s="4">
        <v>42.537599999999998</v>
      </c>
      <c r="D941" s="7">
        <f t="shared" si="70"/>
        <v>44.654253162864926</v>
      </c>
      <c r="E941" s="4">
        <f t="shared" si="71"/>
        <v>-2.1166531628649281</v>
      </c>
      <c r="F941" s="4">
        <f t="shared" si="72"/>
        <v>2.1166531628649281</v>
      </c>
      <c r="G941" s="4">
        <f t="shared" si="73"/>
        <v>4.4802206118661037</v>
      </c>
      <c r="H941" s="11">
        <f t="shared" si="74"/>
        <v>4.9759581237891377E-2</v>
      </c>
    </row>
    <row r="942" spans="2:8">
      <c r="B942" s="8">
        <v>45148.291666666664</v>
      </c>
      <c r="C942" s="4">
        <v>42.371699999999997</v>
      </c>
      <c r="D942" s="7">
        <f t="shared" si="70"/>
        <v>42.558766531628649</v>
      </c>
      <c r="E942" s="4">
        <f t="shared" si="71"/>
        <v>-0.18706653162865194</v>
      </c>
      <c r="F942" s="4">
        <f t="shared" si="72"/>
        <v>0.18706653162865194</v>
      </c>
      <c r="G942" s="4">
        <f t="shared" si="73"/>
        <v>3.4993887255573439E-2</v>
      </c>
      <c r="H942" s="11">
        <f t="shared" si="74"/>
        <v>4.414893233659541E-3</v>
      </c>
    </row>
    <row r="943" spans="2:8">
      <c r="B943" s="8">
        <v>45149.291666666664</v>
      </c>
      <c r="C943" s="4">
        <v>40.839300000000001</v>
      </c>
      <c r="D943" s="7">
        <f t="shared" si="70"/>
        <v>42.373570665316279</v>
      </c>
      <c r="E943" s="4">
        <f t="shared" si="71"/>
        <v>-1.5342706653162779</v>
      </c>
      <c r="F943" s="4">
        <f t="shared" si="72"/>
        <v>1.5342706653162779</v>
      </c>
      <c r="G943" s="4">
        <f t="shared" si="73"/>
        <v>2.3539864744500538</v>
      </c>
      <c r="H943" s="11">
        <f t="shared" si="74"/>
        <v>3.7568485877972388E-2</v>
      </c>
    </row>
    <row r="944" spans="2:8">
      <c r="B944" s="8">
        <v>45152.291666666664</v>
      </c>
      <c r="C944" s="4">
        <v>43.736199999999997</v>
      </c>
      <c r="D944" s="7">
        <f t="shared" si="70"/>
        <v>40.854642706653159</v>
      </c>
      <c r="E944" s="4">
        <f t="shared" si="71"/>
        <v>2.8815572933468374</v>
      </c>
      <c r="F944" s="4">
        <f t="shared" si="72"/>
        <v>2.8815572933468374</v>
      </c>
      <c r="G944" s="4">
        <f t="shared" si="73"/>
        <v>8.3033724348403517</v>
      </c>
      <c r="H944" s="11">
        <f t="shared" si="74"/>
        <v>6.5884948700317761E-2</v>
      </c>
    </row>
    <row r="945" spans="2:8">
      <c r="B945" s="8">
        <v>45153.291666666664</v>
      </c>
      <c r="C945" s="4">
        <v>43.923099999999998</v>
      </c>
      <c r="D945" s="7">
        <f t="shared" si="70"/>
        <v>43.707384427066529</v>
      </c>
      <c r="E945" s="4">
        <f t="shared" si="71"/>
        <v>0.21571557293346899</v>
      </c>
      <c r="F945" s="4">
        <f t="shared" si="72"/>
        <v>0.21571557293346899</v>
      </c>
      <c r="G945" s="4">
        <f t="shared" si="73"/>
        <v>4.6533208406014777E-2</v>
      </c>
      <c r="H945" s="11">
        <f t="shared" si="74"/>
        <v>4.9112101134361876E-3</v>
      </c>
    </row>
    <row r="946" spans="2:8">
      <c r="B946" s="8">
        <v>45154.291666666664</v>
      </c>
      <c r="C946" s="4">
        <v>43.469299999999997</v>
      </c>
      <c r="D946" s="7">
        <f t="shared" si="70"/>
        <v>43.920942844270662</v>
      </c>
      <c r="E946" s="4">
        <f t="shared" si="71"/>
        <v>-0.45164284427066548</v>
      </c>
      <c r="F946" s="4">
        <f t="shared" si="72"/>
        <v>0.45164284427066548</v>
      </c>
      <c r="G946" s="4">
        <f t="shared" si="73"/>
        <v>0.2039812587808966</v>
      </c>
      <c r="H946" s="11">
        <f t="shared" si="74"/>
        <v>1.0389926782135104E-2</v>
      </c>
    </row>
    <row r="947" spans="2:8">
      <c r="B947" s="8">
        <v>45155.291666666664</v>
      </c>
      <c r="C947" s="4">
        <v>43.327300000000001</v>
      </c>
      <c r="D947" s="7">
        <f t="shared" si="70"/>
        <v>43.473816428442703</v>
      </c>
      <c r="E947" s="4">
        <f t="shared" si="71"/>
        <v>-0.14651642844270185</v>
      </c>
      <c r="F947" s="4">
        <f t="shared" si="72"/>
        <v>0.14651642844270185</v>
      </c>
      <c r="G947" s="4">
        <f t="shared" si="73"/>
        <v>2.1467063803605371E-2</v>
      </c>
      <c r="H947" s="11">
        <f t="shared" si="74"/>
        <v>3.3816191741165929E-3</v>
      </c>
    </row>
    <row r="948" spans="2:8">
      <c r="B948" s="8">
        <v>45156.291666666664</v>
      </c>
      <c r="C948" s="4">
        <v>43.282299999999999</v>
      </c>
      <c r="D948" s="7">
        <f t="shared" si="70"/>
        <v>43.328765164284427</v>
      </c>
      <c r="E948" s="4">
        <f t="shared" si="71"/>
        <v>-4.6465164284427374E-2</v>
      </c>
      <c r="F948" s="4">
        <f t="shared" si="72"/>
        <v>4.6465164284427374E-2</v>
      </c>
      <c r="G948" s="4">
        <f t="shared" si="73"/>
        <v>2.159011491978825E-3</v>
      </c>
      <c r="H948" s="11">
        <f t="shared" si="74"/>
        <v>1.0735373185904486E-3</v>
      </c>
    </row>
    <row r="949" spans="2:8">
      <c r="B949" s="8">
        <v>45159.291666666664</v>
      </c>
      <c r="C949" s="4">
        <v>46.948900000000002</v>
      </c>
      <c r="D949" s="7">
        <f t="shared" si="70"/>
        <v>43.282764651642843</v>
      </c>
      <c r="E949" s="4">
        <f t="shared" si="71"/>
        <v>3.6661353483571588</v>
      </c>
      <c r="F949" s="4">
        <f t="shared" si="72"/>
        <v>3.6661353483571588</v>
      </c>
      <c r="G949" s="4">
        <f t="shared" si="73"/>
        <v>13.440548392473866</v>
      </c>
      <c r="H949" s="11">
        <f t="shared" si="74"/>
        <v>7.8087779444399305E-2</v>
      </c>
    </row>
    <row r="950" spans="2:8">
      <c r="B950" s="8">
        <v>45160.291666666664</v>
      </c>
      <c r="C950" s="4">
        <v>45.650399999999998</v>
      </c>
      <c r="D950" s="7">
        <f t="shared" si="70"/>
        <v>46.912238646516428</v>
      </c>
      <c r="E950" s="4">
        <f t="shared" si="71"/>
        <v>-1.2618386465164306</v>
      </c>
      <c r="F950" s="4">
        <f t="shared" si="72"/>
        <v>1.2618386465164306</v>
      </c>
      <c r="G950" s="4">
        <f t="shared" si="73"/>
        <v>1.5922367698424176</v>
      </c>
      <c r="H950" s="11">
        <f t="shared" si="74"/>
        <v>2.764134917802321E-2</v>
      </c>
    </row>
    <row r="951" spans="2:8">
      <c r="B951" s="8">
        <v>45161.291666666664</v>
      </c>
      <c r="C951" s="4">
        <v>47.097900000000003</v>
      </c>
      <c r="D951" s="7">
        <f t="shared" si="70"/>
        <v>45.663018386465161</v>
      </c>
      <c r="E951" s="4">
        <f t="shared" si="71"/>
        <v>1.4348816135348414</v>
      </c>
      <c r="F951" s="4">
        <f t="shared" si="72"/>
        <v>1.4348816135348414</v>
      </c>
      <c r="G951" s="4">
        <f t="shared" si="73"/>
        <v>2.0588852448603503</v>
      </c>
      <c r="H951" s="11">
        <f t="shared" si="74"/>
        <v>3.0465936135896533E-2</v>
      </c>
    </row>
    <row r="952" spans="2:8">
      <c r="B952" s="8">
        <v>45162.291666666664</v>
      </c>
      <c r="C952" s="4">
        <v>47.1449</v>
      </c>
      <c r="D952" s="7">
        <f t="shared" si="70"/>
        <v>47.083551183864657</v>
      </c>
      <c r="E952" s="4">
        <f t="shared" si="71"/>
        <v>6.1348816135343043E-2</v>
      </c>
      <c r="F952" s="4">
        <f t="shared" si="72"/>
        <v>6.1348816135343043E-2</v>
      </c>
      <c r="G952" s="4">
        <f t="shared" si="73"/>
        <v>3.7636772412081268E-3</v>
      </c>
      <c r="H952" s="11">
        <f t="shared" si="74"/>
        <v>1.3012821351905094E-3</v>
      </c>
    </row>
    <row r="953" spans="2:8">
      <c r="B953" s="8">
        <v>45163.291666666664</v>
      </c>
      <c r="C953" s="4">
        <v>46.000300000000003</v>
      </c>
      <c r="D953" s="7">
        <f t="shared" si="70"/>
        <v>47.144286511838644</v>
      </c>
      <c r="E953" s="4">
        <f t="shared" si="71"/>
        <v>-1.1439865118386408</v>
      </c>
      <c r="F953" s="4">
        <f t="shared" si="72"/>
        <v>1.1439865118386408</v>
      </c>
      <c r="G953" s="4">
        <f t="shared" si="73"/>
        <v>1.3087051392687405</v>
      </c>
      <c r="H953" s="11">
        <f t="shared" si="74"/>
        <v>2.4869109806645622E-2</v>
      </c>
    </row>
    <row r="954" spans="2:8">
      <c r="B954" s="8">
        <v>45166.291666666664</v>
      </c>
      <c r="C954" s="4">
        <v>46.817</v>
      </c>
      <c r="D954" s="7">
        <f t="shared" si="70"/>
        <v>46.011739865118386</v>
      </c>
      <c r="E954" s="4">
        <f t="shared" si="71"/>
        <v>0.80526013488161396</v>
      </c>
      <c r="F954" s="4">
        <f t="shared" si="72"/>
        <v>0.80526013488161396</v>
      </c>
      <c r="G954" s="4">
        <f t="shared" si="73"/>
        <v>0.64844388482955506</v>
      </c>
      <c r="H954" s="11">
        <f t="shared" si="74"/>
        <v>1.720016521523408E-2</v>
      </c>
    </row>
    <row r="955" spans="2:8">
      <c r="B955" s="8">
        <v>45167.291666666664</v>
      </c>
      <c r="C955" s="4">
        <v>48.7652</v>
      </c>
      <c r="D955" s="7">
        <f t="shared" si="70"/>
        <v>46.808947398651185</v>
      </c>
      <c r="E955" s="4">
        <f t="shared" si="71"/>
        <v>1.9562526013488153</v>
      </c>
      <c r="F955" s="4">
        <f t="shared" si="72"/>
        <v>1.9562526013488153</v>
      </c>
      <c r="G955" s="4">
        <f t="shared" si="73"/>
        <v>3.8269242402840069</v>
      </c>
      <c r="H955" s="11">
        <f t="shared" si="74"/>
        <v>4.0115750603889971E-2</v>
      </c>
    </row>
    <row r="956" spans="2:8">
      <c r="B956" s="8">
        <v>45168.291666666664</v>
      </c>
      <c r="C956" s="4">
        <v>49.244999999999997</v>
      </c>
      <c r="D956" s="7">
        <f t="shared" si="70"/>
        <v>48.745637473986513</v>
      </c>
      <c r="E956" s="4">
        <f t="shared" si="71"/>
        <v>0.49936252601348485</v>
      </c>
      <c r="F956" s="4">
        <f t="shared" si="72"/>
        <v>0.49936252601348485</v>
      </c>
      <c r="G956" s="4">
        <f t="shared" si="73"/>
        <v>0.24936293238656834</v>
      </c>
      <c r="H956" s="11">
        <f t="shared" si="74"/>
        <v>1.0140370108914304E-2</v>
      </c>
    </row>
    <row r="957" spans="2:8">
      <c r="B957" s="8">
        <v>45169.291666666664</v>
      </c>
      <c r="C957" s="4">
        <v>49.335999999999999</v>
      </c>
      <c r="D957" s="7">
        <f t="shared" si="70"/>
        <v>49.240006374739863</v>
      </c>
      <c r="E957" s="4">
        <f t="shared" si="71"/>
        <v>9.5993625260135218E-2</v>
      </c>
      <c r="F957" s="4">
        <f t="shared" si="72"/>
        <v>9.5993625260135218E-2</v>
      </c>
      <c r="G957" s="4">
        <f t="shared" si="73"/>
        <v>9.214776090583271E-3</v>
      </c>
      <c r="H957" s="11">
        <f t="shared" si="74"/>
        <v>1.9457115546484356E-3</v>
      </c>
    </row>
    <row r="958" spans="2:8">
      <c r="B958" s="8">
        <v>45170.291666666664</v>
      </c>
      <c r="C958" s="4">
        <v>48.490299999999998</v>
      </c>
      <c r="D958" s="7">
        <f t="shared" si="70"/>
        <v>49.335040063747392</v>
      </c>
      <c r="E958" s="4">
        <f t="shared" si="71"/>
        <v>-0.84474006374739474</v>
      </c>
      <c r="F958" s="4">
        <f t="shared" si="72"/>
        <v>0.84474006374739474</v>
      </c>
      <c r="G958" s="4">
        <f t="shared" si="73"/>
        <v>0.71358577529995249</v>
      </c>
      <c r="H958" s="11">
        <f t="shared" si="74"/>
        <v>1.7420805063020742E-2</v>
      </c>
    </row>
    <row r="959" spans="2:8">
      <c r="B959" s="8">
        <v>45174.291666666664</v>
      </c>
      <c r="C959" s="4">
        <v>48.529299999999999</v>
      </c>
      <c r="D959" s="7">
        <f t="shared" si="70"/>
        <v>48.49874740063747</v>
      </c>
      <c r="E959" s="4">
        <f t="shared" si="71"/>
        <v>3.055259936252952E-2</v>
      </c>
      <c r="F959" s="4">
        <f t="shared" si="72"/>
        <v>3.055259936252952E-2</v>
      </c>
      <c r="G959" s="4">
        <f t="shared" si="73"/>
        <v>9.3346132780723927E-4</v>
      </c>
      <c r="H959" s="11">
        <f t="shared" si="74"/>
        <v>6.2957016405613768E-4</v>
      </c>
    </row>
    <row r="960" spans="2:8">
      <c r="B960" s="8">
        <v>45175.291666666664</v>
      </c>
      <c r="C960" s="4">
        <v>47.046799999999998</v>
      </c>
      <c r="D960" s="7">
        <f t="shared" si="70"/>
        <v>48.528994474006375</v>
      </c>
      <c r="E960" s="4">
        <f t="shared" si="71"/>
        <v>-1.482194474006377</v>
      </c>
      <c r="F960" s="4">
        <f t="shared" si="72"/>
        <v>1.482194474006377</v>
      </c>
      <c r="G960" s="4">
        <f t="shared" si="73"/>
        <v>2.1969004587750409</v>
      </c>
      <c r="H960" s="11">
        <f t="shared" si="74"/>
        <v>3.1504682018891339E-2</v>
      </c>
    </row>
    <row r="961" spans="2:8">
      <c r="B961" s="8">
        <v>45176.291666666664</v>
      </c>
      <c r="C961" s="4">
        <v>46.226999999999997</v>
      </c>
      <c r="D961" s="7">
        <f t="shared" si="70"/>
        <v>47.061621944740061</v>
      </c>
      <c r="E961" s="4">
        <f t="shared" si="71"/>
        <v>-0.83462194474006424</v>
      </c>
      <c r="F961" s="4">
        <f t="shared" si="72"/>
        <v>0.83462194474006424</v>
      </c>
      <c r="G961" s="4">
        <f t="shared" si="73"/>
        <v>0.69659379064168681</v>
      </c>
      <c r="H961" s="11">
        <f t="shared" si="74"/>
        <v>1.8054858518616053E-2</v>
      </c>
    </row>
    <row r="962" spans="2:8">
      <c r="B962" s="8">
        <v>45177.291666666664</v>
      </c>
      <c r="C962" s="4">
        <v>45.558199999999999</v>
      </c>
      <c r="D962" s="7">
        <f t="shared" si="70"/>
        <v>46.235346219447393</v>
      </c>
      <c r="E962" s="4">
        <f t="shared" si="71"/>
        <v>-0.67714621944739406</v>
      </c>
      <c r="F962" s="4">
        <f t="shared" si="72"/>
        <v>0.67714621944739406</v>
      </c>
      <c r="G962" s="4">
        <f t="shared" si="73"/>
        <v>0.45852700251189837</v>
      </c>
      <c r="H962" s="11">
        <f t="shared" si="74"/>
        <v>1.4863322507197256E-2</v>
      </c>
    </row>
    <row r="963" spans="2:8">
      <c r="B963" s="8">
        <v>45180.291666666664</v>
      </c>
      <c r="C963" s="4">
        <v>45.164299999999997</v>
      </c>
      <c r="D963" s="7">
        <f t="shared" si="70"/>
        <v>45.564971462194471</v>
      </c>
      <c r="E963" s="4">
        <f t="shared" si="71"/>
        <v>-0.4006714621944738</v>
      </c>
      <c r="F963" s="4">
        <f t="shared" si="72"/>
        <v>0.4006714621944738</v>
      </c>
      <c r="G963" s="4">
        <f t="shared" si="73"/>
        <v>0.16053762061705765</v>
      </c>
      <c r="H963" s="11">
        <f t="shared" si="74"/>
        <v>8.8714197318340779E-3</v>
      </c>
    </row>
    <row r="964" spans="2:8">
      <c r="B964" s="8">
        <v>45181.291666666664</v>
      </c>
      <c r="C964" s="4">
        <v>44.856400000000001</v>
      </c>
      <c r="D964" s="7">
        <f t="shared" ref="D964:D1027" si="75">alpha*C963+(1-alpha)*D963</f>
        <v>45.168306714621949</v>
      </c>
      <c r="E964" s="4">
        <f t="shared" ref="E964:E1027" si="76">C964-D964</f>
        <v>-0.31190671462194786</v>
      </c>
      <c r="F964" s="4">
        <f t="shared" ref="F964:F1027" si="77">ABS(E964)</f>
        <v>0.31190671462194786</v>
      </c>
      <c r="G964" s="4">
        <f t="shared" ref="G964:G1027" si="78">E964^2</f>
        <v>9.7285798626257219E-2</v>
      </c>
      <c r="H964" s="11">
        <f t="shared" ref="H964:H1027" si="79">F964/C964</f>
        <v>6.9534495550679027E-3</v>
      </c>
    </row>
    <row r="965" spans="2:8">
      <c r="B965" s="8">
        <v>45182.291666666664</v>
      </c>
      <c r="C965" s="4">
        <v>45.471200000000003</v>
      </c>
      <c r="D965" s="7">
        <f t="shared" si="75"/>
        <v>44.859519067146223</v>
      </c>
      <c r="E965" s="4">
        <f t="shared" si="76"/>
        <v>0.61168093285377978</v>
      </c>
      <c r="F965" s="4">
        <f t="shared" si="77"/>
        <v>0.61168093285377978</v>
      </c>
      <c r="G965" s="4">
        <f t="shared" si="78"/>
        <v>0.37415356361687024</v>
      </c>
      <c r="H965" s="11">
        <f t="shared" si="79"/>
        <v>1.3452051691043555E-2</v>
      </c>
    </row>
    <row r="966" spans="2:8">
      <c r="B966" s="8">
        <v>45183.291666666664</v>
      </c>
      <c r="C966" s="4">
        <v>45.5672</v>
      </c>
      <c r="D966" s="7">
        <f t="shared" si="75"/>
        <v>45.465083190671464</v>
      </c>
      <c r="E966" s="4">
        <f t="shared" si="76"/>
        <v>0.1021168093285354</v>
      </c>
      <c r="F966" s="4">
        <f t="shared" si="77"/>
        <v>0.1021168093285354</v>
      </c>
      <c r="G966" s="4">
        <f t="shared" si="78"/>
        <v>1.0427842747440453E-2</v>
      </c>
      <c r="H966" s="11">
        <f t="shared" si="79"/>
        <v>2.241015671986328E-3</v>
      </c>
    </row>
    <row r="967" spans="2:8">
      <c r="B967" s="8">
        <v>45184.291666666664</v>
      </c>
      <c r="C967" s="4">
        <v>43.886699999999998</v>
      </c>
      <c r="D967" s="7">
        <f t="shared" si="75"/>
        <v>45.566178831906711</v>
      </c>
      <c r="E967" s="4">
        <f t="shared" si="76"/>
        <v>-1.6794788319067138</v>
      </c>
      <c r="F967" s="4">
        <f t="shared" si="77"/>
        <v>1.6794788319067138</v>
      </c>
      <c r="G967" s="4">
        <f t="shared" si="78"/>
        <v>2.8206491468227397</v>
      </c>
      <c r="H967" s="11">
        <f t="shared" si="79"/>
        <v>3.8268514878236772E-2</v>
      </c>
    </row>
    <row r="968" spans="2:8">
      <c r="B968" s="8">
        <v>45187.291666666664</v>
      </c>
      <c r="C968" s="4">
        <v>43.9527</v>
      </c>
      <c r="D968" s="7">
        <f t="shared" si="75"/>
        <v>43.903494788319065</v>
      </c>
      <c r="E968" s="4">
        <f t="shared" si="76"/>
        <v>4.9205211680934724E-2</v>
      </c>
      <c r="F968" s="4">
        <f t="shared" si="77"/>
        <v>4.9205211680934724E-2</v>
      </c>
      <c r="G968" s="4">
        <f t="shared" si="78"/>
        <v>2.4211528565655951E-3</v>
      </c>
      <c r="H968" s="11">
        <f t="shared" si="79"/>
        <v>1.119503731987676E-3</v>
      </c>
    </row>
    <row r="969" spans="2:8">
      <c r="B969" s="8">
        <v>45188.291666666664</v>
      </c>
      <c r="C969" s="4">
        <v>43.506799999999998</v>
      </c>
      <c r="D969" s="7">
        <f t="shared" si="75"/>
        <v>43.952207947883196</v>
      </c>
      <c r="E969" s="4">
        <f t="shared" si="76"/>
        <v>-0.44540794788319715</v>
      </c>
      <c r="F969" s="4">
        <f t="shared" si="77"/>
        <v>0.44540794788319715</v>
      </c>
      <c r="G969" s="4">
        <f t="shared" si="78"/>
        <v>0.19838824003752087</v>
      </c>
      <c r="H969" s="11">
        <f t="shared" si="79"/>
        <v>1.0237662799451975E-2</v>
      </c>
    </row>
    <row r="970" spans="2:8">
      <c r="B970" s="8">
        <v>45189.291666666664</v>
      </c>
      <c r="C970" s="4">
        <v>42.226199999999999</v>
      </c>
      <c r="D970" s="7">
        <f t="shared" si="75"/>
        <v>43.511254079478832</v>
      </c>
      <c r="E970" s="4">
        <f t="shared" si="76"/>
        <v>-1.285054079478833</v>
      </c>
      <c r="F970" s="4">
        <f t="shared" si="77"/>
        <v>1.285054079478833</v>
      </c>
      <c r="G970" s="4">
        <f t="shared" si="78"/>
        <v>1.6513639871851908</v>
      </c>
      <c r="H970" s="11">
        <f t="shared" si="79"/>
        <v>3.0432624282526795E-2</v>
      </c>
    </row>
    <row r="971" spans="2:8">
      <c r="B971" s="8">
        <v>45190.291666666664</v>
      </c>
      <c r="C971" s="4">
        <v>41.004600000000003</v>
      </c>
      <c r="D971" s="7">
        <f t="shared" si="75"/>
        <v>42.239050540794786</v>
      </c>
      <c r="E971" s="4">
        <f t="shared" si="76"/>
        <v>-1.2344505407947821</v>
      </c>
      <c r="F971" s="4">
        <f t="shared" si="77"/>
        <v>1.2344505407947821</v>
      </c>
      <c r="G971" s="4">
        <f t="shared" si="78"/>
        <v>1.5238681376685299</v>
      </c>
      <c r="H971" s="11">
        <f t="shared" si="79"/>
        <v>3.0105172122024897E-2</v>
      </c>
    </row>
    <row r="972" spans="2:8">
      <c r="B972" s="8">
        <v>45191.291666666664</v>
      </c>
      <c r="C972" s="4">
        <v>41.5974</v>
      </c>
      <c r="D972" s="7">
        <f t="shared" si="75"/>
        <v>41.016944505407949</v>
      </c>
      <c r="E972" s="4">
        <f t="shared" si="76"/>
        <v>0.58045549459205148</v>
      </c>
      <c r="F972" s="4">
        <f t="shared" si="77"/>
        <v>0.58045549459205148</v>
      </c>
      <c r="G972" s="4">
        <f t="shared" si="78"/>
        <v>0.33692858120210312</v>
      </c>
      <c r="H972" s="11">
        <f t="shared" si="79"/>
        <v>1.3954129214615613E-2</v>
      </c>
    </row>
    <row r="973" spans="2:8">
      <c r="B973" s="8">
        <v>45194.291666666664</v>
      </c>
      <c r="C973" s="4">
        <v>42.209200000000003</v>
      </c>
      <c r="D973" s="7">
        <f t="shared" si="75"/>
        <v>41.591595445054082</v>
      </c>
      <c r="E973" s="4">
        <f t="shared" si="76"/>
        <v>0.61760455494592037</v>
      </c>
      <c r="F973" s="4">
        <f t="shared" si="77"/>
        <v>0.61760455494592037</v>
      </c>
      <c r="G973" s="4">
        <f t="shared" si="78"/>
        <v>0.38143538628994839</v>
      </c>
      <c r="H973" s="11">
        <f t="shared" si="79"/>
        <v>1.4631989114835636E-2</v>
      </c>
    </row>
    <row r="974" spans="2:8">
      <c r="B974" s="8">
        <v>45195.291666666664</v>
      </c>
      <c r="C974" s="4">
        <v>41.898299999999999</v>
      </c>
      <c r="D974" s="7">
        <f t="shared" si="75"/>
        <v>42.203023954450543</v>
      </c>
      <c r="E974" s="4">
        <f t="shared" si="76"/>
        <v>-0.30472395445054445</v>
      </c>
      <c r="F974" s="4">
        <f t="shared" si="77"/>
        <v>0.30472395445054445</v>
      </c>
      <c r="G974" s="4">
        <f t="shared" si="78"/>
        <v>9.2856688415977495E-2</v>
      </c>
      <c r="H974" s="11">
        <f t="shared" si="79"/>
        <v>7.2729431611913723E-3</v>
      </c>
    </row>
    <row r="975" spans="2:8">
      <c r="B975" s="8">
        <v>45196.291666666664</v>
      </c>
      <c r="C975" s="4">
        <v>42.455199999999998</v>
      </c>
      <c r="D975" s="7">
        <f t="shared" si="75"/>
        <v>41.901347239544506</v>
      </c>
      <c r="E975" s="4">
        <f t="shared" si="76"/>
        <v>0.55385276045549148</v>
      </c>
      <c r="F975" s="4">
        <f t="shared" si="77"/>
        <v>0.55385276045549148</v>
      </c>
      <c r="G975" s="4">
        <f t="shared" si="78"/>
        <v>0.30675288026416803</v>
      </c>
      <c r="H975" s="11">
        <f t="shared" si="79"/>
        <v>1.3045581235172405E-2</v>
      </c>
    </row>
    <row r="976" spans="2:8">
      <c r="B976" s="8">
        <v>45197.291666666664</v>
      </c>
      <c r="C976" s="4">
        <v>43.076000000000001</v>
      </c>
      <c r="D976" s="7">
        <f t="shared" si="75"/>
        <v>42.449661472395448</v>
      </c>
      <c r="E976" s="4">
        <f t="shared" si="76"/>
        <v>0.62633852760455255</v>
      </c>
      <c r="F976" s="4">
        <f t="shared" si="77"/>
        <v>0.62633852760455255</v>
      </c>
      <c r="G976" s="4">
        <f t="shared" si="78"/>
        <v>0.39229995116183886</v>
      </c>
      <c r="H976" s="11">
        <f t="shared" si="79"/>
        <v>1.4540313111815223E-2</v>
      </c>
    </row>
    <row r="977" spans="2:8">
      <c r="B977" s="8">
        <v>45198.291666666664</v>
      </c>
      <c r="C977" s="4">
        <v>43.485799999999998</v>
      </c>
      <c r="D977" s="7">
        <f t="shared" si="75"/>
        <v>43.069736614723958</v>
      </c>
      <c r="E977" s="4">
        <f t="shared" si="76"/>
        <v>0.41606338527603981</v>
      </c>
      <c r="F977" s="4">
        <f t="shared" si="77"/>
        <v>0.41606338527603981</v>
      </c>
      <c r="G977" s="4">
        <f t="shared" si="78"/>
        <v>0.17310874056735834</v>
      </c>
      <c r="H977" s="11">
        <f t="shared" si="79"/>
        <v>9.5677988050361235E-3</v>
      </c>
    </row>
    <row r="978" spans="2:8">
      <c r="B978" s="8">
        <v>45201.291666666664</v>
      </c>
      <c r="C978" s="4">
        <v>44.768500000000003</v>
      </c>
      <c r="D978" s="7">
        <f t="shared" si="75"/>
        <v>43.481639366147242</v>
      </c>
      <c r="E978" s="4">
        <f t="shared" si="76"/>
        <v>1.2868606338527613</v>
      </c>
      <c r="F978" s="4">
        <f t="shared" si="77"/>
        <v>1.2868606338527613</v>
      </c>
      <c r="G978" s="4">
        <f t="shared" si="78"/>
        <v>1.6560102909599306</v>
      </c>
      <c r="H978" s="11">
        <f t="shared" si="79"/>
        <v>2.8744778892586555E-2</v>
      </c>
    </row>
    <row r="979" spans="2:8">
      <c r="B979" s="8">
        <v>45202.291666666664</v>
      </c>
      <c r="C979" s="4">
        <v>43.503799999999998</v>
      </c>
      <c r="D979" s="7">
        <f t="shared" si="75"/>
        <v>44.755631393661474</v>
      </c>
      <c r="E979" s="4">
        <f t="shared" si="76"/>
        <v>-1.251831393661476</v>
      </c>
      <c r="F979" s="4">
        <f t="shared" si="77"/>
        <v>1.251831393661476</v>
      </c>
      <c r="G979" s="4">
        <f t="shared" si="78"/>
        <v>1.5670818381564333</v>
      </c>
      <c r="H979" s="11">
        <f t="shared" si="79"/>
        <v>2.8775219490285355E-2</v>
      </c>
    </row>
    <row r="980" spans="2:8">
      <c r="B980" s="8">
        <v>45203.291666666664</v>
      </c>
      <c r="C980" s="4">
        <v>44.027700000000003</v>
      </c>
      <c r="D980" s="7">
        <f t="shared" si="75"/>
        <v>43.516318313936615</v>
      </c>
      <c r="E980" s="4">
        <f t="shared" si="76"/>
        <v>0.51138168606338752</v>
      </c>
      <c r="F980" s="4">
        <f t="shared" si="77"/>
        <v>0.51138168606338752</v>
      </c>
      <c r="G980" s="4">
        <f t="shared" si="78"/>
        <v>0.26151122884103301</v>
      </c>
      <c r="H980" s="11">
        <f t="shared" si="79"/>
        <v>1.1614998877147511E-2</v>
      </c>
    </row>
    <row r="981" spans="2:8">
      <c r="B981" s="8">
        <v>45204.291666666664</v>
      </c>
      <c r="C981" s="4">
        <v>44.674500000000002</v>
      </c>
      <c r="D981" s="7">
        <f t="shared" si="75"/>
        <v>44.022586183139367</v>
      </c>
      <c r="E981" s="4">
        <f t="shared" si="76"/>
        <v>0.65191381686063465</v>
      </c>
      <c r="F981" s="4">
        <f t="shared" si="77"/>
        <v>0.65191381686063465</v>
      </c>
      <c r="G981" s="4">
        <f t="shared" si="78"/>
        <v>0.42499162461380108</v>
      </c>
      <c r="H981" s="11">
        <f t="shared" si="79"/>
        <v>1.4592526315026125E-2</v>
      </c>
    </row>
    <row r="982" spans="2:8">
      <c r="B982" s="8">
        <v>45205.291666666664</v>
      </c>
      <c r="C982" s="4">
        <v>45.748199999999997</v>
      </c>
      <c r="D982" s="7">
        <f t="shared" si="75"/>
        <v>44.667980861831396</v>
      </c>
      <c r="E982" s="4">
        <f t="shared" si="76"/>
        <v>1.0802191381686015</v>
      </c>
      <c r="F982" s="4">
        <f t="shared" si="77"/>
        <v>1.0802191381686015</v>
      </c>
      <c r="G982" s="4">
        <f t="shared" si="78"/>
        <v>1.1668733864657161</v>
      </c>
      <c r="H982" s="11">
        <f t="shared" si="79"/>
        <v>2.3612276289965539E-2</v>
      </c>
    </row>
    <row r="983" spans="2:8">
      <c r="B983" s="8">
        <v>45208.291666666664</v>
      </c>
      <c r="C983" s="4">
        <v>45.259300000000003</v>
      </c>
      <c r="D983" s="7">
        <f t="shared" si="75"/>
        <v>45.737397808618312</v>
      </c>
      <c r="E983" s="4">
        <f t="shared" si="76"/>
        <v>-0.47809780861830831</v>
      </c>
      <c r="F983" s="4">
        <f t="shared" si="77"/>
        <v>0.47809780861830831</v>
      </c>
      <c r="G983" s="4">
        <f t="shared" si="78"/>
        <v>0.22857751460562856</v>
      </c>
      <c r="H983" s="11">
        <f t="shared" si="79"/>
        <v>1.0563526360732673E-2</v>
      </c>
    </row>
    <row r="984" spans="2:8">
      <c r="B984" s="8">
        <v>45209.291666666664</v>
      </c>
      <c r="C984" s="4">
        <v>45.784100000000002</v>
      </c>
      <c r="D984" s="7">
        <f t="shared" si="75"/>
        <v>45.264080978086184</v>
      </c>
      <c r="E984" s="4">
        <f t="shared" si="76"/>
        <v>0.52001902191381788</v>
      </c>
      <c r="F984" s="4">
        <f t="shared" si="77"/>
        <v>0.52001902191381788</v>
      </c>
      <c r="G984" s="4">
        <f t="shared" si="78"/>
        <v>0.27041978315220377</v>
      </c>
      <c r="H984" s="11">
        <f t="shared" si="79"/>
        <v>1.1358070201528868E-2</v>
      </c>
    </row>
    <row r="985" spans="2:8">
      <c r="B985" s="8">
        <v>45210.291666666664</v>
      </c>
      <c r="C985" s="4">
        <v>46.791800000000002</v>
      </c>
      <c r="D985" s="7">
        <f t="shared" si="75"/>
        <v>45.77889980978086</v>
      </c>
      <c r="E985" s="4">
        <f t="shared" si="76"/>
        <v>1.0129001902191419</v>
      </c>
      <c r="F985" s="4">
        <f t="shared" si="77"/>
        <v>1.0129001902191419</v>
      </c>
      <c r="G985" s="4">
        <f t="shared" si="78"/>
        <v>1.0259667953459739</v>
      </c>
      <c r="H985" s="11">
        <f t="shared" si="79"/>
        <v>2.1646959300970294E-2</v>
      </c>
    </row>
    <row r="986" spans="2:8">
      <c r="B986" s="8">
        <v>45211.291666666664</v>
      </c>
      <c r="C986" s="4">
        <v>46.930799999999998</v>
      </c>
      <c r="D986" s="7">
        <f t="shared" si="75"/>
        <v>46.781670998097816</v>
      </c>
      <c r="E986" s="4">
        <f t="shared" si="76"/>
        <v>0.14912900190218181</v>
      </c>
      <c r="F986" s="4">
        <f t="shared" si="77"/>
        <v>0.14912900190218181</v>
      </c>
      <c r="G986" s="4">
        <f t="shared" si="78"/>
        <v>2.2239459208340948E-2</v>
      </c>
      <c r="H986" s="11">
        <f t="shared" si="79"/>
        <v>3.1776360492934666E-3</v>
      </c>
    </row>
    <row r="987" spans="2:8">
      <c r="B987" s="8">
        <v>45212.291666666664</v>
      </c>
      <c r="C987" s="4">
        <v>45.447200000000002</v>
      </c>
      <c r="D987" s="7">
        <f t="shared" si="75"/>
        <v>46.92930870998098</v>
      </c>
      <c r="E987" s="4">
        <f t="shared" si="76"/>
        <v>-1.4821087099809773</v>
      </c>
      <c r="F987" s="4">
        <f t="shared" si="77"/>
        <v>1.4821087099809773</v>
      </c>
      <c r="G987" s="4">
        <f t="shared" si="78"/>
        <v>2.1966462282014767</v>
      </c>
      <c r="H987" s="11">
        <f t="shared" si="79"/>
        <v>3.2611661664106416E-2</v>
      </c>
    </row>
    <row r="988" spans="2:8">
      <c r="B988" s="8">
        <v>45215.291666666664</v>
      </c>
      <c r="C988" s="4">
        <v>46.081099999999999</v>
      </c>
      <c r="D988" s="7">
        <f t="shared" si="75"/>
        <v>45.462021087099806</v>
      </c>
      <c r="E988" s="4">
        <f t="shared" si="76"/>
        <v>0.61907891290019279</v>
      </c>
      <c r="F988" s="4">
        <f t="shared" si="77"/>
        <v>0.61907891290019279</v>
      </c>
      <c r="G988" s="4">
        <f t="shared" si="78"/>
        <v>0.3832587003976845</v>
      </c>
      <c r="H988" s="11">
        <f t="shared" si="79"/>
        <v>1.3434551538487422E-2</v>
      </c>
    </row>
    <row r="989" spans="2:8">
      <c r="B989" s="8">
        <v>45216.291666666664</v>
      </c>
      <c r="C989" s="4">
        <v>43.924700000000001</v>
      </c>
      <c r="D989" s="7">
        <f t="shared" si="75"/>
        <v>46.074909210870999</v>
      </c>
      <c r="E989" s="4">
        <f t="shared" si="76"/>
        <v>-2.1502092108709974</v>
      </c>
      <c r="F989" s="4">
        <f t="shared" si="77"/>
        <v>2.1502092108709974</v>
      </c>
      <c r="G989" s="4">
        <f t="shared" si="78"/>
        <v>4.623399650514477</v>
      </c>
      <c r="H989" s="11">
        <f t="shared" si="79"/>
        <v>4.8952166113166336E-2</v>
      </c>
    </row>
    <row r="990" spans="2:8">
      <c r="B990" s="8">
        <v>45217.291666666664</v>
      </c>
      <c r="C990" s="4">
        <v>42.183199999999999</v>
      </c>
      <c r="D990" s="7">
        <f t="shared" si="75"/>
        <v>43.946202092108713</v>
      </c>
      <c r="E990" s="4">
        <f t="shared" si="76"/>
        <v>-1.7630020921087137</v>
      </c>
      <c r="F990" s="4">
        <f t="shared" si="77"/>
        <v>1.7630020921087137</v>
      </c>
      <c r="G990" s="4">
        <f t="shared" si="78"/>
        <v>3.1081763767797015</v>
      </c>
      <c r="H990" s="11">
        <f t="shared" si="79"/>
        <v>4.1793939106296196E-2</v>
      </c>
    </row>
    <row r="991" spans="2:8">
      <c r="B991" s="8">
        <v>45218.291666666664</v>
      </c>
      <c r="C991" s="4">
        <v>42.088299999999997</v>
      </c>
      <c r="D991" s="7">
        <f t="shared" si="75"/>
        <v>42.200830020921082</v>
      </c>
      <c r="E991" s="4">
        <f t="shared" si="76"/>
        <v>-0.11253002092108488</v>
      </c>
      <c r="F991" s="4">
        <f t="shared" si="77"/>
        <v>0.11253002092108488</v>
      </c>
      <c r="G991" s="4">
        <f t="shared" si="78"/>
        <v>1.2663005608499802E-2</v>
      </c>
      <c r="H991" s="11">
        <f t="shared" si="79"/>
        <v>2.673665149722961E-3</v>
      </c>
    </row>
    <row r="992" spans="2:8">
      <c r="B992" s="8">
        <v>45219.291666666664</v>
      </c>
      <c r="C992" s="4">
        <v>41.374499999999998</v>
      </c>
      <c r="D992" s="7">
        <f t="shared" si="75"/>
        <v>42.089425300209207</v>
      </c>
      <c r="E992" s="4">
        <f t="shared" si="76"/>
        <v>-0.71492530020920952</v>
      </c>
      <c r="F992" s="4">
        <f t="shared" si="77"/>
        <v>0.71492530020920952</v>
      </c>
      <c r="G992" s="4">
        <f t="shared" si="78"/>
        <v>0.51111818487922833</v>
      </c>
      <c r="H992" s="11">
        <f t="shared" si="79"/>
        <v>1.7279370148502327E-2</v>
      </c>
    </row>
    <row r="993" spans="2:8">
      <c r="B993" s="8">
        <v>45222.291666666664</v>
      </c>
      <c r="C993" s="4">
        <v>42.962000000000003</v>
      </c>
      <c r="D993" s="7">
        <f t="shared" si="75"/>
        <v>41.381649253002088</v>
      </c>
      <c r="E993" s="4">
        <f t="shared" si="76"/>
        <v>1.5803507469979152</v>
      </c>
      <c r="F993" s="4">
        <f t="shared" si="77"/>
        <v>1.5803507469979152</v>
      </c>
      <c r="G993" s="4">
        <f t="shared" si="78"/>
        <v>2.4975084835368686</v>
      </c>
      <c r="H993" s="11">
        <f t="shared" si="79"/>
        <v>3.6784850495738444E-2</v>
      </c>
    </row>
    <row r="994" spans="2:8">
      <c r="B994" s="8">
        <v>45223.291666666664</v>
      </c>
      <c r="C994" s="4">
        <v>43.649799999999999</v>
      </c>
      <c r="D994" s="7">
        <f t="shared" si="75"/>
        <v>42.946196492530028</v>
      </c>
      <c r="E994" s="4">
        <f t="shared" si="76"/>
        <v>0.70360350746997113</v>
      </c>
      <c r="F994" s="4">
        <f t="shared" si="77"/>
        <v>0.70360350746997113</v>
      </c>
      <c r="G994" s="4">
        <f t="shared" si="78"/>
        <v>0.49505789572404574</v>
      </c>
      <c r="H994" s="11">
        <f t="shared" si="79"/>
        <v>1.6119283650096246E-2</v>
      </c>
    </row>
    <row r="995" spans="2:8">
      <c r="B995" s="8">
        <v>45224.291666666664</v>
      </c>
      <c r="C995" s="4">
        <v>41.766399999999997</v>
      </c>
      <c r="D995" s="7">
        <f t="shared" si="75"/>
        <v>43.642763964925301</v>
      </c>
      <c r="E995" s="4">
        <f t="shared" si="76"/>
        <v>-1.8763639649253037</v>
      </c>
      <c r="F995" s="4">
        <f t="shared" si="77"/>
        <v>1.8763639649253037</v>
      </c>
      <c r="G995" s="4">
        <f t="shared" si="78"/>
        <v>3.5207417288702061</v>
      </c>
      <c r="H995" s="11">
        <f t="shared" si="79"/>
        <v>4.4925202194235167E-2</v>
      </c>
    </row>
    <row r="996" spans="2:8">
      <c r="B996" s="8">
        <v>45225.291666666664</v>
      </c>
      <c r="C996" s="4">
        <v>40.313800000000001</v>
      </c>
      <c r="D996" s="7">
        <f t="shared" si="75"/>
        <v>41.785163639649248</v>
      </c>
      <c r="E996" s="4">
        <f t="shared" si="76"/>
        <v>-1.4713636396492475</v>
      </c>
      <c r="F996" s="4">
        <f t="shared" si="77"/>
        <v>1.4713636396492475</v>
      </c>
      <c r="G996" s="4">
        <f t="shared" si="78"/>
        <v>2.164910960081881</v>
      </c>
      <c r="H996" s="11">
        <f t="shared" si="79"/>
        <v>3.6497766016829164E-2</v>
      </c>
    </row>
    <row r="997" spans="2:8">
      <c r="B997" s="8">
        <v>45226.291666666664</v>
      </c>
      <c r="C997" s="4">
        <v>40.4878</v>
      </c>
      <c r="D997" s="7">
        <f t="shared" si="75"/>
        <v>40.328513636396494</v>
      </c>
      <c r="E997" s="4">
        <f t="shared" si="76"/>
        <v>0.15928636360350623</v>
      </c>
      <c r="F997" s="4">
        <f t="shared" si="77"/>
        <v>0.15928636360350623</v>
      </c>
      <c r="G997" s="4">
        <f t="shared" si="78"/>
        <v>2.5372145630028396E-2</v>
      </c>
      <c r="H997" s="11">
        <f t="shared" si="79"/>
        <v>3.934181743722954E-3</v>
      </c>
    </row>
    <row r="998" spans="2:8">
      <c r="B998" s="8">
        <v>45229.291666666664</v>
      </c>
      <c r="C998" s="4">
        <v>41.148499999999999</v>
      </c>
      <c r="D998" s="7">
        <f t="shared" si="75"/>
        <v>40.486207136363959</v>
      </c>
      <c r="E998" s="4">
        <f t="shared" si="76"/>
        <v>0.6622928636360399</v>
      </c>
      <c r="F998" s="4">
        <f t="shared" si="77"/>
        <v>0.6622928636360399</v>
      </c>
      <c r="G998" s="4">
        <f t="shared" si="78"/>
        <v>0.43863183722322613</v>
      </c>
      <c r="H998" s="11">
        <f t="shared" si="79"/>
        <v>1.6095188491343303E-2</v>
      </c>
    </row>
    <row r="999" spans="2:8">
      <c r="B999" s="8">
        <v>45230.291666666664</v>
      </c>
      <c r="C999" s="4">
        <v>40.767699999999998</v>
      </c>
      <c r="D999" s="7">
        <f t="shared" si="75"/>
        <v>41.141877071363638</v>
      </c>
      <c r="E999" s="4">
        <f t="shared" si="76"/>
        <v>-0.37417707136363987</v>
      </c>
      <c r="F999" s="4">
        <f t="shared" si="77"/>
        <v>0.37417707136363987</v>
      </c>
      <c r="G999" s="4">
        <f t="shared" si="78"/>
        <v>0.14000848073427044</v>
      </c>
      <c r="H999" s="11">
        <f t="shared" si="79"/>
        <v>9.1782727836900255E-3</v>
      </c>
    </row>
    <row r="1000" spans="2:8">
      <c r="B1000" s="8">
        <v>45231.291666666664</v>
      </c>
      <c r="C1000" s="4">
        <v>42.312199999999997</v>
      </c>
      <c r="D1000" s="7">
        <f t="shared" si="75"/>
        <v>40.771441770713636</v>
      </c>
      <c r="E1000" s="4">
        <f t="shared" si="76"/>
        <v>1.5407582292863609</v>
      </c>
      <c r="F1000" s="4">
        <f t="shared" si="77"/>
        <v>1.5407582292863609</v>
      </c>
      <c r="G1000" s="4">
        <f t="shared" si="78"/>
        <v>2.3739359211136422</v>
      </c>
      <c r="H1000" s="11">
        <f t="shared" si="79"/>
        <v>3.6414042032471984E-2</v>
      </c>
    </row>
    <row r="1001" spans="2:8">
      <c r="B1001" s="8">
        <v>45232.291666666664</v>
      </c>
      <c r="C1001" s="4">
        <v>43.492800000000003</v>
      </c>
      <c r="D1001" s="7">
        <f t="shared" si="75"/>
        <v>42.296792417707131</v>
      </c>
      <c r="E1001" s="4">
        <f t="shared" si="76"/>
        <v>1.1960075822928715</v>
      </c>
      <c r="F1001" s="4">
        <f t="shared" si="77"/>
        <v>1.1960075822928715</v>
      </c>
      <c r="G1001" s="4">
        <f t="shared" si="78"/>
        <v>1.4304341369020399</v>
      </c>
      <c r="H1001" s="11">
        <f t="shared" si="79"/>
        <v>2.7498978734247313E-2</v>
      </c>
    </row>
    <row r="1002" spans="2:8">
      <c r="B1002" s="8">
        <v>45233.291666666664</v>
      </c>
      <c r="C1002" s="4">
        <v>44.991399999999999</v>
      </c>
      <c r="D1002" s="7">
        <f t="shared" si="75"/>
        <v>43.480839924177076</v>
      </c>
      <c r="E1002" s="4">
        <f t="shared" si="76"/>
        <v>1.510560075822923</v>
      </c>
      <c r="F1002" s="4">
        <f t="shared" si="77"/>
        <v>1.510560075822923</v>
      </c>
      <c r="G1002" s="4">
        <f t="shared" si="78"/>
        <v>2.2817917426701548</v>
      </c>
      <c r="H1002" s="11">
        <f t="shared" si="79"/>
        <v>3.3574418129307448E-2</v>
      </c>
    </row>
    <row r="1003" spans="2:8">
      <c r="B1003" s="8">
        <v>45236.291666666664</v>
      </c>
      <c r="C1003" s="4">
        <v>45.737200000000001</v>
      </c>
      <c r="D1003" s="7">
        <f t="shared" si="75"/>
        <v>44.976294399241773</v>
      </c>
      <c r="E1003" s="4">
        <f t="shared" si="76"/>
        <v>0.76090560075822822</v>
      </c>
      <c r="F1003" s="4">
        <f t="shared" si="77"/>
        <v>0.76090560075822822</v>
      </c>
      <c r="G1003" s="4">
        <f t="shared" si="78"/>
        <v>0.57897733326524015</v>
      </c>
      <c r="H1003" s="11">
        <f t="shared" si="79"/>
        <v>1.6636470985504758E-2</v>
      </c>
    </row>
    <row r="1004" spans="2:8">
      <c r="B1004" s="8">
        <v>45237.291666666664</v>
      </c>
      <c r="C1004" s="4">
        <v>45.941099999999999</v>
      </c>
      <c r="D1004" s="7">
        <f t="shared" si="75"/>
        <v>45.72959094399242</v>
      </c>
      <c r="E1004" s="4">
        <f t="shared" si="76"/>
        <v>0.21150905600757852</v>
      </c>
      <c r="F1004" s="4">
        <f t="shared" si="77"/>
        <v>0.21150905600757852</v>
      </c>
      <c r="G1004" s="4">
        <f t="shared" si="78"/>
        <v>4.4736080773216988E-2</v>
      </c>
      <c r="H1004" s="11">
        <f t="shared" si="79"/>
        <v>4.6039179733959028E-3</v>
      </c>
    </row>
    <row r="1005" spans="2:8">
      <c r="B1005" s="8">
        <v>45238.291666666664</v>
      </c>
      <c r="C1005" s="4">
        <v>46.559899999999999</v>
      </c>
      <c r="D1005" s="7">
        <f t="shared" si="75"/>
        <v>45.938984909439924</v>
      </c>
      <c r="E1005" s="4">
        <f t="shared" si="76"/>
        <v>0.6209150905600751</v>
      </c>
      <c r="F1005" s="4">
        <f t="shared" si="77"/>
        <v>0.6209150905600751</v>
      </c>
      <c r="G1005" s="4">
        <f t="shared" si="78"/>
        <v>0.38553554968522624</v>
      </c>
      <c r="H1005" s="11">
        <f t="shared" si="79"/>
        <v>1.3335833851878443E-2</v>
      </c>
    </row>
    <row r="1006" spans="2:8">
      <c r="B1006" s="8">
        <v>45239.291666666664</v>
      </c>
      <c r="C1006" s="4">
        <v>46.9358</v>
      </c>
      <c r="D1006" s="7">
        <f t="shared" si="75"/>
        <v>46.553690849094401</v>
      </c>
      <c r="E1006" s="4">
        <f t="shared" si="76"/>
        <v>0.38210915090559894</v>
      </c>
      <c r="F1006" s="4">
        <f t="shared" si="77"/>
        <v>0.38210915090559894</v>
      </c>
      <c r="G1006" s="4">
        <f t="shared" si="78"/>
        <v>0.14600740320579778</v>
      </c>
      <c r="H1006" s="11">
        <f t="shared" si="79"/>
        <v>8.1411023335193795E-3</v>
      </c>
    </row>
    <row r="1007" spans="2:8">
      <c r="B1007" s="8">
        <v>45240.291666666664</v>
      </c>
      <c r="C1007" s="4">
        <v>48.320399999999999</v>
      </c>
      <c r="D1007" s="7">
        <f t="shared" si="75"/>
        <v>46.931978908490947</v>
      </c>
      <c r="E1007" s="4">
        <f t="shared" si="76"/>
        <v>1.388421091509052</v>
      </c>
      <c r="F1007" s="4">
        <f t="shared" si="77"/>
        <v>1.388421091509052</v>
      </c>
      <c r="G1007" s="4">
        <f t="shared" si="78"/>
        <v>1.9277131273471875</v>
      </c>
      <c r="H1007" s="11">
        <f t="shared" si="79"/>
        <v>2.8733642343793761E-2</v>
      </c>
    </row>
    <row r="1008" spans="2:8">
      <c r="B1008" s="8">
        <v>45243.291666666664</v>
      </c>
      <c r="C1008" s="4">
        <v>48.6053</v>
      </c>
      <c r="D1008" s="7">
        <f t="shared" si="75"/>
        <v>48.306515789084912</v>
      </c>
      <c r="E1008" s="4">
        <f t="shared" si="76"/>
        <v>0.29878421091508756</v>
      </c>
      <c r="F1008" s="4">
        <f t="shared" si="77"/>
        <v>0.29878421091508756</v>
      </c>
      <c r="G1008" s="4">
        <f t="shared" si="78"/>
        <v>8.9272004692151533E-2</v>
      </c>
      <c r="H1008" s="11">
        <f t="shared" si="79"/>
        <v>6.1471529013314916E-3</v>
      </c>
    </row>
    <row r="1009" spans="2:8">
      <c r="B1009" s="8">
        <v>45244.291666666664</v>
      </c>
      <c r="C1009" s="4">
        <v>49.640999999999998</v>
      </c>
      <c r="D1009" s="7">
        <f t="shared" si="75"/>
        <v>48.60231215789085</v>
      </c>
      <c r="E1009" s="4">
        <f t="shared" si="76"/>
        <v>1.0386878421091481</v>
      </c>
      <c r="F1009" s="4">
        <f t="shared" si="77"/>
        <v>1.0386878421091481</v>
      </c>
      <c r="G1009" s="4">
        <f t="shared" si="78"/>
        <v>1.0788724333453585</v>
      </c>
      <c r="H1009" s="11">
        <f t="shared" si="79"/>
        <v>2.0923991098268532E-2</v>
      </c>
    </row>
    <row r="1010" spans="2:8">
      <c r="B1010" s="8">
        <v>45245.291666666664</v>
      </c>
      <c r="C1010" s="4">
        <v>48.873199999999997</v>
      </c>
      <c r="D1010" s="7">
        <f t="shared" si="75"/>
        <v>49.630613121578911</v>
      </c>
      <c r="E1010" s="4">
        <f t="shared" si="76"/>
        <v>-0.75741312157891372</v>
      </c>
      <c r="F1010" s="4">
        <f t="shared" si="77"/>
        <v>0.75741312157891372</v>
      </c>
      <c r="G1010" s="4">
        <f t="shared" si="78"/>
        <v>0.57367463673991437</v>
      </c>
      <c r="H1010" s="11">
        <f t="shared" si="79"/>
        <v>1.5497514416467793E-2</v>
      </c>
    </row>
    <row r="1011" spans="2:8">
      <c r="B1011" s="8">
        <v>45246.291666666664</v>
      </c>
      <c r="C1011" s="4">
        <v>49.465000000000003</v>
      </c>
      <c r="D1011" s="7">
        <f t="shared" si="75"/>
        <v>48.880774131215787</v>
      </c>
      <c r="E1011" s="4">
        <f t="shared" si="76"/>
        <v>0.58422586878421612</v>
      </c>
      <c r="F1011" s="4">
        <f t="shared" si="77"/>
        <v>0.58422586878421612</v>
      </c>
      <c r="G1011" s="4">
        <f t="shared" si="78"/>
        <v>0.34131986575667211</v>
      </c>
      <c r="H1011" s="11">
        <f t="shared" si="79"/>
        <v>1.1810893940851433E-2</v>
      </c>
    </row>
    <row r="1012" spans="2:8">
      <c r="B1012" s="8">
        <v>45247.291666666664</v>
      </c>
      <c r="C1012" s="4">
        <v>49.283099999999997</v>
      </c>
      <c r="D1012" s="7">
        <f t="shared" si="75"/>
        <v>49.459157741312161</v>
      </c>
      <c r="E1012" s="4">
        <f t="shared" si="76"/>
        <v>-0.17605774131216378</v>
      </c>
      <c r="F1012" s="4">
        <f t="shared" si="77"/>
        <v>0.17605774131216378</v>
      </c>
      <c r="G1012" s="4">
        <f t="shared" si="78"/>
        <v>3.0996328275940784E-2</v>
      </c>
      <c r="H1012" s="11">
        <f t="shared" si="79"/>
        <v>3.5723755468337784E-3</v>
      </c>
    </row>
    <row r="1013" spans="2:8">
      <c r="B1013" s="8">
        <v>45250.291666666664</v>
      </c>
      <c r="C1013" s="4">
        <v>50.393799999999999</v>
      </c>
      <c r="D1013" s="7">
        <f t="shared" si="75"/>
        <v>49.28486057741312</v>
      </c>
      <c r="E1013" s="4">
        <f t="shared" si="76"/>
        <v>1.1089394225868787</v>
      </c>
      <c r="F1013" s="4">
        <f t="shared" si="77"/>
        <v>1.1089394225868787</v>
      </c>
      <c r="G1013" s="4">
        <f t="shared" si="78"/>
        <v>1.2297466429673201</v>
      </c>
      <c r="H1013" s="11">
        <f t="shared" si="79"/>
        <v>2.2005473343682729E-2</v>
      </c>
    </row>
    <row r="1014" spans="2:8">
      <c r="B1014" s="8">
        <v>45251.291666666664</v>
      </c>
      <c r="C1014" s="4">
        <v>49.928899999999999</v>
      </c>
      <c r="D1014" s="7">
        <f t="shared" si="75"/>
        <v>50.382710605774129</v>
      </c>
      <c r="E1014" s="4">
        <f t="shared" si="76"/>
        <v>-0.45381060577413024</v>
      </c>
      <c r="F1014" s="4">
        <f t="shared" si="77"/>
        <v>0.45381060577413024</v>
      </c>
      <c r="G1014" s="4">
        <f t="shared" si="78"/>
        <v>0.20594406591308304</v>
      </c>
      <c r="H1014" s="11">
        <f t="shared" si="79"/>
        <v>9.0891368681090563E-3</v>
      </c>
    </row>
    <row r="1015" spans="2:8">
      <c r="B1015" s="8">
        <v>45252.291666666664</v>
      </c>
      <c r="C1015" s="4">
        <v>48.701300000000003</v>
      </c>
      <c r="D1015" s="7">
        <f t="shared" si="75"/>
        <v>49.933438106057743</v>
      </c>
      <c r="E1015" s="4">
        <f t="shared" si="76"/>
        <v>-1.2321381060577394</v>
      </c>
      <c r="F1015" s="4">
        <f t="shared" si="77"/>
        <v>1.2321381060577394</v>
      </c>
      <c r="G1015" s="4">
        <f t="shared" si="78"/>
        <v>1.5181643123995532</v>
      </c>
      <c r="H1015" s="11">
        <f t="shared" si="79"/>
        <v>2.5299901769721533E-2</v>
      </c>
    </row>
    <row r="1016" spans="2:8">
      <c r="B1016" s="8">
        <v>45254.291666666664</v>
      </c>
      <c r="C1016" s="4">
        <v>47.761600000000001</v>
      </c>
      <c r="D1016" s="7">
        <f t="shared" si="75"/>
        <v>48.713621381060584</v>
      </c>
      <c r="E1016" s="4">
        <f t="shared" si="76"/>
        <v>-0.95202138106058243</v>
      </c>
      <c r="F1016" s="4">
        <f t="shared" si="77"/>
        <v>0.95202138106058243</v>
      </c>
      <c r="G1016" s="4">
        <f t="shared" si="78"/>
        <v>0.90634470999649874</v>
      </c>
      <c r="H1016" s="11">
        <f t="shared" si="79"/>
        <v>1.9932778237340926E-2</v>
      </c>
    </row>
    <row r="1017" spans="2:8">
      <c r="B1017" s="8">
        <v>45257.291666666664</v>
      </c>
      <c r="C1017" s="4">
        <v>48.227400000000003</v>
      </c>
      <c r="D1017" s="7">
        <f t="shared" si="75"/>
        <v>47.771120213810612</v>
      </c>
      <c r="E1017" s="4">
        <f t="shared" si="76"/>
        <v>0.45627978618939125</v>
      </c>
      <c r="F1017" s="4">
        <f t="shared" si="77"/>
        <v>0.45627978618939125</v>
      </c>
      <c r="G1017" s="4">
        <f t="shared" si="78"/>
        <v>0.2081912432850366</v>
      </c>
      <c r="H1017" s="11">
        <f t="shared" si="79"/>
        <v>9.4610073565937879E-3</v>
      </c>
    </row>
    <row r="1018" spans="2:8">
      <c r="B1018" s="8">
        <v>45258.291666666664</v>
      </c>
      <c r="C1018" s="4">
        <v>47.8065</v>
      </c>
      <c r="D1018" s="7">
        <f t="shared" si="75"/>
        <v>48.222837202138109</v>
      </c>
      <c r="E1018" s="4">
        <f t="shared" si="76"/>
        <v>-0.41633720213810932</v>
      </c>
      <c r="F1018" s="4">
        <f t="shared" si="77"/>
        <v>0.41633720213810932</v>
      </c>
      <c r="G1018" s="4">
        <f t="shared" si="78"/>
        <v>0.17333666588418889</v>
      </c>
      <c r="H1018" s="11">
        <f t="shared" si="79"/>
        <v>8.708799057410798E-3</v>
      </c>
    </row>
    <row r="1019" spans="2:8">
      <c r="B1019" s="8">
        <v>45259.291666666664</v>
      </c>
      <c r="C1019" s="4">
        <v>48.125399999999999</v>
      </c>
      <c r="D1019" s="7">
        <f t="shared" si="75"/>
        <v>47.810663372021381</v>
      </c>
      <c r="E1019" s="4">
        <f t="shared" si="76"/>
        <v>0.31473662797861834</v>
      </c>
      <c r="F1019" s="4">
        <f t="shared" si="77"/>
        <v>0.31473662797861834</v>
      </c>
      <c r="G1019" s="4">
        <f t="shared" si="78"/>
        <v>9.9059144991351197E-2</v>
      </c>
      <c r="H1019" s="11">
        <f t="shared" si="79"/>
        <v>6.5399275222360409E-3</v>
      </c>
    </row>
    <row r="1020" spans="2:8">
      <c r="B1020" s="8">
        <v>45260.291666666664</v>
      </c>
      <c r="C1020" s="4">
        <v>46.755899999999997</v>
      </c>
      <c r="D1020" s="7">
        <f t="shared" si="75"/>
        <v>48.122252633720215</v>
      </c>
      <c r="E1020" s="4">
        <f t="shared" si="76"/>
        <v>-1.3663526337202185</v>
      </c>
      <c r="F1020" s="4">
        <f t="shared" si="77"/>
        <v>1.3663526337202185</v>
      </c>
      <c r="G1020" s="4">
        <f t="shared" si="78"/>
        <v>1.8669195196741777</v>
      </c>
      <c r="H1020" s="11">
        <f t="shared" si="79"/>
        <v>2.9223106254402515E-2</v>
      </c>
    </row>
    <row r="1021" spans="2:8">
      <c r="B1021" s="8">
        <v>45261.291666666664</v>
      </c>
      <c r="C1021" s="4">
        <v>46.750900000000001</v>
      </c>
      <c r="D1021" s="7">
        <f t="shared" si="75"/>
        <v>46.769563526337201</v>
      </c>
      <c r="E1021" s="4">
        <f t="shared" si="76"/>
        <v>-1.8663526337199698E-2</v>
      </c>
      <c r="F1021" s="4">
        <f t="shared" si="77"/>
        <v>1.8663526337199698E-2</v>
      </c>
      <c r="G1021" s="4">
        <f t="shared" si="78"/>
        <v>3.4832721533934678E-4</v>
      </c>
      <c r="H1021" s="11">
        <f t="shared" si="79"/>
        <v>3.9921212933226308E-4</v>
      </c>
    </row>
    <row r="1022" spans="2:8">
      <c r="B1022" s="8">
        <v>45264.291666666664</v>
      </c>
      <c r="C1022" s="4">
        <v>45.496200000000002</v>
      </c>
      <c r="D1022" s="7">
        <f t="shared" si="75"/>
        <v>46.751086635263377</v>
      </c>
      <c r="E1022" s="4">
        <f t="shared" si="76"/>
        <v>-1.2548866352633752</v>
      </c>
      <c r="F1022" s="4">
        <f t="shared" si="77"/>
        <v>1.2548866352633752</v>
      </c>
      <c r="G1022" s="4">
        <f t="shared" si="78"/>
        <v>1.5747404673626353</v>
      </c>
      <c r="H1022" s="11">
        <f t="shared" si="79"/>
        <v>2.7582229620569963E-2</v>
      </c>
    </row>
    <row r="1023" spans="2:8">
      <c r="B1023" s="8">
        <v>45265.291666666664</v>
      </c>
      <c r="C1023" s="4">
        <v>46.555999999999997</v>
      </c>
      <c r="D1023" s="7">
        <f t="shared" si="75"/>
        <v>45.508748866352633</v>
      </c>
      <c r="E1023" s="4">
        <f t="shared" si="76"/>
        <v>1.0472511336473644</v>
      </c>
      <c r="F1023" s="4">
        <f t="shared" si="77"/>
        <v>1.0472511336473644</v>
      </c>
      <c r="G1023" s="4">
        <f t="shared" si="78"/>
        <v>1.09673493692569</v>
      </c>
      <c r="H1023" s="11">
        <f t="shared" si="79"/>
        <v>2.2494439677965557E-2</v>
      </c>
    </row>
    <row r="1024" spans="2:8">
      <c r="B1024" s="8">
        <v>45266.291666666664</v>
      </c>
      <c r="C1024" s="4">
        <v>45.493200000000002</v>
      </c>
      <c r="D1024" s="7">
        <f t="shared" si="75"/>
        <v>46.545527488663524</v>
      </c>
      <c r="E1024" s="4">
        <f t="shared" si="76"/>
        <v>-1.0523274886635221</v>
      </c>
      <c r="F1024" s="4">
        <f t="shared" si="77"/>
        <v>1.0523274886635221</v>
      </c>
      <c r="G1024" s="4">
        <f t="shared" si="78"/>
        <v>1.1073931433968753</v>
      </c>
      <c r="H1024" s="11">
        <f t="shared" si="79"/>
        <v>2.3131533694343814E-2</v>
      </c>
    </row>
    <row r="1025" spans="2:8">
      <c r="B1025" s="8">
        <v>45267.291666666664</v>
      </c>
      <c r="C1025" s="4">
        <v>46.585999999999999</v>
      </c>
      <c r="D1025" s="7">
        <f t="shared" si="75"/>
        <v>45.503723274886639</v>
      </c>
      <c r="E1025" s="4">
        <f t="shared" si="76"/>
        <v>1.0822767251133598</v>
      </c>
      <c r="F1025" s="4">
        <f t="shared" si="77"/>
        <v>1.0822767251133598</v>
      </c>
      <c r="G1025" s="4">
        <f t="shared" si="78"/>
        <v>1.171322909722099</v>
      </c>
      <c r="H1025" s="11">
        <f t="shared" si="79"/>
        <v>2.3231801938637355E-2</v>
      </c>
    </row>
    <row r="1026" spans="2:8">
      <c r="B1026" s="8">
        <v>45268.291666666664</v>
      </c>
      <c r="C1026" s="4">
        <v>47.495800000000003</v>
      </c>
      <c r="D1026" s="7">
        <f t="shared" si="75"/>
        <v>46.575177232748864</v>
      </c>
      <c r="E1026" s="4">
        <f t="shared" si="76"/>
        <v>0.9206227672511389</v>
      </c>
      <c r="F1026" s="4">
        <f t="shared" si="77"/>
        <v>0.9206227672511389</v>
      </c>
      <c r="G1026" s="4">
        <f t="shared" si="78"/>
        <v>0.8475462795811447</v>
      </c>
      <c r="H1026" s="11">
        <f t="shared" si="79"/>
        <v>1.9383245829128867E-2</v>
      </c>
    </row>
    <row r="1027" spans="2:8">
      <c r="B1027" s="8">
        <v>45271.291666666664</v>
      </c>
      <c r="C1027" s="4">
        <v>46.616999999999997</v>
      </c>
      <c r="D1027" s="7">
        <f t="shared" si="75"/>
        <v>47.486593772327488</v>
      </c>
      <c r="E1027" s="4">
        <f t="shared" si="76"/>
        <v>-0.86959377232749091</v>
      </c>
      <c r="F1027" s="4">
        <f t="shared" si="77"/>
        <v>0.86959377232749091</v>
      </c>
      <c r="G1027" s="4">
        <f t="shared" si="78"/>
        <v>0.75619332887075608</v>
      </c>
      <c r="H1027" s="11">
        <f t="shared" si="79"/>
        <v>1.8654005455681209E-2</v>
      </c>
    </row>
    <row r="1028" spans="2:8">
      <c r="B1028" s="8">
        <v>45272.291666666664</v>
      </c>
      <c r="C1028" s="4">
        <v>47.646799999999999</v>
      </c>
      <c r="D1028" s="7">
        <f t="shared" ref="D1028:D1091" si="80">alpha*C1027+(1-alpha)*D1027</f>
        <v>46.625695937723272</v>
      </c>
      <c r="E1028" s="4">
        <f t="shared" ref="E1028:E1091" si="81">C1028-D1028</f>
        <v>1.0211040622767271</v>
      </c>
      <c r="F1028" s="4">
        <f t="shared" ref="F1028:F1091" si="82">ABS(E1028)</f>
        <v>1.0211040622767271</v>
      </c>
      <c r="G1028" s="4">
        <f t="shared" ref="G1028:G1091" si="83">E1028^2</f>
        <v>1.0426535059980342</v>
      </c>
      <c r="H1028" s="11">
        <f t="shared" ref="H1028:H1091" si="84">F1028/C1028</f>
        <v>2.1430695498474758E-2</v>
      </c>
    </row>
    <row r="1029" spans="2:8">
      <c r="B1029" s="8">
        <v>45273.291666666664</v>
      </c>
      <c r="C1029" s="4">
        <v>48.0777</v>
      </c>
      <c r="D1029" s="7">
        <f t="shared" si="80"/>
        <v>47.636588959377235</v>
      </c>
      <c r="E1029" s="4">
        <f t="shared" si="81"/>
        <v>0.44111104062276496</v>
      </c>
      <c r="F1029" s="4">
        <f t="shared" si="82"/>
        <v>0.44111104062276496</v>
      </c>
      <c r="G1029" s="4">
        <f t="shared" si="83"/>
        <v>0.1945789501592986</v>
      </c>
      <c r="H1029" s="11">
        <f t="shared" si="84"/>
        <v>9.1749613775776503E-3</v>
      </c>
    </row>
    <row r="1030" spans="2:8">
      <c r="B1030" s="8">
        <v>45274.291666666664</v>
      </c>
      <c r="C1030" s="4">
        <v>48.339599999999997</v>
      </c>
      <c r="D1030" s="7">
        <f t="shared" si="80"/>
        <v>48.073288889593769</v>
      </c>
      <c r="E1030" s="4">
        <f t="shared" si="81"/>
        <v>0.26631111040622812</v>
      </c>
      <c r="F1030" s="4">
        <f t="shared" si="82"/>
        <v>0.26631111040622812</v>
      </c>
      <c r="G1030" s="4">
        <f t="shared" si="83"/>
        <v>7.0921607525798222E-2</v>
      </c>
      <c r="H1030" s="11">
        <f t="shared" si="84"/>
        <v>5.5091707504039784E-3</v>
      </c>
    </row>
    <row r="1031" spans="2:8">
      <c r="B1031" s="8">
        <v>45275.291666666664</v>
      </c>
      <c r="C1031" s="4">
        <v>48.8795</v>
      </c>
      <c r="D1031" s="7">
        <f t="shared" si="80"/>
        <v>48.336936888895934</v>
      </c>
      <c r="E1031" s="4">
        <f t="shared" si="81"/>
        <v>0.54256311110406585</v>
      </c>
      <c r="F1031" s="4">
        <f t="shared" si="82"/>
        <v>0.54256311110406585</v>
      </c>
      <c r="G1031" s="4">
        <f t="shared" si="83"/>
        <v>0.29437472953092292</v>
      </c>
      <c r="H1031" s="11">
        <f t="shared" si="84"/>
        <v>1.1100013525180615E-2</v>
      </c>
    </row>
    <row r="1032" spans="2:8">
      <c r="B1032" s="8">
        <v>45278.291666666664</v>
      </c>
      <c r="C1032" s="4">
        <v>50.066299999999998</v>
      </c>
      <c r="D1032" s="7">
        <f t="shared" si="80"/>
        <v>48.874074368888955</v>
      </c>
      <c r="E1032" s="4">
        <f t="shared" si="81"/>
        <v>1.1922256311110431</v>
      </c>
      <c r="F1032" s="4">
        <f t="shared" si="82"/>
        <v>1.1922256311110431</v>
      </c>
      <c r="G1032" s="4">
        <f t="shared" si="83"/>
        <v>1.421401955478125</v>
      </c>
      <c r="H1032" s="11">
        <f t="shared" si="84"/>
        <v>2.3812936668198829E-2</v>
      </c>
    </row>
    <row r="1033" spans="2:8">
      <c r="B1033" s="8">
        <v>45279.291666666664</v>
      </c>
      <c r="C1033" s="4">
        <v>49.593400000000003</v>
      </c>
      <c r="D1033" s="7">
        <f t="shared" si="80"/>
        <v>50.054377743688889</v>
      </c>
      <c r="E1033" s="4">
        <f t="shared" si="81"/>
        <v>-0.46097774368888622</v>
      </c>
      <c r="F1033" s="4">
        <f t="shared" si="82"/>
        <v>0.46097774368888622</v>
      </c>
      <c r="G1033" s="4">
        <f t="shared" si="83"/>
        <v>0.21250048017649648</v>
      </c>
      <c r="H1033" s="11">
        <f t="shared" si="84"/>
        <v>9.2951429764623148E-3</v>
      </c>
    </row>
    <row r="1034" spans="2:8">
      <c r="B1034" s="8">
        <v>45280.291666666664</v>
      </c>
      <c r="C1034" s="4">
        <v>48.100700000000003</v>
      </c>
      <c r="D1034" s="7">
        <f t="shared" si="80"/>
        <v>49.598009777436893</v>
      </c>
      <c r="E1034" s="4">
        <f t="shared" si="81"/>
        <v>-1.4973097774368895</v>
      </c>
      <c r="F1034" s="4">
        <f t="shared" si="82"/>
        <v>1.4973097774368895</v>
      </c>
      <c r="G1034" s="4">
        <f t="shared" si="83"/>
        <v>2.2419365696081077</v>
      </c>
      <c r="H1034" s="11">
        <f t="shared" si="84"/>
        <v>3.112864838634135E-2</v>
      </c>
    </row>
    <row r="1035" spans="2:8">
      <c r="B1035" s="8">
        <v>45281.291666666664</v>
      </c>
      <c r="C1035" s="4">
        <v>48.979500000000002</v>
      </c>
      <c r="D1035" s="7">
        <f t="shared" si="80"/>
        <v>48.115673097774376</v>
      </c>
      <c r="E1035" s="4">
        <f t="shared" si="81"/>
        <v>0.8638269022256253</v>
      </c>
      <c r="F1035" s="4">
        <f t="shared" si="82"/>
        <v>0.8638269022256253</v>
      </c>
      <c r="G1035" s="4">
        <f t="shared" si="83"/>
        <v>0.74619691700872004</v>
      </c>
      <c r="H1035" s="11">
        <f t="shared" si="84"/>
        <v>1.7636498988875454E-2</v>
      </c>
    </row>
    <row r="1036" spans="2:8">
      <c r="B1036" s="8">
        <v>45282.291666666664</v>
      </c>
      <c r="C1036" s="4">
        <v>48.819499999999998</v>
      </c>
      <c r="D1036" s="7">
        <f t="shared" si="80"/>
        <v>48.970861730977745</v>
      </c>
      <c r="E1036" s="4">
        <f t="shared" si="81"/>
        <v>-0.1513617309777473</v>
      </c>
      <c r="F1036" s="4">
        <f t="shared" si="82"/>
        <v>0.1513617309777473</v>
      </c>
      <c r="G1036" s="4">
        <f t="shared" si="83"/>
        <v>2.2910373604579946E-2</v>
      </c>
      <c r="H1036" s="11">
        <f t="shared" si="84"/>
        <v>3.1004359114236587E-3</v>
      </c>
    </row>
    <row r="1037" spans="2:8">
      <c r="B1037" s="8">
        <v>45286.291666666664</v>
      </c>
      <c r="C1037" s="4">
        <v>49.2684</v>
      </c>
      <c r="D1037" s="7">
        <f t="shared" si="80"/>
        <v>48.821013617309781</v>
      </c>
      <c r="E1037" s="4">
        <f t="shared" si="81"/>
        <v>0.44738638269021891</v>
      </c>
      <c r="F1037" s="4">
        <f t="shared" si="82"/>
        <v>0.44738638269021891</v>
      </c>
      <c r="G1037" s="4">
        <f t="shared" si="83"/>
        <v>0.200154575416639</v>
      </c>
      <c r="H1037" s="11">
        <f t="shared" si="84"/>
        <v>9.0805949186541259E-3</v>
      </c>
    </row>
    <row r="1038" spans="2:8">
      <c r="B1038" s="8">
        <v>45287.291666666664</v>
      </c>
      <c r="C1038" s="4">
        <v>49.406399999999998</v>
      </c>
      <c r="D1038" s="7">
        <f t="shared" si="80"/>
        <v>49.263926136173104</v>
      </c>
      <c r="E1038" s="4">
        <f t="shared" si="81"/>
        <v>0.14247386382689342</v>
      </c>
      <c r="F1038" s="4">
        <f t="shared" si="82"/>
        <v>0.14247386382689342</v>
      </c>
      <c r="G1038" s="4">
        <f t="shared" si="83"/>
        <v>2.029880187376417E-2</v>
      </c>
      <c r="H1038" s="11">
        <f t="shared" si="84"/>
        <v>2.8837127138770166E-3</v>
      </c>
    </row>
    <row r="1039" spans="2:8">
      <c r="B1039" s="8">
        <v>45288.291666666664</v>
      </c>
      <c r="C1039" s="4">
        <v>49.511400000000002</v>
      </c>
      <c r="D1039" s="7">
        <f t="shared" si="80"/>
        <v>49.404975261361727</v>
      </c>
      <c r="E1039" s="4">
        <f t="shared" si="81"/>
        <v>0.10642473863827462</v>
      </c>
      <c r="F1039" s="4">
        <f t="shared" si="82"/>
        <v>0.10642473863827462</v>
      </c>
      <c r="G1039" s="4">
        <f t="shared" si="83"/>
        <v>1.1326224994225063E-2</v>
      </c>
      <c r="H1039" s="11">
        <f t="shared" si="84"/>
        <v>2.149499683674358E-3</v>
      </c>
    </row>
    <row r="1040" spans="2:8">
      <c r="B1040" s="8">
        <v>45289.291666666664</v>
      </c>
      <c r="C1040" s="4">
        <v>49.511400000000002</v>
      </c>
      <c r="D1040" s="7">
        <f t="shared" si="80"/>
        <v>49.510335752613621</v>
      </c>
      <c r="E1040" s="4">
        <f t="shared" si="81"/>
        <v>1.0642473863811119E-3</v>
      </c>
      <c r="F1040" s="4">
        <f t="shared" si="82"/>
        <v>1.0642473863811119E-3</v>
      </c>
      <c r="G1040" s="4">
        <f t="shared" si="83"/>
        <v>1.1326224994190278E-6</v>
      </c>
      <c r="H1040" s="11">
        <f t="shared" si="84"/>
        <v>2.1494996836710573E-5</v>
      </c>
    </row>
    <row r="1041" spans="2:8">
      <c r="B1041" s="8">
        <v>45293.291666666664</v>
      </c>
      <c r="C1041" s="4">
        <v>48.157699999999998</v>
      </c>
      <c r="D1041" s="7">
        <f t="shared" si="80"/>
        <v>49.511389357526134</v>
      </c>
      <c r="E1041" s="4">
        <f t="shared" si="81"/>
        <v>-1.353689357526136</v>
      </c>
      <c r="F1041" s="4">
        <f t="shared" si="82"/>
        <v>1.353689357526136</v>
      </c>
      <c r="G1041" s="4">
        <f t="shared" si="83"/>
        <v>1.8324748766795227</v>
      </c>
      <c r="H1041" s="11">
        <f t="shared" si="84"/>
        <v>2.8109510161949926E-2</v>
      </c>
    </row>
    <row r="1042" spans="2:8">
      <c r="B1042" s="8">
        <v>45294.291666666664</v>
      </c>
      <c r="C1042" s="4">
        <v>47.558799999999998</v>
      </c>
      <c r="D1042" s="7">
        <f t="shared" si="80"/>
        <v>48.171236893575262</v>
      </c>
      <c r="E1042" s="4">
        <f t="shared" si="81"/>
        <v>-0.61243689357526421</v>
      </c>
      <c r="F1042" s="4">
        <f t="shared" si="82"/>
        <v>0.61243689357526421</v>
      </c>
      <c r="G1042" s="4">
        <f t="shared" si="83"/>
        <v>0.37507894861211949</v>
      </c>
      <c r="H1042" s="11">
        <f t="shared" si="84"/>
        <v>1.2877467336755011E-2</v>
      </c>
    </row>
    <row r="1043" spans="2:8">
      <c r="B1043" s="8">
        <v>45295.291666666664</v>
      </c>
      <c r="C1043" s="4">
        <v>47.987699999999997</v>
      </c>
      <c r="D1043" s="7">
        <f t="shared" si="80"/>
        <v>47.564924368935749</v>
      </c>
      <c r="E1043" s="4">
        <f t="shared" si="81"/>
        <v>0.42277563106424765</v>
      </c>
      <c r="F1043" s="4">
        <f t="shared" si="82"/>
        <v>0.42277563106424765</v>
      </c>
      <c r="G1043" s="4">
        <f t="shared" si="83"/>
        <v>0.17873923422177285</v>
      </c>
      <c r="H1043" s="11">
        <f t="shared" si="84"/>
        <v>8.8100832309997695E-3</v>
      </c>
    </row>
    <row r="1044" spans="2:8">
      <c r="B1044" s="8">
        <v>45296.291666666664</v>
      </c>
      <c r="C1044" s="4">
        <v>49.086500000000001</v>
      </c>
      <c r="D1044" s="7">
        <f t="shared" si="80"/>
        <v>47.983472243689356</v>
      </c>
      <c r="E1044" s="4">
        <f t="shared" si="81"/>
        <v>1.1030277563106452</v>
      </c>
      <c r="F1044" s="4">
        <f t="shared" si="82"/>
        <v>1.1030277563106452</v>
      </c>
      <c r="G1044" s="4">
        <f t="shared" si="83"/>
        <v>1.2166702311916961</v>
      </c>
      <c r="H1044" s="11">
        <f t="shared" si="84"/>
        <v>2.2471102162725905E-2</v>
      </c>
    </row>
    <row r="1045" spans="2:8">
      <c r="B1045" s="8">
        <v>45299.291666666664</v>
      </c>
      <c r="C1045" s="4">
        <v>52.241799999999998</v>
      </c>
      <c r="D1045" s="7">
        <f t="shared" si="80"/>
        <v>49.075469722436893</v>
      </c>
      <c r="E1045" s="4">
        <f t="shared" si="81"/>
        <v>3.1663302775631053</v>
      </c>
      <c r="F1045" s="4">
        <f t="shared" si="82"/>
        <v>3.1663302775631053</v>
      </c>
      <c r="G1045" s="4">
        <f t="shared" si="83"/>
        <v>10.025647426612851</v>
      </c>
      <c r="H1045" s="11">
        <f t="shared" si="84"/>
        <v>6.0609134401247766E-2</v>
      </c>
    </row>
    <row r="1046" spans="2:8">
      <c r="B1046" s="8">
        <v>45300.291666666664</v>
      </c>
      <c r="C1046" s="4">
        <v>53.128599999999999</v>
      </c>
      <c r="D1046" s="7">
        <f t="shared" si="80"/>
        <v>52.210136697224364</v>
      </c>
      <c r="E1046" s="4">
        <f t="shared" si="81"/>
        <v>0.91846330277563482</v>
      </c>
      <c r="F1046" s="4">
        <f t="shared" si="82"/>
        <v>0.91846330277563482</v>
      </c>
      <c r="G1046" s="4">
        <f t="shared" si="83"/>
        <v>0.84357483854552739</v>
      </c>
      <c r="H1046" s="11">
        <f t="shared" si="84"/>
        <v>1.7287549507715896E-2</v>
      </c>
    </row>
    <row r="1047" spans="2:8">
      <c r="B1047" s="8">
        <v>45301.291666666664</v>
      </c>
      <c r="C1047" s="4">
        <v>54.338299999999997</v>
      </c>
      <c r="D1047" s="7">
        <f t="shared" si="80"/>
        <v>53.119415366972241</v>
      </c>
      <c r="E1047" s="4">
        <f t="shared" si="81"/>
        <v>1.2188846330277556</v>
      </c>
      <c r="F1047" s="4">
        <f t="shared" si="82"/>
        <v>1.2188846330277556</v>
      </c>
      <c r="G1047" s="4">
        <f t="shared" si="83"/>
        <v>1.4856797486312066</v>
      </c>
      <c r="H1047" s="11">
        <f t="shared" si="84"/>
        <v>2.2431409025084621E-2</v>
      </c>
    </row>
    <row r="1048" spans="2:8">
      <c r="B1048" s="8">
        <v>45302.291666666664</v>
      </c>
      <c r="C1048" s="4">
        <v>54.810200000000002</v>
      </c>
      <c r="D1048" s="7">
        <f t="shared" si="80"/>
        <v>54.326111153669721</v>
      </c>
      <c r="E1048" s="4">
        <f t="shared" si="81"/>
        <v>0.48408884633028038</v>
      </c>
      <c r="F1048" s="4">
        <f t="shared" si="82"/>
        <v>0.48408884633028038</v>
      </c>
      <c r="G1048" s="4">
        <f t="shared" si="83"/>
        <v>0.23434201114138181</v>
      </c>
      <c r="H1048" s="11">
        <f t="shared" si="84"/>
        <v>8.8320941417889438E-3</v>
      </c>
    </row>
    <row r="1049" spans="2:8">
      <c r="B1049" s="8">
        <v>45303.291666666664</v>
      </c>
      <c r="C1049" s="4">
        <v>54.698300000000003</v>
      </c>
      <c r="D1049" s="7">
        <f t="shared" si="80"/>
        <v>54.805359111536703</v>
      </c>
      <c r="E1049" s="4">
        <f t="shared" si="81"/>
        <v>-0.10705911153669945</v>
      </c>
      <c r="F1049" s="4">
        <f t="shared" si="82"/>
        <v>0.10705911153669945</v>
      </c>
      <c r="G1049" s="4">
        <f t="shared" si="83"/>
        <v>1.1461653363027452E-2</v>
      </c>
      <c r="H1049" s="11">
        <f t="shared" si="84"/>
        <v>1.9572657932092853E-3</v>
      </c>
    </row>
    <row r="1050" spans="2:8">
      <c r="B1050" s="8">
        <v>45307.291666666664</v>
      </c>
      <c r="C1050" s="4">
        <v>56.369900000000001</v>
      </c>
      <c r="D1050" s="7">
        <f t="shared" si="80"/>
        <v>54.699370591115375</v>
      </c>
      <c r="E1050" s="4">
        <f t="shared" si="81"/>
        <v>1.6705294088846259</v>
      </c>
      <c r="F1050" s="4">
        <f t="shared" si="82"/>
        <v>1.6705294088846259</v>
      </c>
      <c r="G1050" s="4">
        <f t="shared" si="83"/>
        <v>2.7906685059484175</v>
      </c>
      <c r="H1050" s="11">
        <f t="shared" si="84"/>
        <v>2.9635131672836493E-2</v>
      </c>
    </row>
    <row r="1051" spans="2:8">
      <c r="B1051" s="8">
        <v>45308.291666666664</v>
      </c>
      <c r="C1051" s="4">
        <v>56.040999999999997</v>
      </c>
      <c r="D1051" s="7">
        <f t="shared" si="80"/>
        <v>56.353194705911157</v>
      </c>
      <c r="E1051" s="4">
        <f t="shared" si="81"/>
        <v>-0.3121947059111605</v>
      </c>
      <c r="F1051" s="4">
        <f t="shared" si="82"/>
        <v>0.3121947059111605</v>
      </c>
      <c r="G1051" s="4">
        <f t="shared" si="83"/>
        <v>9.7465534398955986E-2</v>
      </c>
      <c r="H1051" s="11">
        <f t="shared" si="84"/>
        <v>5.5708268216334558E-3</v>
      </c>
    </row>
    <row r="1052" spans="2:8">
      <c r="B1052" s="8">
        <v>45309.291666666664</v>
      </c>
      <c r="C1052" s="4">
        <v>57.094700000000003</v>
      </c>
      <c r="D1052" s="7">
        <f t="shared" si="80"/>
        <v>56.044121947059111</v>
      </c>
      <c r="E1052" s="4">
        <f t="shared" si="81"/>
        <v>1.0505780529408923</v>
      </c>
      <c r="F1052" s="4">
        <f t="shared" si="82"/>
        <v>1.0505780529408923</v>
      </c>
      <c r="G1052" s="4">
        <f t="shared" si="83"/>
        <v>1.1037142453210764</v>
      </c>
      <c r="H1052" s="11">
        <f t="shared" si="84"/>
        <v>1.8400623051542303E-2</v>
      </c>
    </row>
    <row r="1053" spans="2:8">
      <c r="B1053" s="8">
        <v>45310.291666666664</v>
      </c>
      <c r="C1053" s="4">
        <v>59.478200000000001</v>
      </c>
      <c r="D1053" s="7">
        <f t="shared" si="80"/>
        <v>57.084194219470589</v>
      </c>
      <c r="E1053" s="4">
        <f t="shared" si="81"/>
        <v>2.3940057805294117</v>
      </c>
      <c r="F1053" s="4">
        <f t="shared" si="82"/>
        <v>2.3940057805294117</v>
      </c>
      <c r="G1053" s="4">
        <f t="shared" si="83"/>
        <v>5.7312636772082381</v>
      </c>
      <c r="H1053" s="11">
        <f t="shared" si="84"/>
        <v>4.0250138378925583E-2</v>
      </c>
    </row>
    <row r="1054" spans="2:8">
      <c r="B1054" s="8">
        <v>45313.291666666664</v>
      </c>
      <c r="C1054" s="4">
        <v>59.641199999999998</v>
      </c>
      <c r="D1054" s="7">
        <f t="shared" si="80"/>
        <v>59.454259942194703</v>
      </c>
      <c r="E1054" s="4">
        <f t="shared" si="81"/>
        <v>0.18694005780529466</v>
      </c>
      <c r="F1054" s="4">
        <f t="shared" si="82"/>
        <v>0.18694005780529466</v>
      </c>
      <c r="G1054" s="4">
        <f t="shared" si="83"/>
        <v>3.494658521224691E-2</v>
      </c>
      <c r="H1054" s="11">
        <f t="shared" si="84"/>
        <v>3.1344114103219697E-3</v>
      </c>
    </row>
    <row r="1055" spans="2:8">
      <c r="B1055" s="8">
        <v>45314.291666666664</v>
      </c>
      <c r="C1055" s="4">
        <v>59.860199999999999</v>
      </c>
      <c r="D1055" s="7">
        <f t="shared" si="80"/>
        <v>59.639330599421946</v>
      </c>
      <c r="E1055" s="4">
        <f t="shared" si="81"/>
        <v>0.22086940057805293</v>
      </c>
      <c r="F1055" s="4">
        <f t="shared" si="82"/>
        <v>0.22086940057805293</v>
      </c>
      <c r="G1055" s="4">
        <f t="shared" si="83"/>
        <v>4.8783292111708412E-2</v>
      </c>
      <c r="H1055" s="11">
        <f t="shared" si="84"/>
        <v>3.6897538026610826E-3</v>
      </c>
    </row>
    <row r="1056" spans="2:8">
      <c r="B1056" s="8">
        <v>45315.291666666664</v>
      </c>
      <c r="C1056" s="4">
        <v>61.348799999999997</v>
      </c>
      <c r="D1056" s="7">
        <f t="shared" si="80"/>
        <v>59.857991305994219</v>
      </c>
      <c r="E1056" s="4">
        <f t="shared" si="81"/>
        <v>1.4908086940057785</v>
      </c>
      <c r="F1056" s="4">
        <f t="shared" si="82"/>
        <v>1.4908086940057785</v>
      </c>
      <c r="G1056" s="4">
        <f t="shared" si="83"/>
        <v>2.2225105621232149</v>
      </c>
      <c r="H1056" s="11">
        <f t="shared" si="84"/>
        <v>2.4300535528091482E-2</v>
      </c>
    </row>
    <row r="1057" spans="2:8">
      <c r="B1057" s="8">
        <v>45316.291666666664</v>
      </c>
      <c r="C1057" s="4">
        <v>61.6038</v>
      </c>
      <c r="D1057" s="7">
        <f t="shared" si="80"/>
        <v>61.333891913059936</v>
      </c>
      <c r="E1057" s="4">
        <f t="shared" si="81"/>
        <v>0.26990808694006319</v>
      </c>
      <c r="F1057" s="4">
        <f t="shared" si="82"/>
        <v>0.26990808694006319</v>
      </c>
      <c r="G1057" s="4">
        <f t="shared" si="83"/>
        <v>7.2850375395644706E-2</v>
      </c>
      <c r="H1057" s="11">
        <f t="shared" si="84"/>
        <v>4.3813545096254318E-3</v>
      </c>
    </row>
    <row r="1058" spans="2:8">
      <c r="B1058" s="8">
        <v>45317.291666666664</v>
      </c>
      <c r="C1058" s="4">
        <v>61.017899999999997</v>
      </c>
      <c r="D1058" s="7">
        <f t="shared" si="80"/>
        <v>61.601100919130594</v>
      </c>
      <c r="E1058" s="4">
        <f t="shared" si="81"/>
        <v>-0.58320091913059713</v>
      </c>
      <c r="F1058" s="4">
        <f t="shared" si="82"/>
        <v>0.58320091913059713</v>
      </c>
      <c r="G1058" s="4">
        <f t="shared" si="83"/>
        <v>0.34012331207477331</v>
      </c>
      <c r="H1058" s="11">
        <f t="shared" si="84"/>
        <v>9.5578661201155268E-3</v>
      </c>
    </row>
    <row r="1059" spans="2:8">
      <c r="B1059" s="8">
        <v>45320.291666666664</v>
      </c>
      <c r="C1059" s="4">
        <v>62.451599999999999</v>
      </c>
      <c r="D1059" s="7">
        <f t="shared" si="80"/>
        <v>61.023732009191299</v>
      </c>
      <c r="E1059" s="4">
        <f t="shared" si="81"/>
        <v>1.4278679908087</v>
      </c>
      <c r="F1059" s="4">
        <f t="shared" si="82"/>
        <v>1.4278679908087</v>
      </c>
      <c r="G1059" s="4">
        <f t="shared" si="83"/>
        <v>2.0388069991760736</v>
      </c>
      <c r="H1059" s="11">
        <f t="shared" si="84"/>
        <v>2.2863593419683404E-2</v>
      </c>
    </row>
    <row r="1060" spans="2:8">
      <c r="B1060" s="8">
        <v>45321.291666666664</v>
      </c>
      <c r="C1060" s="4">
        <v>62.7605</v>
      </c>
      <c r="D1060" s="7">
        <f t="shared" si="80"/>
        <v>62.437321320091911</v>
      </c>
      <c r="E1060" s="4">
        <f t="shared" si="81"/>
        <v>0.32317867990808935</v>
      </c>
      <c r="F1060" s="4">
        <f t="shared" si="82"/>
        <v>0.32317867990808935</v>
      </c>
      <c r="G1060" s="4">
        <f t="shared" si="83"/>
        <v>0.10444445914713528</v>
      </c>
      <c r="H1060" s="11">
        <f t="shared" si="84"/>
        <v>5.1493961951878863E-3</v>
      </c>
    </row>
    <row r="1061" spans="2:8">
      <c r="B1061" s="8">
        <v>45322.291666666664</v>
      </c>
      <c r="C1061" s="4">
        <v>61.513800000000003</v>
      </c>
      <c r="D1061" s="7">
        <f t="shared" si="80"/>
        <v>62.757268213200916</v>
      </c>
      <c r="E1061" s="4">
        <f t="shared" si="81"/>
        <v>-1.2434682132009129</v>
      </c>
      <c r="F1061" s="4">
        <f t="shared" si="82"/>
        <v>1.2434682132009129</v>
      </c>
      <c r="G1061" s="4">
        <f t="shared" si="83"/>
        <v>1.5462131972410711</v>
      </c>
      <c r="H1061" s="11">
        <f t="shared" si="84"/>
        <v>2.0214459409123042E-2</v>
      </c>
    </row>
    <row r="1062" spans="2:8">
      <c r="B1062" s="8">
        <v>45323.291666666664</v>
      </c>
      <c r="C1062" s="4">
        <v>63.013500000000001</v>
      </c>
      <c r="D1062" s="7">
        <f t="shared" si="80"/>
        <v>61.526234682132014</v>
      </c>
      <c r="E1062" s="4">
        <f t="shared" si="81"/>
        <v>1.4872653178679869</v>
      </c>
      <c r="F1062" s="4">
        <f t="shared" si="82"/>
        <v>1.4872653178679869</v>
      </c>
      <c r="G1062" s="4">
        <f t="shared" si="83"/>
        <v>2.2119581257329641</v>
      </c>
      <c r="H1062" s="11">
        <f t="shared" si="84"/>
        <v>2.3602328356113957E-2</v>
      </c>
    </row>
    <row r="1063" spans="2:8">
      <c r="B1063" s="8">
        <v>45324.291666666664</v>
      </c>
      <c r="C1063" s="4">
        <v>66.145799999999994</v>
      </c>
      <c r="D1063" s="7">
        <f t="shared" si="80"/>
        <v>62.998627346821316</v>
      </c>
      <c r="E1063" s="4">
        <f t="shared" si="81"/>
        <v>3.1471726531786786</v>
      </c>
      <c r="F1063" s="4">
        <f t="shared" si="82"/>
        <v>3.1471726531786786</v>
      </c>
      <c r="G1063" s="4">
        <f t="shared" si="83"/>
        <v>9.9046957089157228</v>
      </c>
      <c r="H1063" s="11">
        <f t="shared" si="84"/>
        <v>4.7579327080157455E-2</v>
      </c>
    </row>
    <row r="1064" spans="2:8">
      <c r="B1064" s="8">
        <v>45327.291666666664</v>
      </c>
      <c r="C1064" s="4">
        <v>69.317099999999996</v>
      </c>
      <c r="D1064" s="7">
        <f t="shared" si="80"/>
        <v>66.114328273468217</v>
      </c>
      <c r="E1064" s="4">
        <f t="shared" si="81"/>
        <v>3.202771726531779</v>
      </c>
      <c r="F1064" s="4">
        <f t="shared" si="82"/>
        <v>3.202771726531779</v>
      </c>
      <c r="G1064" s="4">
        <f t="shared" si="83"/>
        <v>10.257746732271352</v>
      </c>
      <c r="H1064" s="11">
        <f t="shared" si="84"/>
        <v>4.6204641084693084E-2</v>
      </c>
    </row>
    <row r="1065" spans="2:8">
      <c r="B1065" s="8">
        <v>45328.291666666664</v>
      </c>
      <c r="C1065" s="4">
        <v>68.208399999999997</v>
      </c>
      <c r="D1065" s="7">
        <f t="shared" si="80"/>
        <v>69.285072282734674</v>
      </c>
      <c r="E1065" s="4">
        <f t="shared" si="81"/>
        <v>-1.0766722827346769</v>
      </c>
      <c r="F1065" s="4">
        <f t="shared" si="82"/>
        <v>1.0766722827346769</v>
      </c>
      <c r="G1065" s="4">
        <f t="shared" si="83"/>
        <v>1.1592232044091</v>
      </c>
      <c r="H1065" s="11">
        <f t="shared" si="84"/>
        <v>1.5785039419406947E-2</v>
      </c>
    </row>
    <row r="1066" spans="2:8">
      <c r="B1066" s="8">
        <v>45329.291666666664</v>
      </c>
      <c r="C1066" s="4">
        <v>70.084000000000003</v>
      </c>
      <c r="D1066" s="7">
        <f t="shared" si="80"/>
        <v>68.219166722827339</v>
      </c>
      <c r="E1066" s="4">
        <f t="shared" si="81"/>
        <v>1.8648332771726643</v>
      </c>
      <c r="F1066" s="4">
        <f t="shared" si="82"/>
        <v>1.8648332771726643</v>
      </c>
      <c r="G1066" s="4">
        <f t="shared" si="83"/>
        <v>3.477603151650539</v>
      </c>
      <c r="H1066" s="11">
        <f t="shared" si="84"/>
        <v>2.6608545134020094E-2</v>
      </c>
    </row>
    <row r="1067" spans="2:8">
      <c r="B1067" s="8">
        <v>45330.291666666664</v>
      </c>
      <c r="C1067" s="4">
        <v>69.626099999999994</v>
      </c>
      <c r="D1067" s="7">
        <f t="shared" si="80"/>
        <v>70.065351667228271</v>
      </c>
      <c r="E1067" s="4">
        <f t="shared" si="81"/>
        <v>-0.43925166722827669</v>
      </c>
      <c r="F1067" s="4">
        <f t="shared" si="82"/>
        <v>0.43925166722827669</v>
      </c>
      <c r="G1067" s="4">
        <f t="shared" si="83"/>
        <v>0.19294202716282072</v>
      </c>
      <c r="H1067" s="11">
        <f t="shared" si="84"/>
        <v>6.3087214022942073E-3</v>
      </c>
    </row>
    <row r="1068" spans="2:8">
      <c r="B1068" s="8">
        <v>45331.291666666664</v>
      </c>
      <c r="C1068" s="4">
        <v>72.117500000000007</v>
      </c>
      <c r="D1068" s="7">
        <f t="shared" si="80"/>
        <v>69.630492516672277</v>
      </c>
      <c r="E1068" s="4">
        <f t="shared" si="81"/>
        <v>2.48700748332773</v>
      </c>
      <c r="F1068" s="4">
        <f t="shared" si="82"/>
        <v>2.48700748332773</v>
      </c>
      <c r="G1068" s="4">
        <f t="shared" si="83"/>
        <v>6.1852062221281292</v>
      </c>
      <c r="H1068" s="11">
        <f t="shared" si="84"/>
        <v>3.4485492194373482E-2</v>
      </c>
    </row>
    <row r="1069" spans="2:8">
      <c r="B1069" s="8">
        <v>45334.291666666664</v>
      </c>
      <c r="C1069" s="4">
        <v>72.232500000000002</v>
      </c>
      <c r="D1069" s="7">
        <f t="shared" si="80"/>
        <v>72.092629925166733</v>
      </c>
      <c r="E1069" s="4">
        <f t="shared" si="81"/>
        <v>0.13987007483326863</v>
      </c>
      <c r="F1069" s="4">
        <f t="shared" si="82"/>
        <v>0.13987007483326863</v>
      </c>
      <c r="G1069" s="4">
        <f t="shared" si="83"/>
        <v>1.9563637833864167E-2</v>
      </c>
      <c r="H1069" s="11">
        <f t="shared" si="84"/>
        <v>1.9363870118474181E-3</v>
      </c>
    </row>
    <row r="1070" spans="2:8">
      <c r="B1070" s="8">
        <v>45335.291666666664</v>
      </c>
      <c r="C1070" s="4">
        <v>72.112499999999997</v>
      </c>
      <c r="D1070" s="7">
        <f t="shared" si="80"/>
        <v>72.231101299251677</v>
      </c>
      <c r="E1070" s="4">
        <f t="shared" si="81"/>
        <v>-0.11860129925167939</v>
      </c>
      <c r="F1070" s="4">
        <f t="shared" si="82"/>
        <v>0.11860129925167939</v>
      </c>
      <c r="G1070" s="4">
        <f t="shared" si="83"/>
        <v>1.4066268184186407E-2</v>
      </c>
      <c r="H1070" s="11">
        <f t="shared" si="84"/>
        <v>1.6446704697754119E-3</v>
      </c>
    </row>
    <row r="1071" spans="2:8">
      <c r="B1071" s="8">
        <v>45336.291666666664</v>
      </c>
      <c r="C1071" s="4">
        <v>73.884100000000004</v>
      </c>
      <c r="D1071" s="7">
        <f t="shared" si="80"/>
        <v>72.113686012992517</v>
      </c>
      <c r="E1071" s="4">
        <f t="shared" si="81"/>
        <v>1.7704139870074869</v>
      </c>
      <c r="F1071" s="4">
        <f t="shared" si="82"/>
        <v>1.7704139870074869</v>
      </c>
      <c r="G1071" s="4">
        <f t="shared" si="83"/>
        <v>3.1343656853917459</v>
      </c>
      <c r="H1071" s="11">
        <f t="shared" si="84"/>
        <v>2.3962043078382043E-2</v>
      </c>
    </row>
    <row r="1072" spans="2:8">
      <c r="B1072" s="8">
        <v>45337.291666666664</v>
      </c>
      <c r="C1072" s="4">
        <v>72.642399999999995</v>
      </c>
      <c r="D1072" s="7">
        <f t="shared" si="80"/>
        <v>73.866395860129941</v>
      </c>
      <c r="E1072" s="4">
        <f t="shared" si="81"/>
        <v>-1.2239958601299463</v>
      </c>
      <c r="F1072" s="4">
        <f t="shared" si="82"/>
        <v>1.2239958601299463</v>
      </c>
      <c r="G1072" s="4">
        <f t="shared" si="83"/>
        <v>1.4981658656152472</v>
      </c>
      <c r="H1072" s="11">
        <f t="shared" si="84"/>
        <v>1.684960656765121E-2</v>
      </c>
    </row>
    <row r="1073" spans="2:8">
      <c r="B1073" s="8">
        <v>45338.291666666664</v>
      </c>
      <c r="C1073" s="4">
        <v>72.597399999999993</v>
      </c>
      <c r="D1073" s="7">
        <f t="shared" si="80"/>
        <v>72.654639958601294</v>
      </c>
      <c r="E1073" s="4">
        <f t="shared" si="81"/>
        <v>-5.72399586013006E-2</v>
      </c>
      <c r="F1073" s="4">
        <f t="shared" si="82"/>
        <v>5.72399586013006E-2</v>
      </c>
      <c r="G1073" s="4">
        <f t="shared" si="83"/>
        <v>3.2764128606786068E-3</v>
      </c>
      <c r="H1073" s="11">
        <f t="shared" si="84"/>
        <v>7.8845741860315388E-4</v>
      </c>
    </row>
    <row r="1074" spans="2:8">
      <c r="B1074" s="8">
        <v>45342.291666666664</v>
      </c>
      <c r="C1074" s="4">
        <v>69.437100000000001</v>
      </c>
      <c r="D1074" s="7">
        <f t="shared" si="80"/>
        <v>72.597972399586013</v>
      </c>
      <c r="E1074" s="4">
        <f t="shared" si="81"/>
        <v>-3.1608723995860117</v>
      </c>
      <c r="F1074" s="4">
        <f t="shared" si="82"/>
        <v>3.1608723995860117</v>
      </c>
      <c r="G1074" s="4">
        <f t="shared" si="83"/>
        <v>9.9911143264646327</v>
      </c>
      <c r="H1074" s="11">
        <f t="shared" si="84"/>
        <v>4.5521376894858967E-2</v>
      </c>
    </row>
    <row r="1075" spans="2:8">
      <c r="B1075" s="8">
        <v>45343.291666666664</v>
      </c>
      <c r="C1075" s="4">
        <v>67.457499999999996</v>
      </c>
      <c r="D1075" s="7">
        <f t="shared" si="80"/>
        <v>69.46870872399586</v>
      </c>
      <c r="E1075" s="4">
        <f t="shared" si="81"/>
        <v>-2.011208723995864</v>
      </c>
      <c r="F1075" s="4">
        <f t="shared" si="82"/>
        <v>2.011208723995864</v>
      </c>
      <c r="G1075" s="4">
        <f t="shared" si="83"/>
        <v>4.0449605314770718</v>
      </c>
      <c r="H1075" s="11">
        <f t="shared" si="84"/>
        <v>2.9814456865372482E-2</v>
      </c>
    </row>
    <row r="1076" spans="2:8">
      <c r="B1076" s="8">
        <v>45344.291666666664</v>
      </c>
      <c r="C1076" s="4">
        <v>78.521100000000004</v>
      </c>
      <c r="D1076" s="7">
        <f t="shared" si="80"/>
        <v>67.477612087239947</v>
      </c>
      <c r="E1076" s="4">
        <f t="shared" si="81"/>
        <v>11.043487912760057</v>
      </c>
      <c r="F1076" s="4">
        <f t="shared" si="82"/>
        <v>11.043487912760057</v>
      </c>
      <c r="G1076" s="4">
        <f t="shared" si="83"/>
        <v>121.95862527927747</v>
      </c>
      <c r="H1076" s="11">
        <f t="shared" si="84"/>
        <v>0.14064357112623302</v>
      </c>
    </row>
    <row r="1077" spans="2:8">
      <c r="B1077" s="8">
        <v>45345.291666666664</v>
      </c>
      <c r="C1077" s="4">
        <v>78.8001</v>
      </c>
      <c r="D1077" s="7">
        <f t="shared" si="80"/>
        <v>78.410665120872395</v>
      </c>
      <c r="E1077" s="4">
        <f t="shared" si="81"/>
        <v>0.38943487912760588</v>
      </c>
      <c r="F1077" s="4">
        <f t="shared" si="82"/>
        <v>0.38943487912760588</v>
      </c>
      <c r="G1077" s="4">
        <f t="shared" si="83"/>
        <v>0.15165952508113301</v>
      </c>
      <c r="H1077" s="11">
        <f t="shared" si="84"/>
        <v>4.9420607223544877E-3</v>
      </c>
    </row>
    <row r="1078" spans="2:8">
      <c r="B1078" s="8">
        <v>45348.291666666664</v>
      </c>
      <c r="C1078" s="4">
        <v>79.075000000000003</v>
      </c>
      <c r="D1078" s="7">
        <f t="shared" si="80"/>
        <v>78.796205651208737</v>
      </c>
      <c r="E1078" s="4">
        <f t="shared" si="81"/>
        <v>0.27879434879126563</v>
      </c>
      <c r="F1078" s="4">
        <f t="shared" si="82"/>
        <v>0.27879434879126563</v>
      </c>
      <c r="G1078" s="4">
        <f t="shared" si="83"/>
        <v>7.7726288917945877E-2</v>
      </c>
      <c r="H1078" s="11">
        <f t="shared" si="84"/>
        <v>3.5256952107652938E-3</v>
      </c>
    </row>
    <row r="1079" spans="2:8">
      <c r="B1079" s="8">
        <v>45349.291666666664</v>
      </c>
      <c r="C1079" s="4">
        <v>78.684100000000001</v>
      </c>
      <c r="D1079" s="7">
        <f t="shared" si="80"/>
        <v>79.072212056512086</v>
      </c>
      <c r="E1079" s="4">
        <f t="shared" si="81"/>
        <v>-0.38811205651208525</v>
      </c>
      <c r="F1079" s="4">
        <f t="shared" si="82"/>
        <v>0.38811205651208525</v>
      </c>
      <c r="G1079" s="4">
        <f t="shared" si="83"/>
        <v>0.15063096841004006</v>
      </c>
      <c r="H1079" s="11">
        <f t="shared" si="84"/>
        <v>4.9325347371589083E-3</v>
      </c>
    </row>
    <row r="1080" spans="2:8">
      <c r="B1080" s="8">
        <v>45350.291666666664</v>
      </c>
      <c r="C1080" s="4">
        <v>77.646299999999997</v>
      </c>
      <c r="D1080" s="7">
        <f t="shared" si="80"/>
        <v>78.687981120565127</v>
      </c>
      <c r="E1080" s="4">
        <f t="shared" si="81"/>
        <v>-1.04168112056513</v>
      </c>
      <c r="F1080" s="4">
        <f t="shared" si="82"/>
        <v>1.04168112056513</v>
      </c>
      <c r="G1080" s="4">
        <f t="shared" si="83"/>
        <v>1.0850995569418249</v>
      </c>
      <c r="H1080" s="11">
        <f t="shared" si="84"/>
        <v>1.3415721297281776E-2</v>
      </c>
    </row>
    <row r="1081" spans="2:8">
      <c r="B1081" s="8">
        <v>45351.291666666664</v>
      </c>
      <c r="C1081" s="4">
        <v>79.094999999999999</v>
      </c>
      <c r="D1081" s="7">
        <f t="shared" si="80"/>
        <v>77.656716811205641</v>
      </c>
      <c r="E1081" s="4">
        <f t="shared" si="81"/>
        <v>1.4382831887943581</v>
      </c>
      <c r="F1081" s="4">
        <f t="shared" si="82"/>
        <v>1.4382831887943581</v>
      </c>
      <c r="G1081" s="4">
        <f t="shared" si="83"/>
        <v>2.0686585311684671</v>
      </c>
      <c r="H1081" s="11">
        <f t="shared" si="84"/>
        <v>1.8184249178764246E-2</v>
      </c>
    </row>
    <row r="1082" spans="2:8">
      <c r="B1082" s="8">
        <v>45352.291666666664</v>
      </c>
      <c r="C1082" s="4">
        <v>82.261300000000006</v>
      </c>
      <c r="D1082" s="7">
        <f t="shared" si="80"/>
        <v>79.080617168112056</v>
      </c>
      <c r="E1082" s="4">
        <f t="shared" si="81"/>
        <v>3.1806828318879496</v>
      </c>
      <c r="F1082" s="4">
        <f t="shared" si="82"/>
        <v>3.1806828318879496</v>
      </c>
      <c r="G1082" s="4">
        <f t="shared" si="83"/>
        <v>10.116743277066748</v>
      </c>
      <c r="H1082" s="11">
        <f t="shared" si="84"/>
        <v>3.8665603775869695E-2</v>
      </c>
    </row>
    <row r="1083" spans="2:8">
      <c r="B1083" s="8">
        <v>45355.291666666664</v>
      </c>
      <c r="C1083" s="4">
        <v>85.218699999999998</v>
      </c>
      <c r="D1083" s="7">
        <f t="shared" si="80"/>
        <v>82.229493171681128</v>
      </c>
      <c r="E1083" s="4">
        <f t="shared" si="81"/>
        <v>2.9892068283188706</v>
      </c>
      <c r="F1083" s="4">
        <f t="shared" si="82"/>
        <v>2.9892068283188706</v>
      </c>
      <c r="G1083" s="4">
        <f t="shared" si="83"/>
        <v>8.9353574624681613</v>
      </c>
      <c r="H1083" s="11">
        <f t="shared" si="84"/>
        <v>3.5076888386221222E-2</v>
      </c>
    </row>
    <row r="1084" spans="2:8">
      <c r="B1084" s="8">
        <v>45356.291666666664</v>
      </c>
      <c r="C1084" s="4">
        <v>85.949600000000004</v>
      </c>
      <c r="D1084" s="7">
        <f t="shared" si="80"/>
        <v>85.188807931716809</v>
      </c>
      <c r="E1084" s="4">
        <f t="shared" si="81"/>
        <v>0.76079206828319457</v>
      </c>
      <c r="F1084" s="4">
        <f t="shared" si="82"/>
        <v>0.76079206828319457</v>
      </c>
      <c r="G1084" s="4">
        <f t="shared" si="83"/>
        <v>0.57880457116262096</v>
      </c>
      <c r="H1084" s="11">
        <f t="shared" si="84"/>
        <v>8.85160685195969E-3</v>
      </c>
    </row>
    <row r="1085" spans="2:8">
      <c r="B1085" s="8">
        <v>45357.291666666664</v>
      </c>
      <c r="C1085" s="4">
        <v>88.685100000000006</v>
      </c>
      <c r="D1085" s="7">
        <f t="shared" si="80"/>
        <v>85.94199207931716</v>
      </c>
      <c r="E1085" s="4">
        <f t="shared" si="81"/>
        <v>2.7431079206828457</v>
      </c>
      <c r="F1085" s="4">
        <f t="shared" si="82"/>
        <v>2.7431079206828457</v>
      </c>
      <c r="G1085" s="4">
        <f t="shared" si="83"/>
        <v>7.5246410645129655</v>
      </c>
      <c r="H1085" s="11">
        <f t="shared" si="84"/>
        <v>3.0930877009586116E-2</v>
      </c>
    </row>
    <row r="1086" spans="2:8">
      <c r="B1086" s="8">
        <v>45358.291666666664</v>
      </c>
      <c r="C1086" s="4">
        <v>92.653499999999994</v>
      </c>
      <c r="D1086" s="7">
        <f t="shared" si="80"/>
        <v>88.657668920793171</v>
      </c>
      <c r="E1086" s="4">
        <f t="shared" si="81"/>
        <v>3.9958310792068232</v>
      </c>
      <c r="F1086" s="4">
        <f t="shared" si="82"/>
        <v>3.9958310792068232</v>
      </c>
      <c r="G1086" s="4">
        <f t="shared" si="83"/>
        <v>15.966666013555166</v>
      </c>
      <c r="H1086" s="11">
        <f t="shared" si="84"/>
        <v>4.3126606973366614E-2</v>
      </c>
    </row>
    <row r="1087" spans="2:8">
      <c r="B1087" s="8">
        <v>45359.291666666664</v>
      </c>
      <c r="C1087" s="4">
        <v>87.513300000000001</v>
      </c>
      <c r="D1087" s="7">
        <f t="shared" si="80"/>
        <v>92.613541689207921</v>
      </c>
      <c r="E1087" s="4">
        <f t="shared" si="81"/>
        <v>-5.1002416892079196</v>
      </c>
      <c r="F1087" s="4">
        <f t="shared" si="82"/>
        <v>5.1002416892079196</v>
      </c>
      <c r="G1087" s="4">
        <f t="shared" si="83"/>
        <v>26.012465288334454</v>
      </c>
      <c r="H1087" s="11">
        <f t="shared" si="84"/>
        <v>5.8279617946162696E-2</v>
      </c>
    </row>
    <row r="1088" spans="2:8">
      <c r="B1088" s="8">
        <v>45362.291666666664</v>
      </c>
      <c r="C1088" s="4">
        <v>85.759600000000006</v>
      </c>
      <c r="D1088" s="7">
        <f t="shared" si="80"/>
        <v>87.564302416892076</v>
      </c>
      <c r="E1088" s="4">
        <f t="shared" si="81"/>
        <v>-1.80470241689207</v>
      </c>
      <c r="F1088" s="4">
        <f t="shared" si="82"/>
        <v>1.80470241689207</v>
      </c>
      <c r="G1088" s="4">
        <f t="shared" si="83"/>
        <v>3.2569508135360787</v>
      </c>
      <c r="H1088" s="11">
        <f t="shared" si="84"/>
        <v>2.1043736408426227E-2</v>
      </c>
    </row>
    <row r="1089" spans="2:8">
      <c r="B1089" s="8">
        <v>45363.291666666664</v>
      </c>
      <c r="C1089" s="4">
        <v>91.897599999999997</v>
      </c>
      <c r="D1089" s="7">
        <f t="shared" si="80"/>
        <v>85.777647024168928</v>
      </c>
      <c r="E1089" s="4">
        <f t="shared" si="81"/>
        <v>6.1199529758310689</v>
      </c>
      <c r="F1089" s="4">
        <f t="shared" si="82"/>
        <v>6.1199529758310689</v>
      </c>
      <c r="G1089" s="4">
        <f t="shared" si="83"/>
        <v>37.453824426383555</v>
      </c>
      <c r="H1089" s="11">
        <f t="shared" si="84"/>
        <v>6.6595351519855461E-2</v>
      </c>
    </row>
    <row r="1090" spans="2:8">
      <c r="B1090" s="8">
        <v>45364.291666666664</v>
      </c>
      <c r="C1090" s="4">
        <v>90.872799999999998</v>
      </c>
      <c r="D1090" s="7">
        <f t="shared" si="80"/>
        <v>91.836400470241685</v>
      </c>
      <c r="E1090" s="4">
        <f t="shared" si="81"/>
        <v>-0.96360047024168693</v>
      </c>
      <c r="F1090" s="4">
        <f t="shared" si="82"/>
        <v>0.96360047024168693</v>
      </c>
      <c r="G1090" s="4">
        <f t="shared" si="83"/>
        <v>0.92852586625000022</v>
      </c>
      <c r="H1090" s="11">
        <f t="shared" si="84"/>
        <v>1.0603838224877928E-2</v>
      </c>
    </row>
    <row r="1091" spans="2:8">
      <c r="B1091" s="8">
        <v>45365.291666666664</v>
      </c>
      <c r="C1091" s="4">
        <v>87.929299999999998</v>
      </c>
      <c r="D1091" s="7">
        <f t="shared" si="80"/>
        <v>90.882436004702413</v>
      </c>
      <c r="E1091" s="4">
        <f t="shared" si="81"/>
        <v>-2.9531360047024151</v>
      </c>
      <c r="F1091" s="4">
        <f t="shared" si="82"/>
        <v>2.9531360047024151</v>
      </c>
      <c r="G1091" s="4">
        <f t="shared" si="83"/>
        <v>8.7210122622697419</v>
      </c>
      <c r="H1091" s="11">
        <f t="shared" si="84"/>
        <v>3.3585346462469454E-2</v>
      </c>
    </row>
    <row r="1092" spans="2:8">
      <c r="B1092" s="8">
        <v>45366.291666666664</v>
      </c>
      <c r="C1092" s="4">
        <v>87.822299999999998</v>
      </c>
      <c r="D1092" s="7">
        <f t="shared" ref="D1092:D1155" si="85">alpha*C1091+(1-alpha)*D1091</f>
        <v>87.958831360047014</v>
      </c>
      <c r="E1092" s="4">
        <f t="shared" ref="E1092:E1155" si="86">C1092-D1092</f>
        <v>-0.13653136004701594</v>
      </c>
      <c r="F1092" s="4">
        <f t="shared" ref="F1092:F1155" si="87">ABS(E1092)</f>
        <v>0.13653136004701594</v>
      </c>
      <c r="G1092" s="4">
        <f t="shared" ref="G1092:G1155" si="88">E1092^2</f>
        <v>1.8640812276287898E-2</v>
      </c>
      <c r="H1092" s="11">
        <f t="shared" ref="H1092:H1155" si="89">F1092/C1092</f>
        <v>1.5546320245201496E-3</v>
      </c>
    </row>
    <row r="1093" spans="2:8">
      <c r="B1093" s="8">
        <v>45369.291666666664</v>
      </c>
      <c r="C1093" s="4">
        <v>88.440200000000004</v>
      </c>
      <c r="D1093" s="7">
        <f t="shared" si="85"/>
        <v>87.823665313600458</v>
      </c>
      <c r="E1093" s="4">
        <f t="shared" si="86"/>
        <v>0.61653468639954667</v>
      </c>
      <c r="F1093" s="4">
        <f t="shared" si="87"/>
        <v>0.61653468639954667</v>
      </c>
      <c r="G1093" s="4">
        <f t="shared" si="88"/>
        <v>0.38011501953378735</v>
      </c>
      <c r="H1093" s="11">
        <f t="shared" si="89"/>
        <v>6.9712041175794114E-3</v>
      </c>
    </row>
    <row r="1094" spans="2:8">
      <c r="B1094" s="8">
        <v>45370.291666666664</v>
      </c>
      <c r="C1094" s="4">
        <v>89.382999999999996</v>
      </c>
      <c r="D1094" s="7">
        <f t="shared" si="85"/>
        <v>88.43403465313601</v>
      </c>
      <c r="E1094" s="4">
        <f t="shared" si="86"/>
        <v>0.94896534686398581</v>
      </c>
      <c r="F1094" s="4">
        <f t="shared" si="87"/>
        <v>0.94896534686398581</v>
      </c>
      <c r="G1094" s="4">
        <f t="shared" si="88"/>
        <v>0.90053522954868492</v>
      </c>
      <c r="H1094" s="11">
        <f t="shared" si="89"/>
        <v>1.0616843771902777E-2</v>
      </c>
    </row>
    <row r="1095" spans="2:8">
      <c r="B1095" s="8">
        <v>45371.291666666664</v>
      </c>
      <c r="C1095" s="4">
        <v>90.356800000000007</v>
      </c>
      <c r="D1095" s="7">
        <f t="shared" si="85"/>
        <v>89.373510346531361</v>
      </c>
      <c r="E1095" s="4">
        <f t="shared" si="86"/>
        <v>0.9832896534686455</v>
      </c>
      <c r="F1095" s="4">
        <f t="shared" si="87"/>
        <v>0.9832896534686455</v>
      </c>
      <c r="G1095" s="4">
        <f t="shared" si="88"/>
        <v>0.96685854261848891</v>
      </c>
      <c r="H1095" s="11">
        <f t="shared" si="89"/>
        <v>1.0882298326950993E-2</v>
      </c>
    </row>
    <row r="1096" spans="2:8">
      <c r="B1096" s="8">
        <v>45372.291666666664</v>
      </c>
      <c r="C1096" s="4">
        <v>91.419700000000006</v>
      </c>
      <c r="D1096" s="7">
        <f t="shared" si="85"/>
        <v>90.346967103465317</v>
      </c>
      <c r="E1096" s="4">
        <f t="shared" si="86"/>
        <v>1.0727328965346885</v>
      </c>
      <c r="F1096" s="4">
        <f t="shared" si="87"/>
        <v>1.0727328965346885</v>
      </c>
      <c r="G1096" s="4">
        <f t="shared" si="88"/>
        <v>1.1507558673077027</v>
      </c>
      <c r="H1096" s="11">
        <f t="shared" si="89"/>
        <v>1.1734154635540135E-2</v>
      </c>
    </row>
    <row r="1097" spans="2:8">
      <c r="B1097" s="8">
        <v>45373.291666666664</v>
      </c>
      <c r="C1097" s="4">
        <v>94.273200000000003</v>
      </c>
      <c r="D1097" s="7">
        <f t="shared" si="85"/>
        <v>91.408972671034661</v>
      </c>
      <c r="E1097" s="4">
        <f t="shared" si="86"/>
        <v>2.8642273289653417</v>
      </c>
      <c r="F1097" s="4">
        <f t="shared" si="87"/>
        <v>2.8642273289653417</v>
      </c>
      <c r="G1097" s="4">
        <f t="shared" si="88"/>
        <v>8.2037981919919361</v>
      </c>
      <c r="H1097" s="11">
        <f t="shared" si="89"/>
        <v>3.0382201187244537E-2</v>
      </c>
    </row>
    <row r="1098" spans="2:8">
      <c r="B1098" s="8">
        <v>45376.291666666664</v>
      </c>
      <c r="C1098" s="4">
        <v>94.986099999999993</v>
      </c>
      <c r="D1098" s="7">
        <f t="shared" si="85"/>
        <v>94.24455772671034</v>
      </c>
      <c r="E1098" s="4">
        <f t="shared" si="86"/>
        <v>0.74154227328965305</v>
      </c>
      <c r="F1098" s="4">
        <f t="shared" si="87"/>
        <v>0.74154227328965305</v>
      </c>
      <c r="G1098" s="4">
        <f t="shared" si="88"/>
        <v>0.54988494307558644</v>
      </c>
      <c r="H1098" s="11">
        <f t="shared" si="89"/>
        <v>7.8068504053714505E-3</v>
      </c>
    </row>
    <row r="1099" spans="2:8">
      <c r="B1099" s="8">
        <v>45377.291666666664</v>
      </c>
      <c r="C1099" s="4">
        <v>92.545500000000004</v>
      </c>
      <c r="D1099" s="7">
        <f t="shared" si="85"/>
        <v>94.978684577267103</v>
      </c>
      <c r="E1099" s="4">
        <f t="shared" si="86"/>
        <v>-2.4331845772670988</v>
      </c>
      <c r="F1099" s="4">
        <f t="shared" si="87"/>
        <v>2.4331845772670988</v>
      </c>
      <c r="G1099" s="4">
        <f t="shared" si="88"/>
        <v>5.9203871870504701</v>
      </c>
      <c r="H1099" s="11">
        <f t="shared" si="89"/>
        <v>2.6291765426380523E-2</v>
      </c>
    </row>
    <row r="1100" spans="2:8">
      <c r="B1100" s="8">
        <v>45378.291666666664</v>
      </c>
      <c r="C1100" s="4">
        <v>90.234899999999996</v>
      </c>
      <c r="D1100" s="7">
        <f t="shared" si="85"/>
        <v>92.569831845772683</v>
      </c>
      <c r="E1100" s="4">
        <f t="shared" si="86"/>
        <v>-2.3349318457726866</v>
      </c>
      <c r="F1100" s="4">
        <f t="shared" si="87"/>
        <v>2.3349318457726866</v>
      </c>
      <c r="G1100" s="4">
        <f t="shared" si="88"/>
        <v>5.4519067244034449</v>
      </c>
      <c r="H1100" s="11">
        <f t="shared" si="89"/>
        <v>2.5876150422648962E-2</v>
      </c>
    </row>
    <row r="1101" spans="2:8">
      <c r="B1101" s="8">
        <v>45379.291666666664</v>
      </c>
      <c r="C1101" s="4">
        <v>90.340900000000005</v>
      </c>
      <c r="D1101" s="7">
        <f t="shared" si="85"/>
        <v>90.258249318457729</v>
      </c>
      <c r="E1101" s="4">
        <f t="shared" si="86"/>
        <v>8.2650681542276061E-2</v>
      </c>
      <c r="F1101" s="4">
        <f t="shared" si="87"/>
        <v>8.2650681542276061E-2</v>
      </c>
      <c r="G1101" s="4">
        <f t="shared" si="88"/>
        <v>6.8311351594027327E-3</v>
      </c>
      <c r="H1101" s="11">
        <f t="shared" si="89"/>
        <v>9.1487556070701153E-4</v>
      </c>
    </row>
    <row r="1102" spans="2:8">
      <c r="B1102" s="8">
        <v>45383.291666666664</v>
      </c>
      <c r="C1102" s="4">
        <v>90.347800000000007</v>
      </c>
      <c r="D1102" s="7">
        <f t="shared" si="85"/>
        <v>90.34007349318459</v>
      </c>
      <c r="E1102" s="4">
        <f t="shared" si="86"/>
        <v>7.7265068154162009E-3</v>
      </c>
      <c r="F1102" s="4">
        <f t="shared" si="87"/>
        <v>7.7265068154162009E-3</v>
      </c>
      <c r="G1102" s="4">
        <f t="shared" si="88"/>
        <v>5.9698907568673002E-5</v>
      </c>
      <c r="H1102" s="11">
        <f t="shared" si="89"/>
        <v>8.5519590022293846E-5</v>
      </c>
    </row>
    <row r="1103" spans="2:8">
      <c r="B1103" s="8">
        <v>45384.291666666664</v>
      </c>
      <c r="C1103" s="4">
        <v>89.436999999999998</v>
      </c>
      <c r="D1103" s="7">
        <f t="shared" si="85"/>
        <v>90.34772273493185</v>
      </c>
      <c r="E1103" s="4">
        <f t="shared" si="86"/>
        <v>-0.91072273493185207</v>
      </c>
      <c r="F1103" s="4">
        <f t="shared" si="87"/>
        <v>0.91072273493185207</v>
      </c>
      <c r="G1103" s="4">
        <f t="shared" si="88"/>
        <v>0.82941589992175246</v>
      </c>
      <c r="H1103" s="11">
        <f t="shared" si="89"/>
        <v>1.0182840825741607E-2</v>
      </c>
    </row>
    <row r="1104" spans="2:8">
      <c r="B1104" s="8">
        <v>45385.291666666664</v>
      </c>
      <c r="C1104" s="4">
        <v>88.949100000000001</v>
      </c>
      <c r="D1104" s="7">
        <f t="shared" si="85"/>
        <v>89.446107227349316</v>
      </c>
      <c r="E1104" s="4">
        <f t="shared" si="86"/>
        <v>-0.49700722734931446</v>
      </c>
      <c r="F1104" s="4">
        <f t="shared" si="87"/>
        <v>0.49700722734931446</v>
      </c>
      <c r="G1104" s="4">
        <f t="shared" si="88"/>
        <v>0.24701618403745315</v>
      </c>
      <c r="H1104" s="11">
        <f t="shared" si="89"/>
        <v>5.5875464434076844E-3</v>
      </c>
    </row>
    <row r="1105" spans="2:8">
      <c r="B1105" s="8">
        <v>45386.291666666664</v>
      </c>
      <c r="C1105" s="4">
        <v>85.890600000000006</v>
      </c>
      <c r="D1105" s="7">
        <f t="shared" si="85"/>
        <v>88.954070072273495</v>
      </c>
      <c r="E1105" s="4">
        <f t="shared" si="86"/>
        <v>-3.0634700722734891</v>
      </c>
      <c r="F1105" s="4">
        <f t="shared" si="87"/>
        <v>3.0634700722734891</v>
      </c>
      <c r="G1105" s="4">
        <f t="shared" si="88"/>
        <v>9.3848488837153372</v>
      </c>
      <c r="H1105" s="11">
        <f t="shared" si="89"/>
        <v>3.5667116917025718E-2</v>
      </c>
    </row>
    <row r="1106" spans="2:8">
      <c r="B1106" s="8">
        <v>45387.291666666664</v>
      </c>
      <c r="C1106" s="4">
        <v>87.993200000000002</v>
      </c>
      <c r="D1106" s="7">
        <f t="shared" si="85"/>
        <v>85.921234700722735</v>
      </c>
      <c r="E1106" s="4">
        <f t="shared" si="86"/>
        <v>2.0719652992772666</v>
      </c>
      <c r="F1106" s="4">
        <f t="shared" si="87"/>
        <v>2.0719652992772666</v>
      </c>
      <c r="G1106" s="4">
        <f t="shared" si="88"/>
        <v>4.2930402014091325</v>
      </c>
      <c r="H1106" s="11">
        <f t="shared" si="89"/>
        <v>2.3546879750676944E-2</v>
      </c>
    </row>
    <row r="1107" spans="2:8">
      <c r="B1107" s="8">
        <v>45390.291666666664</v>
      </c>
      <c r="C1107" s="4">
        <v>87.118399999999994</v>
      </c>
      <c r="D1107" s="7">
        <f t="shared" si="85"/>
        <v>87.972480347007235</v>
      </c>
      <c r="E1107" s="4">
        <f t="shared" si="86"/>
        <v>-0.85408034700724045</v>
      </c>
      <c r="F1107" s="4">
        <f t="shared" si="87"/>
        <v>0.85408034700724045</v>
      </c>
      <c r="G1107" s="4">
        <f t="shared" si="88"/>
        <v>0.72945323914400828</v>
      </c>
      <c r="H1107" s="11">
        <f t="shared" si="89"/>
        <v>9.8036734720477019E-3</v>
      </c>
    </row>
    <row r="1108" spans="2:8">
      <c r="B1108" s="8">
        <v>45391.291666666664</v>
      </c>
      <c r="C1108" s="4">
        <v>85.339699999999993</v>
      </c>
      <c r="D1108" s="7">
        <f t="shared" si="85"/>
        <v>87.126940803470063</v>
      </c>
      <c r="E1108" s="4">
        <f t="shared" si="86"/>
        <v>-1.7872408034700697</v>
      </c>
      <c r="F1108" s="4">
        <f t="shared" si="87"/>
        <v>1.7872408034700697</v>
      </c>
      <c r="G1108" s="4">
        <f t="shared" si="88"/>
        <v>3.1942296895883406</v>
      </c>
      <c r="H1108" s="11">
        <f t="shared" si="89"/>
        <v>2.0942665646470165E-2</v>
      </c>
    </row>
    <row r="1109" spans="2:8">
      <c r="B1109" s="8">
        <v>45392.291666666664</v>
      </c>
      <c r="C1109" s="4">
        <v>87.0244</v>
      </c>
      <c r="D1109" s="7">
        <f t="shared" si="85"/>
        <v>85.357572408034699</v>
      </c>
      <c r="E1109" s="4">
        <f t="shared" si="86"/>
        <v>1.6668275919653013</v>
      </c>
      <c r="F1109" s="4">
        <f t="shared" si="87"/>
        <v>1.6668275919653013</v>
      </c>
      <c r="G1109" s="4">
        <f t="shared" si="88"/>
        <v>2.7783142213368448</v>
      </c>
      <c r="H1109" s="11">
        <f t="shared" si="89"/>
        <v>1.915356603395486E-2</v>
      </c>
    </row>
    <row r="1110" spans="2:8">
      <c r="B1110" s="8">
        <v>45393.291666666664</v>
      </c>
      <c r="C1110" s="4">
        <v>90.600800000000007</v>
      </c>
      <c r="D1110" s="7">
        <f t="shared" si="85"/>
        <v>87.007731724080344</v>
      </c>
      <c r="E1110" s="4">
        <f t="shared" si="86"/>
        <v>3.5930682759196628</v>
      </c>
      <c r="F1110" s="4">
        <f t="shared" si="87"/>
        <v>3.5930682759196628</v>
      </c>
      <c r="G1110" s="4">
        <f t="shared" si="88"/>
        <v>12.910139635420299</v>
      </c>
      <c r="H1110" s="11">
        <f t="shared" si="89"/>
        <v>3.9658240058803702E-2</v>
      </c>
    </row>
    <row r="1111" spans="2:8">
      <c r="B1111" s="8">
        <v>45394.291666666664</v>
      </c>
      <c r="C1111" s="4">
        <v>88.171199999999999</v>
      </c>
      <c r="D1111" s="7">
        <f t="shared" si="85"/>
        <v>90.564869317240806</v>
      </c>
      <c r="E1111" s="4">
        <f t="shared" si="86"/>
        <v>-2.393669317240807</v>
      </c>
      <c r="F1111" s="4">
        <f t="shared" si="87"/>
        <v>2.393669317240807</v>
      </c>
      <c r="G1111" s="4">
        <f t="shared" si="88"/>
        <v>5.7296528003000713</v>
      </c>
      <c r="H1111" s="11">
        <f t="shared" si="89"/>
        <v>2.7147972549322306E-2</v>
      </c>
    </row>
    <row r="1112" spans="2:8">
      <c r="B1112" s="8">
        <v>45397.291666666664</v>
      </c>
      <c r="C1112" s="4">
        <v>85.986599999999996</v>
      </c>
      <c r="D1112" s="7">
        <f t="shared" si="85"/>
        <v>88.195136693172401</v>
      </c>
      <c r="E1112" s="4">
        <f t="shared" si="86"/>
        <v>-2.2085366931724053</v>
      </c>
      <c r="F1112" s="4">
        <f t="shared" si="87"/>
        <v>2.2085366931724053</v>
      </c>
      <c r="G1112" s="4">
        <f t="shared" si="88"/>
        <v>4.8776343250889029</v>
      </c>
      <c r="H1112" s="11">
        <f t="shared" si="89"/>
        <v>2.5684661251548561E-2</v>
      </c>
    </row>
    <row r="1113" spans="2:8">
      <c r="B1113" s="8">
        <v>45398.291666666664</v>
      </c>
      <c r="C1113" s="4">
        <v>87.400300000000001</v>
      </c>
      <c r="D1113" s="7">
        <f t="shared" si="85"/>
        <v>86.008685366931729</v>
      </c>
      <c r="E1113" s="4">
        <f t="shared" si="86"/>
        <v>1.3916146330682722</v>
      </c>
      <c r="F1113" s="4">
        <f t="shared" si="87"/>
        <v>1.3916146330682722</v>
      </c>
      <c r="G1113" s="4">
        <f t="shared" si="88"/>
        <v>1.9365912869697417</v>
      </c>
      <c r="H1113" s="11">
        <f t="shared" si="89"/>
        <v>1.5922309569512599E-2</v>
      </c>
    </row>
    <row r="1114" spans="2:8">
      <c r="B1114" s="8">
        <v>45399.291666666664</v>
      </c>
      <c r="C1114" s="4">
        <v>84.020899999999997</v>
      </c>
      <c r="D1114" s="7">
        <f t="shared" si="85"/>
        <v>87.386383853669315</v>
      </c>
      <c r="E1114" s="4">
        <f t="shared" si="86"/>
        <v>-3.3654838536693177</v>
      </c>
      <c r="F1114" s="4">
        <f t="shared" si="87"/>
        <v>3.3654838536693177</v>
      </c>
      <c r="G1114" s="4">
        <f t="shared" si="88"/>
        <v>11.326481569308882</v>
      </c>
      <c r="H1114" s="11">
        <f t="shared" si="89"/>
        <v>4.0055317827699034E-2</v>
      </c>
    </row>
    <row r="1115" spans="2:8">
      <c r="B1115" s="8">
        <v>45400.291666666664</v>
      </c>
      <c r="C1115" s="4">
        <v>84.656800000000004</v>
      </c>
      <c r="D1115" s="7">
        <f t="shared" si="85"/>
        <v>84.054554838536689</v>
      </c>
      <c r="E1115" s="4">
        <f t="shared" si="86"/>
        <v>0.60224516146331553</v>
      </c>
      <c r="F1115" s="4">
        <f t="shared" si="87"/>
        <v>0.60224516146331553</v>
      </c>
      <c r="G1115" s="4">
        <f t="shared" si="88"/>
        <v>0.36269923450597497</v>
      </c>
      <c r="H1115" s="11">
        <f t="shared" si="89"/>
        <v>7.1139608568161743E-3</v>
      </c>
    </row>
    <row r="1116" spans="2:8">
      <c r="B1116" s="8">
        <v>45401.291666666664</v>
      </c>
      <c r="C1116" s="4">
        <v>76.187200000000004</v>
      </c>
      <c r="D1116" s="7">
        <f t="shared" si="85"/>
        <v>84.650777548385364</v>
      </c>
      <c r="E1116" s="4">
        <f t="shared" si="86"/>
        <v>-8.4635775483853593</v>
      </c>
      <c r="F1116" s="4">
        <f t="shared" si="87"/>
        <v>8.4635775483853593</v>
      </c>
      <c r="G1116" s="4">
        <f t="shared" si="88"/>
        <v>71.632144917532727</v>
      </c>
      <c r="H1116" s="11">
        <f t="shared" si="89"/>
        <v>0.1110892321595407</v>
      </c>
    </row>
    <row r="1117" spans="2:8">
      <c r="B1117" s="8">
        <v>45404.291666666664</v>
      </c>
      <c r="C1117" s="4">
        <v>79.5047</v>
      </c>
      <c r="D1117" s="7">
        <f t="shared" si="85"/>
        <v>76.271835775483865</v>
      </c>
      <c r="E1117" s="4">
        <f t="shared" si="86"/>
        <v>3.2328642245161348</v>
      </c>
      <c r="F1117" s="4">
        <f t="shared" si="87"/>
        <v>3.2328642245161348</v>
      </c>
      <c r="G1117" s="4">
        <f t="shared" si="88"/>
        <v>10.45141109415631</v>
      </c>
      <c r="H1117" s="11">
        <f t="shared" si="89"/>
        <v>4.0662554849161557E-2</v>
      </c>
    </row>
    <row r="1118" spans="2:8">
      <c r="B1118" s="8">
        <v>45405.291666666664</v>
      </c>
      <c r="C1118" s="4">
        <v>82.409199999999998</v>
      </c>
      <c r="D1118" s="7">
        <f t="shared" si="85"/>
        <v>79.472371357754838</v>
      </c>
      <c r="E1118" s="4">
        <f t="shared" si="86"/>
        <v>2.9368286422451604</v>
      </c>
      <c r="F1118" s="4">
        <f t="shared" si="87"/>
        <v>2.9368286422451604</v>
      </c>
      <c r="G1118" s="4">
        <f t="shared" si="88"/>
        <v>8.6249624739115518</v>
      </c>
      <c r="H1118" s="11">
        <f t="shared" si="89"/>
        <v>3.5637145394508872E-2</v>
      </c>
    </row>
    <row r="1119" spans="2:8">
      <c r="B1119" s="8">
        <v>45406.291666666664</v>
      </c>
      <c r="C1119" s="4">
        <v>79.663600000000002</v>
      </c>
      <c r="D1119" s="7">
        <f t="shared" si="85"/>
        <v>82.379831713577545</v>
      </c>
      <c r="E1119" s="4">
        <f t="shared" si="86"/>
        <v>-2.7162317135775425</v>
      </c>
      <c r="F1119" s="4">
        <f t="shared" si="87"/>
        <v>2.7162317135775425</v>
      </c>
      <c r="G1119" s="4">
        <f t="shared" si="88"/>
        <v>7.3779147218443928</v>
      </c>
      <c r="H1119" s="11">
        <f t="shared" si="89"/>
        <v>3.4096271240284678E-2</v>
      </c>
    </row>
    <row r="1120" spans="2:8">
      <c r="B1120" s="8">
        <v>45407.291666666664</v>
      </c>
      <c r="C1120" s="4">
        <v>82.618099999999998</v>
      </c>
      <c r="D1120" s="7">
        <f t="shared" si="85"/>
        <v>79.690762317135778</v>
      </c>
      <c r="E1120" s="4">
        <f t="shared" si="86"/>
        <v>2.9273376828642199</v>
      </c>
      <c r="F1120" s="4">
        <f t="shared" si="87"/>
        <v>2.9273376828642199</v>
      </c>
      <c r="G1120" s="4">
        <f t="shared" si="88"/>
        <v>8.56930590951686</v>
      </c>
      <c r="H1120" s="11">
        <f t="shared" si="89"/>
        <v>3.5432159331480875E-2</v>
      </c>
    </row>
    <row r="1121" spans="2:8">
      <c r="B1121" s="8">
        <v>45408.291666666664</v>
      </c>
      <c r="C1121" s="4">
        <v>87.720299999999995</v>
      </c>
      <c r="D1121" s="7">
        <f t="shared" si="85"/>
        <v>82.588826623171357</v>
      </c>
      <c r="E1121" s="4">
        <f t="shared" si="86"/>
        <v>5.1314733768286374</v>
      </c>
      <c r="F1121" s="4">
        <f t="shared" si="87"/>
        <v>5.1314733768286374</v>
      </c>
      <c r="G1121" s="4">
        <f t="shared" si="88"/>
        <v>26.3320190171011</v>
      </c>
      <c r="H1121" s="11">
        <f t="shared" si="89"/>
        <v>5.8498128447219605E-2</v>
      </c>
    </row>
    <row r="1122" spans="2:8">
      <c r="B1122" s="8">
        <v>45411.291666666664</v>
      </c>
      <c r="C1122" s="4">
        <v>87.7423</v>
      </c>
      <c r="D1122" s="7">
        <f t="shared" si="85"/>
        <v>87.668985266231715</v>
      </c>
      <c r="E1122" s="4">
        <f t="shared" si="86"/>
        <v>7.3314733768285123E-2</v>
      </c>
      <c r="F1122" s="4">
        <f t="shared" si="87"/>
        <v>7.3314733768285123E-2</v>
      </c>
      <c r="G1122" s="4">
        <f t="shared" si="88"/>
        <v>5.3750501875145266E-3</v>
      </c>
      <c r="H1122" s="11">
        <f t="shared" si="89"/>
        <v>8.3556886209143282E-4</v>
      </c>
    </row>
    <row r="1123" spans="2:8">
      <c r="B1123" s="8">
        <v>45412.291666666664</v>
      </c>
      <c r="C1123" s="4">
        <v>86.387500000000003</v>
      </c>
      <c r="D1123" s="7">
        <f t="shared" si="85"/>
        <v>87.741566852662316</v>
      </c>
      <c r="E1123" s="4">
        <f t="shared" si="86"/>
        <v>-1.3540668526623136</v>
      </c>
      <c r="F1123" s="4">
        <f t="shared" si="87"/>
        <v>1.3540668526623136</v>
      </c>
      <c r="G1123" s="4">
        <f t="shared" si="88"/>
        <v>1.8334970414788239</v>
      </c>
      <c r="H1123" s="11">
        <f t="shared" si="89"/>
        <v>1.5674337753289695E-2</v>
      </c>
    </row>
    <row r="1124" spans="2:8">
      <c r="B1124" s="8">
        <v>45413.291666666664</v>
      </c>
      <c r="C1124" s="4">
        <v>83.027100000000004</v>
      </c>
      <c r="D1124" s="7">
        <f t="shared" si="85"/>
        <v>86.401040668526619</v>
      </c>
      <c r="E1124" s="4">
        <f t="shared" si="86"/>
        <v>-3.3739406685266147</v>
      </c>
      <c r="F1124" s="4">
        <f t="shared" si="87"/>
        <v>3.3739406685266147</v>
      </c>
      <c r="G1124" s="4">
        <f t="shared" si="88"/>
        <v>11.38347563473782</v>
      </c>
      <c r="H1124" s="11">
        <f t="shared" si="89"/>
        <v>4.0636619471553441E-2</v>
      </c>
    </row>
    <row r="1125" spans="2:8">
      <c r="B1125" s="8">
        <v>45414.291666666664</v>
      </c>
      <c r="C1125" s="4">
        <v>85.802599999999998</v>
      </c>
      <c r="D1125" s="7">
        <f t="shared" si="85"/>
        <v>83.060839406685275</v>
      </c>
      <c r="E1125" s="4">
        <f t="shared" si="86"/>
        <v>2.7417605933147229</v>
      </c>
      <c r="F1125" s="4">
        <f t="shared" si="87"/>
        <v>2.7417605933147229</v>
      </c>
      <c r="G1125" s="4">
        <f t="shared" si="88"/>
        <v>7.5172511510535012</v>
      </c>
      <c r="H1125" s="11">
        <f t="shared" si="89"/>
        <v>3.1954283358717833E-2</v>
      </c>
    </row>
    <row r="1126" spans="2:8">
      <c r="B1126" s="8">
        <v>45415.291666666664</v>
      </c>
      <c r="C1126" s="4">
        <v>88.774100000000004</v>
      </c>
      <c r="D1126" s="7">
        <f t="shared" si="85"/>
        <v>85.77518239406686</v>
      </c>
      <c r="E1126" s="4">
        <f t="shared" si="86"/>
        <v>2.9989176059331442</v>
      </c>
      <c r="F1126" s="4">
        <f t="shared" si="87"/>
        <v>2.9989176059331442</v>
      </c>
      <c r="G1126" s="4">
        <f t="shared" si="88"/>
        <v>8.9935068071757804</v>
      </c>
      <c r="H1126" s="11">
        <f t="shared" si="89"/>
        <v>3.3781447583621171E-2</v>
      </c>
    </row>
    <row r="1127" spans="2:8">
      <c r="B1127" s="8">
        <v>45418.291666666664</v>
      </c>
      <c r="C1127" s="4">
        <v>92.124499999999998</v>
      </c>
      <c r="D1127" s="7">
        <f t="shared" si="85"/>
        <v>88.744110823940673</v>
      </c>
      <c r="E1127" s="4">
        <f t="shared" si="86"/>
        <v>3.3803891760593245</v>
      </c>
      <c r="F1127" s="4">
        <f t="shared" si="87"/>
        <v>3.3803891760593245</v>
      </c>
      <c r="G1127" s="4">
        <f t="shared" si="88"/>
        <v>11.427030981619039</v>
      </c>
      <c r="H1127" s="11">
        <f t="shared" si="89"/>
        <v>3.6693704454942223E-2</v>
      </c>
    </row>
    <row r="1128" spans="2:8">
      <c r="B1128" s="8">
        <v>45419.291666666664</v>
      </c>
      <c r="C1128" s="4">
        <v>90.538799999999995</v>
      </c>
      <c r="D1128" s="7">
        <f t="shared" si="85"/>
        <v>92.090696108239399</v>
      </c>
      <c r="E1128" s="4">
        <f t="shared" si="86"/>
        <v>-1.5518961082394043</v>
      </c>
      <c r="F1128" s="4">
        <f t="shared" si="87"/>
        <v>1.5518961082394043</v>
      </c>
      <c r="G1128" s="4">
        <f t="shared" si="88"/>
        <v>2.4083815307686089</v>
      </c>
      <c r="H1128" s="11">
        <f t="shared" si="89"/>
        <v>1.7140674586358602E-2</v>
      </c>
    </row>
    <row r="1129" spans="2:8">
      <c r="B1129" s="8">
        <v>45420.291666666664</v>
      </c>
      <c r="C1129" s="4">
        <v>90.396799999999999</v>
      </c>
      <c r="D1129" s="7">
        <f t="shared" si="85"/>
        <v>90.554318961082387</v>
      </c>
      <c r="E1129" s="4">
        <f t="shared" si="86"/>
        <v>-0.15751896108238839</v>
      </c>
      <c r="F1129" s="4">
        <f t="shared" si="87"/>
        <v>0.15751896108238839</v>
      </c>
      <c r="G1129" s="4">
        <f t="shared" si="88"/>
        <v>2.4812223100474987E-2</v>
      </c>
      <c r="H1129" s="11">
        <f t="shared" si="89"/>
        <v>1.7425280660641571E-3</v>
      </c>
    </row>
    <row r="1130" spans="2:8">
      <c r="B1130" s="8">
        <v>45421.291666666664</v>
      </c>
      <c r="C1130" s="4">
        <v>88.732100000000003</v>
      </c>
      <c r="D1130" s="7">
        <f t="shared" si="85"/>
        <v>90.398375189610817</v>
      </c>
      <c r="E1130" s="4">
        <f t="shared" si="86"/>
        <v>-1.6662751896108148</v>
      </c>
      <c r="F1130" s="4">
        <f t="shared" si="87"/>
        <v>1.6662751896108148</v>
      </c>
      <c r="G1130" s="4">
        <f t="shared" si="88"/>
        <v>2.7764730075125565</v>
      </c>
      <c r="H1130" s="11">
        <f t="shared" si="89"/>
        <v>1.8778719196444294E-2</v>
      </c>
    </row>
    <row r="1131" spans="2:8">
      <c r="B1131" s="8">
        <v>45422.291666666664</v>
      </c>
      <c r="C1131" s="4">
        <v>89.862899999999996</v>
      </c>
      <c r="D1131" s="7">
        <f t="shared" si="85"/>
        <v>88.748762751896109</v>
      </c>
      <c r="E1131" s="4">
        <f t="shared" si="86"/>
        <v>1.1141372481038871</v>
      </c>
      <c r="F1131" s="4">
        <f t="shared" si="87"/>
        <v>1.1141372481038871</v>
      </c>
      <c r="G1131" s="4">
        <f t="shared" si="88"/>
        <v>1.2413018076125026</v>
      </c>
      <c r="H1131" s="11">
        <f t="shared" si="89"/>
        <v>1.2398189331791954E-2</v>
      </c>
    </row>
    <row r="1132" spans="2:8">
      <c r="B1132" s="8">
        <v>45425.291666666664</v>
      </c>
      <c r="C1132" s="4">
        <v>90.383899999999997</v>
      </c>
      <c r="D1132" s="7">
        <f t="shared" si="85"/>
        <v>89.851758627518961</v>
      </c>
      <c r="E1132" s="4">
        <f t="shared" si="86"/>
        <v>0.53214137248103555</v>
      </c>
      <c r="F1132" s="4">
        <f t="shared" si="87"/>
        <v>0.53214137248103555</v>
      </c>
      <c r="G1132" s="4">
        <f t="shared" si="88"/>
        <v>0.2831744403060002</v>
      </c>
      <c r="H1132" s="11">
        <f t="shared" si="89"/>
        <v>5.8875681673509943E-3</v>
      </c>
    </row>
    <row r="1133" spans="2:8">
      <c r="B1133" s="8">
        <v>45426.291666666664</v>
      </c>
      <c r="C1133" s="4">
        <v>91.340699999999998</v>
      </c>
      <c r="D1133" s="7">
        <f t="shared" si="85"/>
        <v>90.378578586275182</v>
      </c>
      <c r="E1133" s="4">
        <f t="shared" si="86"/>
        <v>0.96212141372481597</v>
      </c>
      <c r="F1133" s="4">
        <f t="shared" si="87"/>
        <v>0.96212141372481597</v>
      </c>
      <c r="G1133" s="4">
        <f t="shared" si="88"/>
        <v>0.9256776147478385</v>
      </c>
      <c r="H1133" s="11">
        <f t="shared" si="89"/>
        <v>1.0533326476858793E-2</v>
      </c>
    </row>
    <row r="1134" spans="2:8">
      <c r="B1134" s="8">
        <v>45427.291666666664</v>
      </c>
      <c r="C1134" s="4">
        <v>94.614099999999993</v>
      </c>
      <c r="D1134" s="7">
        <f t="shared" si="85"/>
        <v>91.331078785862744</v>
      </c>
      <c r="E1134" s="4">
        <f t="shared" si="86"/>
        <v>3.2830212141372499</v>
      </c>
      <c r="F1134" s="4">
        <f t="shared" si="87"/>
        <v>3.2830212141372499</v>
      </c>
      <c r="G1134" s="4">
        <f t="shared" si="88"/>
        <v>10.778228292475223</v>
      </c>
      <c r="H1134" s="11">
        <f t="shared" si="89"/>
        <v>3.469906931564376E-2</v>
      </c>
    </row>
    <row r="1135" spans="2:8">
      <c r="B1135" s="8">
        <v>45428.291666666664</v>
      </c>
      <c r="C1135" s="4">
        <v>94.343199999999996</v>
      </c>
      <c r="D1135" s="7">
        <f t="shared" si="85"/>
        <v>94.581269787858631</v>
      </c>
      <c r="E1135" s="4">
        <f t="shared" si="86"/>
        <v>-0.23806978785863464</v>
      </c>
      <c r="F1135" s="4">
        <f t="shared" si="87"/>
        <v>0.23806978785863464</v>
      </c>
      <c r="G1135" s="4">
        <f t="shared" si="88"/>
        <v>5.6677223891055305E-2</v>
      </c>
      <c r="H1135" s="11">
        <f t="shared" si="89"/>
        <v>2.5234440623026848E-3</v>
      </c>
    </row>
    <row r="1136" spans="2:8">
      <c r="B1136" s="8">
        <v>45429.291666666664</v>
      </c>
      <c r="C1136" s="4">
        <v>92.463499999999996</v>
      </c>
      <c r="D1136" s="7">
        <f t="shared" si="85"/>
        <v>94.345580697878589</v>
      </c>
      <c r="E1136" s="4">
        <f t="shared" si="86"/>
        <v>-1.8820806978785924</v>
      </c>
      <c r="F1136" s="4">
        <f t="shared" si="87"/>
        <v>1.8820806978785924</v>
      </c>
      <c r="G1136" s="4">
        <f t="shared" si="88"/>
        <v>3.5422277533271695</v>
      </c>
      <c r="H1136" s="11">
        <f t="shared" si="89"/>
        <v>2.0354850269334306E-2</v>
      </c>
    </row>
    <row r="1137" spans="2:8">
      <c r="B1137" s="8">
        <v>45432.291666666664</v>
      </c>
      <c r="C1137" s="4">
        <v>94.764099999999999</v>
      </c>
      <c r="D1137" s="7">
        <f t="shared" si="85"/>
        <v>92.482320806978791</v>
      </c>
      <c r="E1137" s="4">
        <f t="shared" si="86"/>
        <v>2.2817791930212081</v>
      </c>
      <c r="F1137" s="4">
        <f t="shared" si="87"/>
        <v>2.2817791930212081</v>
      </c>
      <c r="G1137" s="4">
        <f t="shared" si="88"/>
        <v>5.2065162857045157</v>
      </c>
      <c r="H1137" s="11">
        <f t="shared" si="89"/>
        <v>2.407851911241924E-2</v>
      </c>
    </row>
    <row r="1138" spans="2:8">
      <c r="B1138" s="8">
        <v>45433.291666666664</v>
      </c>
      <c r="C1138" s="4">
        <v>95.37</v>
      </c>
      <c r="D1138" s="7">
        <f t="shared" si="85"/>
        <v>94.741282208069777</v>
      </c>
      <c r="E1138" s="4">
        <f t="shared" si="86"/>
        <v>0.62871779193022803</v>
      </c>
      <c r="F1138" s="4">
        <f t="shared" si="87"/>
        <v>0.62871779193022803</v>
      </c>
      <c r="G1138" s="4">
        <f t="shared" si="88"/>
        <v>0.39528606188962151</v>
      </c>
      <c r="H1138" s="11">
        <f t="shared" si="89"/>
        <v>6.5924063324968862E-3</v>
      </c>
    </row>
    <row r="1139" spans="2:8">
      <c r="B1139" s="8">
        <v>45434.291666666664</v>
      </c>
      <c r="C1139" s="4">
        <v>94.934100000000001</v>
      </c>
      <c r="D1139" s="7">
        <f t="shared" si="85"/>
        <v>95.3637128220807</v>
      </c>
      <c r="E1139" s="4">
        <f t="shared" si="86"/>
        <v>-0.42961282208069917</v>
      </c>
      <c r="F1139" s="4">
        <f t="shared" si="87"/>
        <v>0.42961282208069917</v>
      </c>
      <c r="G1139" s="4">
        <f t="shared" si="88"/>
        <v>0.18456717689614249</v>
      </c>
      <c r="H1139" s="11">
        <f t="shared" si="89"/>
        <v>4.5253794166764012E-3</v>
      </c>
    </row>
    <row r="1140" spans="2:8">
      <c r="B1140" s="8">
        <v>45435.291666666664</v>
      </c>
      <c r="C1140" s="4">
        <v>103.7816</v>
      </c>
      <c r="D1140" s="7">
        <f t="shared" si="85"/>
        <v>94.938396128220802</v>
      </c>
      <c r="E1140" s="4">
        <f t="shared" si="86"/>
        <v>8.8432038717791954</v>
      </c>
      <c r="F1140" s="4">
        <f t="shared" si="87"/>
        <v>8.8432038717791954</v>
      </c>
      <c r="G1140" s="4">
        <f t="shared" si="88"/>
        <v>78.20225471785055</v>
      </c>
      <c r="H1140" s="11">
        <f t="shared" si="89"/>
        <v>8.520974692796407E-2</v>
      </c>
    </row>
    <row r="1141" spans="2:8">
      <c r="B1141" s="8">
        <v>45436.291666666664</v>
      </c>
      <c r="C1141" s="4">
        <v>106.4511</v>
      </c>
      <c r="D1141" s="7">
        <f t="shared" si="85"/>
        <v>103.6931679612822</v>
      </c>
      <c r="E1141" s="4">
        <f t="shared" si="86"/>
        <v>2.7579320387177972</v>
      </c>
      <c r="F1141" s="4">
        <f t="shared" si="87"/>
        <v>2.7579320387177972</v>
      </c>
      <c r="G1141" s="4">
        <f t="shared" si="88"/>
        <v>7.6061891301861051</v>
      </c>
      <c r="H1141" s="11">
        <f t="shared" si="89"/>
        <v>2.5907971253634744E-2</v>
      </c>
    </row>
    <row r="1142" spans="2:8">
      <c r="B1142" s="8">
        <v>45440.291666666664</v>
      </c>
      <c r="C1142" s="4">
        <v>113.8819</v>
      </c>
      <c r="D1142" s="7">
        <f t="shared" si="85"/>
        <v>106.42352067961282</v>
      </c>
      <c r="E1142" s="4">
        <f t="shared" si="86"/>
        <v>7.4583793203871807</v>
      </c>
      <c r="F1142" s="4">
        <f t="shared" si="87"/>
        <v>7.4583793203871807</v>
      </c>
      <c r="G1142" s="4">
        <f t="shared" si="88"/>
        <v>55.627422086779141</v>
      </c>
      <c r="H1142" s="11">
        <f t="shared" si="89"/>
        <v>6.5492227653272214E-2</v>
      </c>
    </row>
    <row r="1143" spans="2:8">
      <c r="B1143" s="8">
        <v>45441.291666666664</v>
      </c>
      <c r="C1143" s="4">
        <v>114.8057</v>
      </c>
      <c r="D1143" s="7">
        <f t="shared" si="85"/>
        <v>113.80731620679613</v>
      </c>
      <c r="E1143" s="4">
        <f t="shared" si="86"/>
        <v>0.99838379320387105</v>
      </c>
      <c r="F1143" s="4">
        <f t="shared" si="87"/>
        <v>0.99838379320387105</v>
      </c>
      <c r="G1143" s="4">
        <f t="shared" si="88"/>
        <v>0.99677019853214999</v>
      </c>
      <c r="H1143" s="11">
        <f t="shared" si="89"/>
        <v>8.6962911528249125E-3</v>
      </c>
    </row>
    <row r="1144" spans="2:8">
      <c r="B1144" s="8">
        <v>45442.291666666664</v>
      </c>
      <c r="C1144" s="4">
        <v>110.4815</v>
      </c>
      <c r="D1144" s="7">
        <f t="shared" si="85"/>
        <v>114.79571616206798</v>
      </c>
      <c r="E1144" s="4">
        <f t="shared" si="86"/>
        <v>-4.3142161620679786</v>
      </c>
      <c r="F1144" s="4">
        <f t="shared" si="87"/>
        <v>4.3142161620679786</v>
      </c>
      <c r="G1144" s="4">
        <f t="shared" si="88"/>
        <v>18.612461093048559</v>
      </c>
      <c r="H1144" s="11">
        <f t="shared" si="89"/>
        <v>3.9049217851567716E-2</v>
      </c>
    </row>
    <row r="1145" spans="2:8">
      <c r="B1145" s="8">
        <v>45443.291666666664</v>
      </c>
      <c r="C1145" s="4">
        <v>109.6146</v>
      </c>
      <c r="D1145" s="7">
        <f t="shared" si="85"/>
        <v>110.52464216162068</v>
      </c>
      <c r="E1145" s="4">
        <f t="shared" si="86"/>
        <v>-0.91004216162068019</v>
      </c>
      <c r="F1145" s="4">
        <f t="shared" si="87"/>
        <v>0.91004216162068019</v>
      </c>
      <c r="G1145" s="4">
        <f t="shared" si="88"/>
        <v>0.82817673592724017</v>
      </c>
      <c r="H1145" s="11">
        <f t="shared" si="89"/>
        <v>8.3021984445564752E-3</v>
      </c>
    </row>
    <row r="1146" spans="2:8">
      <c r="B1146" s="8">
        <v>45446.291666666664</v>
      </c>
      <c r="C1146" s="4">
        <v>114.9807</v>
      </c>
      <c r="D1146" s="7">
        <f t="shared" si="85"/>
        <v>109.62370042161619</v>
      </c>
      <c r="E1146" s="4">
        <f t="shared" si="86"/>
        <v>5.3569995783838067</v>
      </c>
      <c r="F1146" s="4">
        <f t="shared" si="87"/>
        <v>5.3569995783838067</v>
      </c>
      <c r="G1146" s="4">
        <f t="shared" si="88"/>
        <v>28.697444482804283</v>
      </c>
      <c r="H1146" s="11">
        <f t="shared" si="89"/>
        <v>4.6590424117993773E-2</v>
      </c>
    </row>
    <row r="1147" spans="2:8">
      <c r="B1147" s="8">
        <v>45447.291666666664</v>
      </c>
      <c r="C1147" s="4">
        <v>116.4175</v>
      </c>
      <c r="D1147" s="7">
        <f t="shared" si="85"/>
        <v>114.92713000421617</v>
      </c>
      <c r="E1147" s="4">
        <f t="shared" si="86"/>
        <v>1.490369995783837</v>
      </c>
      <c r="F1147" s="4">
        <f t="shared" si="87"/>
        <v>1.490369995783837</v>
      </c>
      <c r="G1147" s="4">
        <f t="shared" si="88"/>
        <v>2.2212027243327142</v>
      </c>
      <c r="H1147" s="11">
        <f t="shared" si="89"/>
        <v>1.2801941252679683E-2</v>
      </c>
    </row>
    <row r="1148" spans="2:8">
      <c r="B1148" s="8">
        <v>45448.291666666664</v>
      </c>
      <c r="C1148" s="4">
        <v>122.4195</v>
      </c>
      <c r="D1148" s="7">
        <f t="shared" si="85"/>
        <v>116.40259630004216</v>
      </c>
      <c r="E1148" s="4">
        <f t="shared" si="86"/>
        <v>6.0169036999578367</v>
      </c>
      <c r="F1148" s="4">
        <f t="shared" si="87"/>
        <v>6.0169036999578367</v>
      </c>
      <c r="G1148" s="4">
        <f t="shared" si="88"/>
        <v>36.203130134566308</v>
      </c>
      <c r="H1148" s="11">
        <f t="shared" si="89"/>
        <v>4.9149879716530752E-2</v>
      </c>
    </row>
    <row r="1149" spans="2:8">
      <c r="B1149" s="8">
        <v>45449.291666666664</v>
      </c>
      <c r="C1149" s="4">
        <v>120.9777</v>
      </c>
      <c r="D1149" s="7">
        <f t="shared" si="85"/>
        <v>122.35933096300043</v>
      </c>
      <c r="E1149" s="4">
        <f t="shared" si="86"/>
        <v>-1.3816309630004326</v>
      </c>
      <c r="F1149" s="4">
        <f t="shared" si="87"/>
        <v>1.3816309630004326</v>
      </c>
      <c r="G1149" s="4">
        <f t="shared" si="88"/>
        <v>1.9089041179215029</v>
      </c>
      <c r="H1149" s="11">
        <f t="shared" si="89"/>
        <v>1.1420542488412597E-2</v>
      </c>
    </row>
    <row r="1150" spans="2:8">
      <c r="B1150" s="8">
        <v>45450.291666666664</v>
      </c>
      <c r="C1150" s="4">
        <v>120.8677</v>
      </c>
      <c r="D1150" s="7">
        <f t="shared" si="85"/>
        <v>120.99151630963</v>
      </c>
      <c r="E1150" s="4">
        <f t="shared" si="86"/>
        <v>-0.12381630963000134</v>
      </c>
      <c r="F1150" s="4">
        <f t="shared" si="87"/>
        <v>0.12381630963000134</v>
      </c>
      <c r="G1150" s="4">
        <f t="shared" si="88"/>
        <v>1.5330478530392364E-2</v>
      </c>
      <c r="H1150" s="11">
        <f t="shared" si="89"/>
        <v>1.0243953482195933E-3</v>
      </c>
    </row>
    <row r="1151" spans="2:8">
      <c r="B1151" s="8">
        <v>45453.291666666664</v>
      </c>
      <c r="C1151" s="4">
        <v>121.7696</v>
      </c>
      <c r="D1151" s="7">
        <f t="shared" si="85"/>
        <v>120.8689381630963</v>
      </c>
      <c r="E1151" s="4">
        <f t="shared" si="86"/>
        <v>0.90066183690369428</v>
      </c>
      <c r="F1151" s="4">
        <f t="shared" si="87"/>
        <v>0.90066183690369428</v>
      </c>
      <c r="G1151" s="4">
        <f t="shared" si="88"/>
        <v>0.81119174445473674</v>
      </c>
      <c r="H1151" s="11">
        <f t="shared" si="89"/>
        <v>7.3964424364019784E-3</v>
      </c>
    </row>
    <row r="1152" spans="2:8">
      <c r="B1152" s="8">
        <v>45454.291666666664</v>
      </c>
      <c r="C1152" s="4">
        <v>120.8997</v>
      </c>
      <c r="D1152" s="7">
        <f t="shared" si="85"/>
        <v>121.76059338163095</v>
      </c>
      <c r="E1152" s="4">
        <f t="shared" si="86"/>
        <v>-0.86089338163095874</v>
      </c>
      <c r="F1152" s="4">
        <f t="shared" si="87"/>
        <v>0.86089338163095874</v>
      </c>
      <c r="G1152" s="4">
        <f t="shared" si="88"/>
        <v>0.74113741453598758</v>
      </c>
      <c r="H1152" s="11">
        <f t="shared" si="89"/>
        <v>7.1207238862541324E-3</v>
      </c>
    </row>
    <row r="1153" spans="2:8">
      <c r="B1153" s="8">
        <v>45455.291666666664</v>
      </c>
      <c r="C1153" s="4">
        <v>125.1893</v>
      </c>
      <c r="D1153" s="7">
        <f t="shared" si="85"/>
        <v>120.90830893381631</v>
      </c>
      <c r="E1153" s="4">
        <f t="shared" si="86"/>
        <v>4.2809910661836881</v>
      </c>
      <c r="F1153" s="4">
        <f t="shared" si="87"/>
        <v>4.2809910661836881</v>
      </c>
      <c r="G1153" s="4">
        <f t="shared" si="88"/>
        <v>18.326884508744552</v>
      </c>
      <c r="H1153" s="11">
        <f t="shared" si="89"/>
        <v>3.4196141892187976E-2</v>
      </c>
    </row>
    <row r="1154" spans="2:8">
      <c r="B1154" s="8">
        <v>45456.291666666664</v>
      </c>
      <c r="C1154" s="4">
        <v>129.59889999999999</v>
      </c>
      <c r="D1154" s="7">
        <f t="shared" si="85"/>
        <v>125.14649008933817</v>
      </c>
      <c r="E1154" s="4">
        <f t="shared" si="86"/>
        <v>4.4524099106618138</v>
      </c>
      <c r="F1154" s="4">
        <f t="shared" si="87"/>
        <v>4.4524099106618138</v>
      </c>
      <c r="G1154" s="4">
        <f t="shared" si="88"/>
        <v>19.82395401255954</v>
      </c>
      <c r="H1154" s="11">
        <f t="shared" si="89"/>
        <v>3.435530633872521E-2</v>
      </c>
    </row>
    <row r="1155" spans="2:8">
      <c r="B1155" s="8">
        <v>45457.291666666664</v>
      </c>
      <c r="C1155" s="4">
        <v>131.86869999999999</v>
      </c>
      <c r="D1155" s="7">
        <f t="shared" si="85"/>
        <v>129.55437590089338</v>
      </c>
      <c r="E1155" s="4">
        <f t="shared" si="86"/>
        <v>2.3143240991066136</v>
      </c>
      <c r="F1155" s="4">
        <f t="shared" si="87"/>
        <v>2.3143240991066136</v>
      </c>
      <c r="G1155" s="4">
        <f t="shared" si="88"/>
        <v>5.3560960357056384</v>
      </c>
      <c r="H1155" s="11">
        <f t="shared" si="89"/>
        <v>1.7550215472713494E-2</v>
      </c>
    </row>
    <row r="1156" spans="2:8">
      <c r="B1156" s="8">
        <v>45460.291666666664</v>
      </c>
      <c r="C1156" s="4">
        <v>130.96879999999999</v>
      </c>
      <c r="D1156" s="7">
        <f t="shared" ref="D1156:D1219" si="90">alpha*C1155+(1-alpha)*D1155</f>
        <v>131.8455567590089</v>
      </c>
      <c r="E1156" s="4">
        <f t="shared" ref="E1156:E1219" si="91">C1156-D1156</f>
        <v>-0.87675675900891292</v>
      </c>
      <c r="F1156" s="4">
        <f t="shared" ref="F1156:F1219" si="92">ABS(E1156)</f>
        <v>0.87675675900891292</v>
      </c>
      <c r="G1156" s="4">
        <f t="shared" ref="G1156:G1219" si="93">E1156^2</f>
        <v>0.76870241446781307</v>
      </c>
      <c r="H1156" s="11">
        <f t="shared" ref="H1156:H1219" si="94">F1156/C1156</f>
        <v>6.6943940771306831E-3</v>
      </c>
    </row>
    <row r="1157" spans="2:8">
      <c r="B1157" s="8">
        <v>45461.291666666664</v>
      </c>
      <c r="C1157" s="4">
        <v>135.5684</v>
      </c>
      <c r="D1157" s="7">
        <f t="shared" si="90"/>
        <v>130.97756756759009</v>
      </c>
      <c r="E1157" s="4">
        <f t="shared" si="91"/>
        <v>4.5908324324099112</v>
      </c>
      <c r="F1157" s="4">
        <f t="shared" si="92"/>
        <v>4.5908324324099112</v>
      </c>
      <c r="G1157" s="4">
        <f t="shared" si="93"/>
        <v>21.075742422466703</v>
      </c>
      <c r="H1157" s="11">
        <f t="shared" si="94"/>
        <v>3.3863587918791634E-2</v>
      </c>
    </row>
    <row r="1158" spans="2:8">
      <c r="B1158" s="8">
        <v>45463.291666666664</v>
      </c>
      <c r="C1158" s="4">
        <v>130.7688</v>
      </c>
      <c r="D1158" s="7">
        <f t="shared" si="90"/>
        <v>135.52249167567589</v>
      </c>
      <c r="E1158" s="4">
        <f t="shared" si="91"/>
        <v>-4.7536916756758956</v>
      </c>
      <c r="F1158" s="4">
        <f t="shared" si="92"/>
        <v>4.7536916756758956</v>
      </c>
      <c r="G1158" s="4">
        <f t="shared" si="93"/>
        <v>22.597584547390305</v>
      </c>
      <c r="H1158" s="11">
        <f t="shared" si="94"/>
        <v>3.6351879620183832E-2</v>
      </c>
    </row>
    <row r="1159" spans="2:8">
      <c r="B1159" s="8">
        <v>45464.291666666664</v>
      </c>
      <c r="C1159" s="4">
        <v>126.5592</v>
      </c>
      <c r="D1159" s="7">
        <f t="shared" si="90"/>
        <v>130.81633691675674</v>
      </c>
      <c r="E1159" s="4">
        <f t="shared" si="91"/>
        <v>-4.2571369167567354</v>
      </c>
      <c r="F1159" s="4">
        <f t="shared" si="92"/>
        <v>4.2571369167567354</v>
      </c>
      <c r="G1159" s="4">
        <f t="shared" si="93"/>
        <v>18.123214728013043</v>
      </c>
      <c r="H1159" s="11">
        <f t="shared" si="94"/>
        <v>3.3637514434009815E-2</v>
      </c>
    </row>
    <row r="1160" spans="2:8">
      <c r="B1160" s="8">
        <v>45467.291666666664</v>
      </c>
      <c r="C1160" s="4">
        <v>118.09990000000001</v>
      </c>
      <c r="D1160" s="7">
        <f t="shared" si="90"/>
        <v>126.60177136916758</v>
      </c>
      <c r="E1160" s="4">
        <f t="shared" si="91"/>
        <v>-8.5018713691675742</v>
      </c>
      <c r="F1160" s="4">
        <f t="shared" si="92"/>
        <v>8.5018713691675742</v>
      </c>
      <c r="G1160" s="4">
        <f t="shared" si="93"/>
        <v>72.281816777871327</v>
      </c>
      <c r="H1160" s="11">
        <f t="shared" si="94"/>
        <v>7.1988810906423922E-2</v>
      </c>
    </row>
    <row r="1161" spans="2:8">
      <c r="B1161" s="8">
        <v>45468.291666666664</v>
      </c>
      <c r="C1161" s="4">
        <v>126.0792</v>
      </c>
      <c r="D1161" s="7">
        <f t="shared" si="90"/>
        <v>118.18491871369169</v>
      </c>
      <c r="E1161" s="4">
        <f t="shared" si="91"/>
        <v>7.8942812863083134</v>
      </c>
      <c r="F1161" s="4">
        <f t="shared" si="92"/>
        <v>7.8942812863083134</v>
      </c>
      <c r="G1161" s="4">
        <f t="shared" si="93"/>
        <v>62.319677027357642</v>
      </c>
      <c r="H1161" s="11">
        <f t="shared" si="94"/>
        <v>6.2613668918491822E-2</v>
      </c>
    </row>
    <row r="1162" spans="2:8">
      <c r="B1162" s="8">
        <v>45469.291666666664</v>
      </c>
      <c r="C1162" s="4">
        <v>126.3892</v>
      </c>
      <c r="D1162" s="7">
        <f t="shared" si="90"/>
        <v>126.00025718713692</v>
      </c>
      <c r="E1162" s="4">
        <f t="shared" si="91"/>
        <v>0.3889428128630783</v>
      </c>
      <c r="F1162" s="4">
        <f t="shared" si="92"/>
        <v>0.3889428128630783</v>
      </c>
      <c r="G1162" s="4">
        <f t="shared" si="93"/>
        <v>0.15127651167784356</v>
      </c>
      <c r="H1162" s="11">
        <f t="shared" si="94"/>
        <v>3.0773421531513634E-3</v>
      </c>
    </row>
    <row r="1163" spans="2:8">
      <c r="B1163" s="8">
        <v>45470.291666666664</v>
      </c>
      <c r="C1163" s="4">
        <v>123.9794</v>
      </c>
      <c r="D1163" s="7">
        <f t="shared" si="90"/>
        <v>126.38531057187137</v>
      </c>
      <c r="E1163" s="4">
        <f t="shared" si="91"/>
        <v>-2.4059105718713738</v>
      </c>
      <c r="F1163" s="4">
        <f t="shared" si="92"/>
        <v>2.4059105718713738</v>
      </c>
      <c r="G1163" s="4">
        <f t="shared" si="93"/>
        <v>5.788405679842441</v>
      </c>
      <c r="H1163" s="11">
        <f t="shared" si="94"/>
        <v>1.9405728466756363E-2</v>
      </c>
    </row>
    <row r="1164" spans="2:8">
      <c r="B1164" s="8">
        <v>45471.291666666664</v>
      </c>
      <c r="C1164" s="4">
        <v>123.5294</v>
      </c>
      <c r="D1164" s="7">
        <f t="shared" si="90"/>
        <v>124.0034591057187</v>
      </c>
      <c r="E1164" s="4">
        <f t="shared" si="91"/>
        <v>-0.47405910571870891</v>
      </c>
      <c r="F1164" s="4">
        <f t="shared" si="92"/>
        <v>0.47405910571870891</v>
      </c>
      <c r="G1164" s="4">
        <f t="shared" si="93"/>
        <v>0.22473203571482203</v>
      </c>
      <c r="H1164" s="11">
        <f t="shared" si="94"/>
        <v>3.8376216974963769E-3</v>
      </c>
    </row>
    <row r="1165" spans="2:8">
      <c r="B1165" s="8">
        <v>45474.291666666664</v>
      </c>
      <c r="C1165" s="4">
        <v>124.2894</v>
      </c>
      <c r="D1165" s="7">
        <f t="shared" si="90"/>
        <v>123.53414059105718</v>
      </c>
      <c r="E1165" s="4">
        <f t="shared" si="91"/>
        <v>0.75525940894281973</v>
      </c>
      <c r="F1165" s="4">
        <f t="shared" si="92"/>
        <v>0.75525940894281973</v>
      </c>
      <c r="G1165" s="4">
        <f t="shared" si="93"/>
        <v>0.57041677479665742</v>
      </c>
      <c r="H1165" s="11">
        <f t="shared" si="94"/>
        <v>6.0766196388655812E-3</v>
      </c>
    </row>
    <row r="1166" spans="2:8">
      <c r="B1166" s="8">
        <v>45475.291666666664</v>
      </c>
      <c r="C1166" s="4">
        <v>122.65949999999999</v>
      </c>
      <c r="D1166" s="7">
        <f t="shared" si="90"/>
        <v>124.28184740591057</v>
      </c>
      <c r="E1166" s="4">
        <f t="shared" si="91"/>
        <v>-1.622347405910574</v>
      </c>
      <c r="F1166" s="4">
        <f t="shared" si="92"/>
        <v>1.622347405910574</v>
      </c>
      <c r="G1166" s="4">
        <f t="shared" si="93"/>
        <v>2.6320111054647688</v>
      </c>
      <c r="H1166" s="11">
        <f t="shared" si="94"/>
        <v>1.3226430940209068E-2</v>
      </c>
    </row>
    <row r="1167" spans="2:8">
      <c r="B1167" s="8">
        <v>45476.291666666664</v>
      </c>
      <c r="C1167" s="4">
        <v>128.26900000000001</v>
      </c>
      <c r="D1167" s="7">
        <f t="shared" si="90"/>
        <v>122.6757234740591</v>
      </c>
      <c r="E1167" s="4">
        <f t="shared" si="91"/>
        <v>5.5932765259409081</v>
      </c>
      <c r="F1167" s="4">
        <f t="shared" si="92"/>
        <v>5.5932765259409081</v>
      </c>
      <c r="G1167" s="4">
        <f t="shared" si="93"/>
        <v>31.284742295641593</v>
      </c>
      <c r="H1167" s="11">
        <f t="shared" si="94"/>
        <v>4.3605832476599236E-2</v>
      </c>
    </row>
    <row r="1168" spans="2:8">
      <c r="B1168" s="8">
        <v>45478.291666666664</v>
      </c>
      <c r="C1168" s="4">
        <v>125.8192</v>
      </c>
      <c r="D1168" s="7">
        <f t="shared" si="90"/>
        <v>128.21306723474061</v>
      </c>
      <c r="E1168" s="4">
        <f t="shared" si="91"/>
        <v>-2.3938672347406111</v>
      </c>
      <c r="F1168" s="4">
        <f t="shared" si="92"/>
        <v>2.3938672347406111</v>
      </c>
      <c r="G1168" s="4">
        <f t="shared" si="93"/>
        <v>5.7306003375646606</v>
      </c>
      <c r="H1168" s="11">
        <f t="shared" si="94"/>
        <v>1.9026247462554293E-2</v>
      </c>
    </row>
    <row r="1169" spans="2:8">
      <c r="B1169" s="8">
        <v>45481.291666666664</v>
      </c>
      <c r="C1169" s="4">
        <v>128.18899999999999</v>
      </c>
      <c r="D1169" s="7">
        <f t="shared" si="90"/>
        <v>125.84313867234741</v>
      </c>
      <c r="E1169" s="4">
        <f t="shared" si="91"/>
        <v>2.3458613276525853</v>
      </c>
      <c r="F1169" s="4">
        <f t="shared" si="92"/>
        <v>2.3458613276525853</v>
      </c>
      <c r="G1169" s="4">
        <f t="shared" si="93"/>
        <v>5.5030653685759496</v>
      </c>
      <c r="H1169" s="11">
        <f t="shared" si="94"/>
        <v>1.830002049826885E-2</v>
      </c>
    </row>
    <row r="1170" spans="2:8">
      <c r="B1170" s="8">
        <v>45482.291666666664</v>
      </c>
      <c r="C1170" s="4">
        <v>131.36879999999999</v>
      </c>
      <c r="D1170" s="7">
        <f t="shared" si="90"/>
        <v>128.16554138672348</v>
      </c>
      <c r="E1170" s="4">
        <f t="shared" si="91"/>
        <v>3.2032586132765175</v>
      </c>
      <c r="F1170" s="4">
        <f t="shared" si="92"/>
        <v>3.2032586132765175</v>
      </c>
      <c r="G1170" s="4">
        <f t="shared" si="93"/>
        <v>10.260865743530198</v>
      </c>
      <c r="H1170" s="11">
        <f t="shared" si="94"/>
        <v>2.4383709170491909E-2</v>
      </c>
    </row>
    <row r="1171" spans="2:8">
      <c r="B1171" s="8">
        <v>45483.291666666664</v>
      </c>
      <c r="C1171" s="4">
        <v>134.89850000000001</v>
      </c>
      <c r="D1171" s="7">
        <f t="shared" si="90"/>
        <v>131.33676741386722</v>
      </c>
      <c r="E1171" s="4">
        <f t="shared" si="91"/>
        <v>3.5617325861327913</v>
      </c>
      <c r="F1171" s="4">
        <f t="shared" si="92"/>
        <v>3.5617325861327913</v>
      </c>
      <c r="G1171" s="4">
        <f t="shared" si="93"/>
        <v>12.685939015120182</v>
      </c>
      <c r="H1171" s="11">
        <f t="shared" si="94"/>
        <v>2.640305552791759E-2</v>
      </c>
    </row>
    <row r="1172" spans="2:8">
      <c r="B1172" s="8">
        <v>45484.291666666664</v>
      </c>
      <c r="C1172" s="4">
        <v>127.3891</v>
      </c>
      <c r="D1172" s="7">
        <f t="shared" si="90"/>
        <v>134.86288267413869</v>
      </c>
      <c r="E1172" s="4">
        <f t="shared" si="91"/>
        <v>-7.4737826741386897</v>
      </c>
      <c r="F1172" s="4">
        <f t="shared" si="92"/>
        <v>7.4737826741386897</v>
      </c>
      <c r="G1172" s="4">
        <f t="shared" si="93"/>
        <v>55.857427460255664</v>
      </c>
      <c r="H1172" s="11">
        <f t="shared" si="94"/>
        <v>5.8668933795267331E-2</v>
      </c>
    </row>
    <row r="1173" spans="2:8">
      <c r="B1173" s="8">
        <v>45485.291666666664</v>
      </c>
      <c r="C1173" s="4">
        <v>129.22900000000001</v>
      </c>
      <c r="D1173" s="7">
        <f t="shared" si="90"/>
        <v>127.46383782674138</v>
      </c>
      <c r="E1173" s="4">
        <f t="shared" si="91"/>
        <v>1.7651621732586307</v>
      </c>
      <c r="F1173" s="4">
        <f t="shared" si="92"/>
        <v>1.7651621732586307</v>
      </c>
      <c r="G1173" s="4">
        <f t="shared" si="93"/>
        <v>3.1157974979031322</v>
      </c>
      <c r="H1173" s="11">
        <f t="shared" si="94"/>
        <v>1.3659180008037132E-2</v>
      </c>
    </row>
    <row r="1174" spans="2:8">
      <c r="B1174" s="8">
        <v>45488.291666666664</v>
      </c>
      <c r="C1174" s="4">
        <v>128.429</v>
      </c>
      <c r="D1174" s="7">
        <f t="shared" si="90"/>
        <v>129.21134837826742</v>
      </c>
      <c r="E1174" s="4">
        <f t="shared" si="91"/>
        <v>-0.78234837826741455</v>
      </c>
      <c r="F1174" s="4">
        <f t="shared" si="92"/>
        <v>0.78234837826741455</v>
      </c>
      <c r="G1174" s="4">
        <f t="shared" si="93"/>
        <v>0.61206898497765361</v>
      </c>
      <c r="H1174" s="11">
        <f t="shared" si="94"/>
        <v>6.0916800587672137E-3</v>
      </c>
    </row>
    <row r="1175" spans="2:8">
      <c r="B1175" s="8">
        <v>45489.291666666664</v>
      </c>
      <c r="C1175" s="4">
        <v>126.3492</v>
      </c>
      <c r="D1175" s="7">
        <f t="shared" si="90"/>
        <v>128.43682348378269</v>
      </c>
      <c r="E1175" s="4">
        <f t="shared" si="91"/>
        <v>-2.0876234837826928</v>
      </c>
      <c r="F1175" s="4">
        <f t="shared" si="92"/>
        <v>2.0876234837826928</v>
      </c>
      <c r="G1175" s="4">
        <f t="shared" si="93"/>
        <v>4.3581718100409867</v>
      </c>
      <c r="H1175" s="11">
        <f t="shared" si="94"/>
        <v>1.652264900595091E-2</v>
      </c>
    </row>
    <row r="1176" spans="2:8">
      <c r="B1176" s="8">
        <v>45490.291666666664</v>
      </c>
      <c r="C1176" s="4">
        <v>117.9799</v>
      </c>
      <c r="D1176" s="7">
        <f t="shared" si="90"/>
        <v>126.37007623483782</v>
      </c>
      <c r="E1176" s="4">
        <f t="shared" si="91"/>
        <v>-8.3901762348378242</v>
      </c>
      <c r="F1176" s="4">
        <f t="shared" si="92"/>
        <v>8.3901762348378242</v>
      </c>
      <c r="G1176" s="4">
        <f t="shared" si="93"/>
        <v>70.395057251637411</v>
      </c>
      <c r="H1176" s="11">
        <f t="shared" si="94"/>
        <v>7.1115302139074743E-2</v>
      </c>
    </row>
    <row r="1177" spans="2:8">
      <c r="B1177" s="8">
        <v>45491.291666666664</v>
      </c>
      <c r="C1177" s="4">
        <v>121.0796</v>
      </c>
      <c r="D1177" s="7">
        <f t="shared" si="90"/>
        <v>118.06380176234838</v>
      </c>
      <c r="E1177" s="4">
        <f t="shared" si="91"/>
        <v>3.015798237651623</v>
      </c>
      <c r="F1177" s="4">
        <f t="shared" si="92"/>
        <v>3.015798237651623</v>
      </c>
      <c r="G1177" s="4">
        <f t="shared" si="93"/>
        <v>9.0950390102226351</v>
      </c>
      <c r="H1177" s="11">
        <f t="shared" si="94"/>
        <v>2.490756690352151E-2</v>
      </c>
    </row>
    <row r="1178" spans="2:8">
      <c r="B1178" s="8">
        <v>45492.291666666664</v>
      </c>
      <c r="C1178" s="4">
        <v>117.9199</v>
      </c>
      <c r="D1178" s="7">
        <f t="shared" si="90"/>
        <v>121.04944201762348</v>
      </c>
      <c r="E1178" s="4">
        <f t="shared" si="91"/>
        <v>-3.1295420176234785</v>
      </c>
      <c r="F1178" s="4">
        <f t="shared" si="92"/>
        <v>3.1295420176234785</v>
      </c>
      <c r="G1178" s="4">
        <f t="shared" si="93"/>
        <v>9.7940332400708332</v>
      </c>
      <c r="H1178" s="11">
        <f t="shared" si="94"/>
        <v>2.6539557934016893E-2</v>
      </c>
    </row>
    <row r="1179" spans="2:8">
      <c r="B1179" s="8">
        <v>45495.291666666664</v>
      </c>
      <c r="C1179" s="4">
        <v>123.5294</v>
      </c>
      <c r="D1179" s="7">
        <f t="shared" si="90"/>
        <v>117.95119542017623</v>
      </c>
      <c r="E1179" s="4">
        <f t="shared" si="91"/>
        <v>5.5782045798237618</v>
      </c>
      <c r="F1179" s="4">
        <f t="shared" si="92"/>
        <v>5.5782045798237618</v>
      </c>
      <c r="G1179" s="4">
        <f t="shared" si="93"/>
        <v>31.116366334366791</v>
      </c>
      <c r="H1179" s="11">
        <f t="shared" si="94"/>
        <v>4.5156898518277935E-2</v>
      </c>
    </row>
    <row r="1180" spans="2:8">
      <c r="B1180" s="8">
        <v>45496.291666666664</v>
      </c>
      <c r="C1180" s="4">
        <v>122.5795</v>
      </c>
      <c r="D1180" s="7">
        <f t="shared" si="90"/>
        <v>123.47361795420176</v>
      </c>
      <c r="E1180" s="4">
        <f t="shared" si="91"/>
        <v>-0.89411795420176077</v>
      </c>
      <c r="F1180" s="4">
        <f t="shared" si="92"/>
        <v>0.89411795420176077</v>
      </c>
      <c r="G1180" s="4">
        <f t="shared" si="93"/>
        <v>0.79944691602594198</v>
      </c>
      <c r="H1180" s="11">
        <f t="shared" si="94"/>
        <v>7.2941882957734431E-3</v>
      </c>
    </row>
    <row r="1181" spans="2:8">
      <c r="B1181" s="8">
        <v>45497.291666666664</v>
      </c>
      <c r="C1181" s="4">
        <v>114.2402</v>
      </c>
      <c r="D1181" s="7">
        <f t="shared" si="90"/>
        <v>122.58844117954202</v>
      </c>
      <c r="E1181" s="4">
        <f t="shared" si="91"/>
        <v>-8.3482411795420148</v>
      </c>
      <c r="F1181" s="4">
        <f t="shared" si="92"/>
        <v>8.3482411795420148</v>
      </c>
      <c r="G1181" s="4">
        <f t="shared" si="93"/>
        <v>69.693130791801053</v>
      </c>
      <c r="H1181" s="11">
        <f t="shared" si="94"/>
        <v>7.3076212922789124E-2</v>
      </c>
    </row>
    <row r="1182" spans="2:8">
      <c r="B1182" s="8">
        <v>45498.291666666664</v>
      </c>
      <c r="C1182" s="4">
        <v>112.2704</v>
      </c>
      <c r="D1182" s="7">
        <f t="shared" si="90"/>
        <v>114.32368241179542</v>
      </c>
      <c r="E1182" s="4">
        <f t="shared" si="91"/>
        <v>-2.053282411795422</v>
      </c>
      <c r="F1182" s="4">
        <f t="shared" si="92"/>
        <v>2.053282411795422</v>
      </c>
      <c r="G1182" s="4">
        <f t="shared" si="93"/>
        <v>4.2159686625884252</v>
      </c>
      <c r="H1182" s="11">
        <f t="shared" si="94"/>
        <v>1.8288724470523147E-2</v>
      </c>
    </row>
    <row r="1183" spans="2:8">
      <c r="B1183" s="8">
        <v>45499.291666666664</v>
      </c>
      <c r="C1183" s="4">
        <v>113.05029999999999</v>
      </c>
      <c r="D1183" s="7">
        <f t="shared" si="90"/>
        <v>112.29093282411795</v>
      </c>
      <c r="E1183" s="4">
        <f t="shared" si="91"/>
        <v>0.75936717588204772</v>
      </c>
      <c r="F1183" s="4">
        <f t="shared" si="92"/>
        <v>0.75936717588204772</v>
      </c>
      <c r="G1183" s="4">
        <f t="shared" si="93"/>
        <v>0.57663850780707682</v>
      </c>
      <c r="H1183" s="11">
        <f t="shared" si="94"/>
        <v>6.7170735140202878E-3</v>
      </c>
    </row>
    <row r="1184" spans="2:8">
      <c r="B1184" s="8">
        <v>45502.291666666664</v>
      </c>
      <c r="C1184" s="4">
        <v>111.5805</v>
      </c>
      <c r="D1184" s="7">
        <f t="shared" si="90"/>
        <v>113.04270632824117</v>
      </c>
      <c r="E1184" s="4">
        <f t="shared" si="91"/>
        <v>-1.4622063282411659</v>
      </c>
      <c r="F1184" s="4">
        <f t="shared" si="92"/>
        <v>1.4622063282411659</v>
      </c>
      <c r="G1184" s="4">
        <f t="shared" si="93"/>
        <v>2.1380473463485123</v>
      </c>
      <c r="H1184" s="11">
        <f t="shared" si="94"/>
        <v>1.3104497006566254E-2</v>
      </c>
    </row>
    <row r="1185" spans="2:8">
      <c r="B1185" s="8">
        <v>45503.291666666664</v>
      </c>
      <c r="C1185" s="4">
        <v>103.72110000000001</v>
      </c>
      <c r="D1185" s="7">
        <f t="shared" si="90"/>
        <v>111.59512206328242</v>
      </c>
      <c r="E1185" s="4">
        <f t="shared" si="91"/>
        <v>-7.8740220632824105</v>
      </c>
      <c r="F1185" s="4">
        <f t="shared" si="92"/>
        <v>7.8740220632824105</v>
      </c>
      <c r="G1185" s="4">
        <f t="shared" si="93"/>
        <v>62.00022345305819</v>
      </c>
      <c r="H1185" s="11">
        <f t="shared" si="94"/>
        <v>7.5915335098474757E-2</v>
      </c>
    </row>
    <row r="1186" spans="2:8">
      <c r="B1186" s="8">
        <v>45504.291666666664</v>
      </c>
      <c r="C1186" s="4">
        <v>117.01</v>
      </c>
      <c r="D1186" s="7">
        <f t="shared" si="90"/>
        <v>103.79984022063283</v>
      </c>
      <c r="E1186" s="4">
        <f t="shared" si="91"/>
        <v>13.210159779367174</v>
      </c>
      <c r="F1186" s="4">
        <f t="shared" si="92"/>
        <v>13.210159779367174</v>
      </c>
      <c r="G1186" s="4">
        <f t="shared" si="93"/>
        <v>174.5083213964102</v>
      </c>
      <c r="H1186" s="11">
        <f t="shared" si="94"/>
        <v>0.11289769916560272</v>
      </c>
    </row>
    <row r="1187" spans="2:8">
      <c r="B1187" s="8">
        <v>45505.291666666664</v>
      </c>
      <c r="C1187" s="4">
        <v>109.2007</v>
      </c>
      <c r="D1187" s="7">
        <f t="shared" si="90"/>
        <v>116.87789840220633</v>
      </c>
      <c r="E1187" s="4">
        <f t="shared" si="91"/>
        <v>-7.6771984022063293</v>
      </c>
      <c r="F1187" s="4">
        <f t="shared" si="92"/>
        <v>7.6771984022063293</v>
      </c>
      <c r="G1187" s="4">
        <f t="shared" si="93"/>
        <v>58.939375306839416</v>
      </c>
      <c r="H1187" s="11">
        <f t="shared" si="94"/>
        <v>7.030356400834728E-2</v>
      </c>
    </row>
    <row r="1188" spans="2:8">
      <c r="B1188" s="8">
        <v>45506.291666666664</v>
      </c>
      <c r="C1188" s="4">
        <v>107.2608</v>
      </c>
      <c r="D1188" s="7">
        <f t="shared" si="90"/>
        <v>109.27747198402207</v>
      </c>
      <c r="E1188" s="4">
        <f t="shared" si="91"/>
        <v>-2.0166719840220679</v>
      </c>
      <c r="F1188" s="4">
        <f t="shared" si="92"/>
        <v>2.0166719840220679</v>
      </c>
      <c r="G1188" s="4">
        <f t="shared" si="93"/>
        <v>4.0669658911395041</v>
      </c>
      <c r="H1188" s="11">
        <f t="shared" si="94"/>
        <v>1.880157507702784E-2</v>
      </c>
    </row>
    <row r="1189" spans="2:8">
      <c r="B1189" s="8">
        <v>45509.291666666664</v>
      </c>
      <c r="C1189" s="4">
        <v>100.4414</v>
      </c>
      <c r="D1189" s="7">
        <f t="shared" si="90"/>
        <v>107.28096671984022</v>
      </c>
      <c r="E1189" s="4">
        <f t="shared" si="91"/>
        <v>-6.8395667198402208</v>
      </c>
      <c r="F1189" s="4">
        <f t="shared" si="92"/>
        <v>6.8395667198402208</v>
      </c>
      <c r="G1189" s="4">
        <f t="shared" si="93"/>
        <v>46.779672915145916</v>
      </c>
      <c r="H1189" s="11">
        <f t="shared" si="94"/>
        <v>6.8095095447098714E-2</v>
      </c>
    </row>
    <row r="1190" spans="2:8">
      <c r="B1190" s="8">
        <v>45510.291666666664</v>
      </c>
      <c r="C1190" s="4">
        <v>104.2411</v>
      </c>
      <c r="D1190" s="7">
        <f t="shared" si="90"/>
        <v>100.5097956671984</v>
      </c>
      <c r="E1190" s="4">
        <f t="shared" si="91"/>
        <v>3.7313043328015993</v>
      </c>
      <c r="F1190" s="4">
        <f t="shared" si="92"/>
        <v>3.7313043328015993</v>
      </c>
      <c r="G1190" s="4">
        <f t="shared" si="93"/>
        <v>13.922632023983988</v>
      </c>
      <c r="H1190" s="11">
        <f t="shared" si="94"/>
        <v>3.5794943959739478E-2</v>
      </c>
    </row>
    <row r="1191" spans="2:8">
      <c r="B1191" s="8">
        <v>45511.291666666664</v>
      </c>
      <c r="C1191" s="4">
        <v>98.901499999999999</v>
      </c>
      <c r="D1191" s="7">
        <f t="shared" si="90"/>
        <v>104.20378695667199</v>
      </c>
      <c r="E1191" s="4">
        <f t="shared" si="91"/>
        <v>-5.3022869566719919</v>
      </c>
      <c r="F1191" s="4">
        <f t="shared" si="92"/>
        <v>5.3022869566719919</v>
      </c>
      <c r="G1191" s="4">
        <f t="shared" si="93"/>
        <v>28.114246970893934</v>
      </c>
      <c r="H1191" s="11">
        <f t="shared" si="94"/>
        <v>5.3611795136292086E-2</v>
      </c>
    </row>
    <row r="1192" spans="2:8">
      <c r="B1192" s="8">
        <v>45512.291666666664</v>
      </c>
      <c r="C1192" s="4">
        <v>104.961</v>
      </c>
      <c r="D1192" s="7">
        <f t="shared" si="90"/>
        <v>98.95452286956673</v>
      </c>
      <c r="E1192" s="4">
        <f t="shared" si="91"/>
        <v>6.006477130433268</v>
      </c>
      <c r="F1192" s="4">
        <f t="shared" si="92"/>
        <v>6.006477130433268</v>
      </c>
      <c r="G1192" s="4">
        <f t="shared" si="93"/>
        <v>36.077767518417865</v>
      </c>
      <c r="H1192" s="11">
        <f t="shared" si="94"/>
        <v>5.7225799396283077E-2</v>
      </c>
    </row>
    <row r="1193" spans="2:8">
      <c r="B1193" s="8">
        <v>45513.291666666664</v>
      </c>
      <c r="C1193" s="4">
        <v>104.741</v>
      </c>
      <c r="D1193" s="7">
        <f t="shared" si="90"/>
        <v>104.90093522869566</v>
      </c>
      <c r="E1193" s="4">
        <f t="shared" si="91"/>
        <v>-0.15993522869565879</v>
      </c>
      <c r="F1193" s="4">
        <f t="shared" si="92"/>
        <v>0.15993522869565879</v>
      </c>
      <c r="G1193" s="4">
        <f t="shared" si="93"/>
        <v>2.5579277377932679E-2</v>
      </c>
      <c r="H1193" s="11">
        <f t="shared" si="94"/>
        <v>1.526959153489644E-3</v>
      </c>
    </row>
    <row r="1194" spans="2:8">
      <c r="B1194" s="8">
        <v>45516.291666666664</v>
      </c>
      <c r="C1194" s="4">
        <v>109.0107</v>
      </c>
      <c r="D1194" s="7">
        <f t="shared" si="90"/>
        <v>104.74259935228696</v>
      </c>
      <c r="E1194" s="4">
        <f t="shared" si="91"/>
        <v>4.268100647713041</v>
      </c>
      <c r="F1194" s="4">
        <f t="shared" si="92"/>
        <v>4.268100647713041</v>
      </c>
      <c r="G1194" s="4">
        <f t="shared" si="93"/>
        <v>18.216683139008481</v>
      </c>
      <c r="H1194" s="11">
        <f t="shared" si="94"/>
        <v>3.915304321239145E-2</v>
      </c>
    </row>
    <row r="1195" spans="2:8">
      <c r="B1195" s="8">
        <v>45517.291666666664</v>
      </c>
      <c r="C1195" s="4">
        <v>116.1301</v>
      </c>
      <c r="D1195" s="7">
        <f t="shared" si="90"/>
        <v>108.96801899352286</v>
      </c>
      <c r="E1195" s="4">
        <f t="shared" si="91"/>
        <v>7.1620810064771376</v>
      </c>
      <c r="F1195" s="4">
        <f t="shared" si="92"/>
        <v>7.1620810064771376</v>
      </c>
      <c r="G1195" s="4">
        <f t="shared" si="93"/>
        <v>51.295404343340572</v>
      </c>
      <c r="H1195" s="11">
        <f t="shared" si="94"/>
        <v>6.1672908285424176E-2</v>
      </c>
    </row>
    <row r="1196" spans="2:8">
      <c r="B1196" s="8">
        <v>45518.291666666664</v>
      </c>
      <c r="C1196" s="4">
        <v>118.0699</v>
      </c>
      <c r="D1196" s="7">
        <f t="shared" si="90"/>
        <v>116.05847918993523</v>
      </c>
      <c r="E1196" s="4">
        <f t="shared" si="91"/>
        <v>2.0114208100647772</v>
      </c>
      <c r="F1196" s="4">
        <f t="shared" si="92"/>
        <v>2.0114208100647772</v>
      </c>
      <c r="G1196" s="4">
        <f t="shared" si="93"/>
        <v>4.0458136751616447</v>
      </c>
      <c r="H1196" s="11">
        <f t="shared" si="94"/>
        <v>1.7035847494279045E-2</v>
      </c>
    </row>
    <row r="1197" spans="2:8">
      <c r="B1197" s="8">
        <v>45519.291666666664</v>
      </c>
      <c r="C1197" s="4">
        <v>122.84950000000001</v>
      </c>
      <c r="D1197" s="7">
        <f t="shared" si="90"/>
        <v>118.04978579189935</v>
      </c>
      <c r="E1197" s="4">
        <f t="shared" si="91"/>
        <v>4.799714208100653</v>
      </c>
      <c r="F1197" s="4">
        <f t="shared" si="92"/>
        <v>4.799714208100653</v>
      </c>
      <c r="G1197" s="4">
        <f t="shared" si="93"/>
        <v>23.037256479443279</v>
      </c>
      <c r="H1197" s="11">
        <f t="shared" si="94"/>
        <v>3.9069871738189023E-2</v>
      </c>
    </row>
    <row r="1198" spans="2:8">
      <c r="B1198" s="8">
        <v>45520.291666666664</v>
      </c>
      <c r="C1198" s="4">
        <v>124.5693</v>
      </c>
      <c r="D1198" s="7">
        <f t="shared" si="90"/>
        <v>122.801502857919</v>
      </c>
      <c r="E1198" s="4">
        <f t="shared" si="91"/>
        <v>1.7677971420809939</v>
      </c>
      <c r="F1198" s="4">
        <f t="shared" si="92"/>
        <v>1.7677971420809939</v>
      </c>
      <c r="G1198" s="4">
        <f t="shared" si="93"/>
        <v>3.1251067355497297</v>
      </c>
      <c r="H1198" s="11">
        <f t="shared" si="94"/>
        <v>1.4191274592383467E-2</v>
      </c>
    </row>
    <row r="1199" spans="2:8">
      <c r="B1199" s="8">
        <v>45523.291666666664</v>
      </c>
      <c r="C1199" s="4">
        <v>129.9889</v>
      </c>
      <c r="D1199" s="7">
        <f t="shared" si="90"/>
        <v>124.55162202857919</v>
      </c>
      <c r="E1199" s="4">
        <f t="shared" si="91"/>
        <v>5.4372779714208122</v>
      </c>
      <c r="F1199" s="4">
        <f t="shared" si="92"/>
        <v>5.4372779714208122</v>
      </c>
      <c r="G1199" s="4">
        <f t="shared" si="93"/>
        <v>29.563991738498022</v>
      </c>
      <c r="H1199" s="11">
        <f t="shared" si="94"/>
        <v>4.1828786699639832E-2</v>
      </c>
    </row>
    <row r="1200" spans="2:8">
      <c r="B1200" s="8">
        <v>45524.291666666664</v>
      </c>
      <c r="C1200" s="4">
        <v>127.23909999999999</v>
      </c>
      <c r="D1200" s="7">
        <f t="shared" si="90"/>
        <v>129.93452722028579</v>
      </c>
      <c r="E1200" s="4">
        <f t="shared" si="91"/>
        <v>-2.6954272202857936</v>
      </c>
      <c r="F1200" s="4">
        <f t="shared" si="92"/>
        <v>2.6954272202857936</v>
      </c>
      <c r="G1200" s="4">
        <f t="shared" si="93"/>
        <v>7.2653278998576001</v>
      </c>
      <c r="H1200" s="11">
        <f t="shared" si="94"/>
        <v>2.1183953834047819E-2</v>
      </c>
    </row>
    <row r="1201" spans="2:8">
      <c r="B1201" s="8">
        <v>45525.291666666664</v>
      </c>
      <c r="C1201" s="4">
        <v>128.489</v>
      </c>
      <c r="D1201" s="7">
        <f t="shared" si="90"/>
        <v>127.26605427220285</v>
      </c>
      <c r="E1201" s="4">
        <f t="shared" si="91"/>
        <v>1.2229457277971534</v>
      </c>
      <c r="F1201" s="4">
        <f t="shared" si="92"/>
        <v>1.2229457277971534</v>
      </c>
      <c r="G1201" s="4">
        <f t="shared" si="93"/>
        <v>1.4955962531373093</v>
      </c>
      <c r="H1201" s="11">
        <f t="shared" si="94"/>
        <v>9.5179021379040493E-3</v>
      </c>
    </row>
    <row r="1202" spans="2:8">
      <c r="B1202" s="8">
        <v>45526.291666666664</v>
      </c>
      <c r="C1202" s="4">
        <v>123.7294</v>
      </c>
      <c r="D1202" s="7">
        <f t="shared" si="90"/>
        <v>128.47677054272202</v>
      </c>
      <c r="E1202" s="4">
        <f t="shared" si="91"/>
        <v>-4.7473705427220239</v>
      </c>
      <c r="F1202" s="4">
        <f t="shared" si="92"/>
        <v>4.7473705427220239</v>
      </c>
      <c r="G1202" s="4">
        <f t="shared" si="93"/>
        <v>22.537527069904804</v>
      </c>
      <c r="H1202" s="11">
        <f t="shared" si="94"/>
        <v>3.8368977322463568E-2</v>
      </c>
    </row>
    <row r="1203" spans="2:8">
      <c r="B1203" s="8">
        <v>45527.291666666664</v>
      </c>
      <c r="C1203" s="4">
        <v>129.35890000000001</v>
      </c>
      <c r="D1203" s="7">
        <f t="shared" si="90"/>
        <v>123.77687370542722</v>
      </c>
      <c r="E1203" s="4">
        <f t="shared" si="91"/>
        <v>5.5820262945727848</v>
      </c>
      <c r="F1203" s="4">
        <f t="shared" si="92"/>
        <v>5.5820262945727848</v>
      </c>
      <c r="G1203" s="4">
        <f t="shared" si="93"/>
        <v>31.159017553301975</v>
      </c>
      <c r="H1203" s="11">
        <f t="shared" si="94"/>
        <v>4.3151466923209647E-2</v>
      </c>
    </row>
    <row r="1204" spans="2:8">
      <c r="B1204" s="8">
        <v>45530.291666666664</v>
      </c>
      <c r="C1204" s="4">
        <v>126.4492</v>
      </c>
      <c r="D1204" s="7">
        <f t="shared" si="90"/>
        <v>129.30307973705428</v>
      </c>
      <c r="E1204" s="4">
        <f t="shared" si="91"/>
        <v>-2.853879737054271</v>
      </c>
      <c r="F1204" s="4">
        <f t="shared" si="92"/>
        <v>2.853879737054271</v>
      </c>
      <c r="G1204" s="4">
        <f t="shared" si="93"/>
        <v>8.1446295535689543</v>
      </c>
      <c r="H1204" s="11">
        <f t="shared" si="94"/>
        <v>2.2569377560745903E-2</v>
      </c>
    </row>
    <row r="1205" spans="2:8">
      <c r="B1205" s="8">
        <v>45531.291666666664</v>
      </c>
      <c r="C1205" s="4">
        <v>128.28899999999999</v>
      </c>
      <c r="D1205" s="7">
        <f t="shared" si="90"/>
        <v>126.47773879737055</v>
      </c>
      <c r="E1205" s="4">
        <f t="shared" si="91"/>
        <v>1.8112612026294386</v>
      </c>
      <c r="F1205" s="4">
        <f t="shared" si="92"/>
        <v>1.8112612026294386</v>
      </c>
      <c r="G1205" s="4">
        <f t="shared" si="93"/>
        <v>3.2806671441506401</v>
      </c>
      <c r="H1205" s="11">
        <f t="shared" si="94"/>
        <v>1.4118600991740825E-2</v>
      </c>
    </row>
    <row r="1206" spans="2:8">
      <c r="B1206" s="8">
        <v>45532.291666666664</v>
      </c>
      <c r="C1206" s="4">
        <v>125.5993</v>
      </c>
      <c r="D1206" s="7">
        <f t="shared" si="90"/>
        <v>128.27088738797369</v>
      </c>
      <c r="E1206" s="4">
        <f t="shared" si="91"/>
        <v>-2.6715873879736876</v>
      </c>
      <c r="F1206" s="4">
        <f t="shared" si="92"/>
        <v>2.6715873879736876</v>
      </c>
      <c r="G1206" s="4">
        <f t="shared" si="93"/>
        <v>7.1373791715800703</v>
      </c>
      <c r="H1206" s="11">
        <f t="shared" si="94"/>
        <v>2.1270718769719955E-2</v>
      </c>
    </row>
    <row r="1207" spans="2:8">
      <c r="B1207" s="8">
        <v>45533.291666666664</v>
      </c>
      <c r="C1207" s="4">
        <v>117.57989999999999</v>
      </c>
      <c r="D1207" s="7">
        <f t="shared" si="90"/>
        <v>125.62601587387974</v>
      </c>
      <c r="E1207" s="4">
        <f t="shared" si="91"/>
        <v>-8.0461158738797423</v>
      </c>
      <c r="F1207" s="4">
        <f t="shared" si="92"/>
        <v>8.0461158738797423</v>
      </c>
      <c r="G1207" s="4">
        <f t="shared" si="93"/>
        <v>64.739980655899572</v>
      </c>
      <c r="H1207" s="11">
        <f t="shared" si="94"/>
        <v>6.8431048792180829E-2</v>
      </c>
    </row>
    <row r="1208" spans="2:8">
      <c r="B1208" s="8">
        <v>45534.291666666664</v>
      </c>
      <c r="C1208" s="4">
        <v>119.35980000000001</v>
      </c>
      <c r="D1208" s="7">
        <f t="shared" si="90"/>
        <v>117.66036115873879</v>
      </c>
      <c r="E1208" s="4">
        <f t="shared" si="91"/>
        <v>1.6994388412612125</v>
      </c>
      <c r="F1208" s="4">
        <f t="shared" si="92"/>
        <v>1.6994388412612125</v>
      </c>
      <c r="G1208" s="4">
        <f t="shared" si="93"/>
        <v>2.8880923751872527</v>
      </c>
      <c r="H1208" s="11">
        <f t="shared" si="94"/>
        <v>1.4237949806058759E-2</v>
      </c>
    </row>
    <row r="1209" spans="2:8">
      <c r="B1209" s="8">
        <v>45538.291666666664</v>
      </c>
      <c r="C1209" s="4">
        <v>107.99079999999999</v>
      </c>
      <c r="D1209" s="7">
        <f t="shared" si="90"/>
        <v>119.34280561158741</v>
      </c>
      <c r="E1209" s="4">
        <f t="shared" si="91"/>
        <v>-11.352005611587416</v>
      </c>
      <c r="F1209" s="4">
        <f t="shared" si="92"/>
        <v>11.352005611587416</v>
      </c>
      <c r="G1209" s="4">
        <f t="shared" si="93"/>
        <v>128.86803140551217</v>
      </c>
      <c r="H1209" s="11">
        <f t="shared" si="94"/>
        <v>0.10512011774695082</v>
      </c>
    </row>
    <row r="1210" spans="2:8">
      <c r="B1210" s="8">
        <v>45539.291666666664</v>
      </c>
      <c r="C1210" s="4">
        <v>106.2009</v>
      </c>
      <c r="D1210" s="7">
        <f t="shared" si="90"/>
        <v>108.10432005611587</v>
      </c>
      <c r="E1210" s="4">
        <f t="shared" si="91"/>
        <v>-1.9034200561158627</v>
      </c>
      <c r="F1210" s="4">
        <f t="shared" si="92"/>
        <v>1.9034200561158627</v>
      </c>
      <c r="G1210" s="4">
        <f t="shared" si="93"/>
        <v>3.6230079100241142</v>
      </c>
      <c r="H1210" s="11">
        <f t="shared" si="94"/>
        <v>1.7922824157948405E-2</v>
      </c>
    </row>
    <row r="1211" spans="2:8">
      <c r="B1211" s="8">
        <v>45540.291666666664</v>
      </c>
      <c r="C1211" s="4">
        <v>107.2008</v>
      </c>
      <c r="D1211" s="7">
        <f t="shared" si="90"/>
        <v>106.21993420056116</v>
      </c>
      <c r="E1211" s="4">
        <f t="shared" si="91"/>
        <v>0.98086579943884544</v>
      </c>
      <c r="F1211" s="4">
        <f t="shared" si="92"/>
        <v>0.98086579943884544</v>
      </c>
      <c r="G1211" s="4">
        <f t="shared" si="93"/>
        <v>0.96209771650880538</v>
      </c>
      <c r="H1211" s="11">
        <f t="shared" si="94"/>
        <v>9.149799249994827E-3</v>
      </c>
    </row>
    <row r="1212" spans="2:8">
      <c r="B1212" s="8">
        <v>45541.291666666664</v>
      </c>
      <c r="C1212" s="4">
        <v>102.8212</v>
      </c>
      <c r="D1212" s="7">
        <f t="shared" si="90"/>
        <v>107.19099134200562</v>
      </c>
      <c r="E1212" s="4">
        <f t="shared" si="91"/>
        <v>-4.3697913420056125</v>
      </c>
      <c r="F1212" s="4">
        <f t="shared" si="92"/>
        <v>4.3697913420056125</v>
      </c>
      <c r="G1212" s="4">
        <f t="shared" si="93"/>
        <v>19.095076372667211</v>
      </c>
      <c r="H1212" s="11">
        <f t="shared" si="94"/>
        <v>4.2498933507930388E-2</v>
      </c>
    </row>
    <row r="1213" spans="2:8">
      <c r="B1213" s="8">
        <v>45544.291666666664</v>
      </c>
      <c r="C1213" s="4">
        <v>106.4609</v>
      </c>
      <c r="D1213" s="7">
        <f t="shared" si="90"/>
        <v>102.86489791342007</v>
      </c>
      <c r="E1213" s="4">
        <f t="shared" si="91"/>
        <v>3.5960020865799294</v>
      </c>
      <c r="F1213" s="4">
        <f t="shared" si="92"/>
        <v>3.5960020865799294</v>
      </c>
      <c r="G1213" s="4">
        <f t="shared" si="93"/>
        <v>12.931231006687206</v>
      </c>
      <c r="H1213" s="11">
        <f t="shared" si="94"/>
        <v>3.3777678815226336E-2</v>
      </c>
    </row>
    <row r="1214" spans="2:8">
      <c r="B1214" s="8">
        <v>45545.291666666664</v>
      </c>
      <c r="C1214" s="4">
        <v>108.0908</v>
      </c>
      <c r="D1214" s="7">
        <f t="shared" si="90"/>
        <v>106.42493997913419</v>
      </c>
      <c r="E1214" s="4">
        <f t="shared" si="91"/>
        <v>1.6658600208658072</v>
      </c>
      <c r="F1214" s="4">
        <f t="shared" si="92"/>
        <v>1.6658600208658072</v>
      </c>
      <c r="G1214" s="4">
        <f t="shared" si="93"/>
        <v>2.7750896091190276</v>
      </c>
      <c r="H1214" s="11">
        <f t="shared" si="94"/>
        <v>1.5411672601792263E-2</v>
      </c>
    </row>
    <row r="1215" spans="2:8">
      <c r="B1215" s="8">
        <v>45546.291666666664</v>
      </c>
      <c r="C1215" s="4">
        <v>116.9</v>
      </c>
      <c r="D1215" s="7">
        <f t="shared" si="90"/>
        <v>108.07414139979133</v>
      </c>
      <c r="E1215" s="4">
        <f t="shared" si="91"/>
        <v>8.8258586002086759</v>
      </c>
      <c r="F1215" s="4">
        <f t="shared" si="92"/>
        <v>8.8258586002086759</v>
      </c>
      <c r="G1215" s="4">
        <f t="shared" si="93"/>
        <v>77.895780030877447</v>
      </c>
      <c r="H1215" s="11">
        <f t="shared" si="94"/>
        <v>7.5499218136943325E-2</v>
      </c>
    </row>
    <row r="1216" spans="2:8">
      <c r="B1216" s="8">
        <v>45547.291666666664</v>
      </c>
      <c r="C1216" s="4">
        <v>119.14</v>
      </c>
      <c r="D1216" s="7">
        <f t="shared" si="90"/>
        <v>116.81174141399792</v>
      </c>
      <c r="E1216" s="4">
        <f t="shared" si="91"/>
        <v>2.3282585860020788</v>
      </c>
      <c r="F1216" s="4">
        <f t="shared" si="92"/>
        <v>2.3282585860020788</v>
      </c>
      <c r="G1216" s="4">
        <f t="shared" si="93"/>
        <v>5.4207880432923989</v>
      </c>
      <c r="H1216" s="11">
        <f t="shared" si="94"/>
        <v>1.9542207369498729E-2</v>
      </c>
    </row>
    <row r="1217" spans="2:8">
      <c r="B1217" s="8">
        <v>45548.291666666664</v>
      </c>
      <c r="C1217" s="4">
        <v>119.1</v>
      </c>
      <c r="D1217" s="7">
        <f t="shared" si="90"/>
        <v>119.11671741413998</v>
      </c>
      <c r="E1217" s="4">
        <f t="shared" si="91"/>
        <v>-1.6717414139989728E-2</v>
      </c>
      <c r="F1217" s="4">
        <f t="shared" si="92"/>
        <v>1.6717414139989728E-2</v>
      </c>
      <c r="G1217" s="4">
        <f t="shared" si="93"/>
        <v>2.794719355279285E-4</v>
      </c>
      <c r="H1217" s="11">
        <f t="shared" si="94"/>
        <v>1.4036451838782309E-4</v>
      </c>
    </row>
    <row r="1218" spans="2:8">
      <c r="B1218" s="8">
        <v>45551.291666666664</v>
      </c>
      <c r="C1218" s="4">
        <v>116.78</v>
      </c>
      <c r="D1218" s="7">
        <f t="shared" si="90"/>
        <v>119.10016717414139</v>
      </c>
      <c r="E1218" s="4">
        <f t="shared" si="91"/>
        <v>-2.320167174141389</v>
      </c>
      <c r="F1218" s="4">
        <f t="shared" si="92"/>
        <v>2.320167174141389</v>
      </c>
      <c r="G1218" s="4">
        <f t="shared" si="93"/>
        <v>5.3831757159632385</v>
      </c>
      <c r="H1218" s="11">
        <f t="shared" si="94"/>
        <v>1.9867847012685298E-2</v>
      </c>
    </row>
    <row r="1219" spans="2:8">
      <c r="B1219" s="8">
        <v>45552.291666666664</v>
      </c>
      <c r="C1219" s="4">
        <v>115.59</v>
      </c>
      <c r="D1219" s="7">
        <f t="shared" si="90"/>
        <v>116.80320167174142</v>
      </c>
      <c r="E1219" s="4">
        <f t="shared" si="91"/>
        <v>-1.213201671741416</v>
      </c>
      <c r="F1219" s="4">
        <f t="shared" si="92"/>
        <v>1.213201671741416</v>
      </c>
      <c r="G1219" s="4">
        <f t="shared" si="93"/>
        <v>1.4718582963161666</v>
      </c>
      <c r="H1219" s="11">
        <f t="shared" si="94"/>
        <v>1.0495732085313746E-2</v>
      </c>
    </row>
    <row r="1220" spans="2:8">
      <c r="B1220" s="8">
        <v>45553.291666666664</v>
      </c>
      <c r="C1220" s="4">
        <v>113.37</v>
      </c>
      <c r="D1220" s="7">
        <f t="shared" ref="D1220:D1260" si="95">alpha*C1219+(1-alpha)*D1219</f>
        <v>115.60213201671742</v>
      </c>
      <c r="E1220" s="4">
        <f t="shared" ref="E1220:E1260" si="96">C1220-D1220</f>
        <v>-2.232132016717415</v>
      </c>
      <c r="F1220" s="4">
        <f t="shared" ref="F1220:F1260" si="97">ABS(E1220)</f>
        <v>2.232132016717415</v>
      </c>
      <c r="G1220" s="4">
        <f t="shared" ref="G1220:G1260" si="98">E1220^2</f>
        <v>4.9824133400549542</v>
      </c>
      <c r="H1220" s="11">
        <f t="shared" ref="H1220:H1260" si="99">F1220/C1220</f>
        <v>1.9688912558149554E-2</v>
      </c>
    </row>
    <row r="1221" spans="2:8">
      <c r="B1221" s="8">
        <v>45554.291666666664</v>
      </c>
      <c r="C1221" s="4">
        <v>117.87</v>
      </c>
      <c r="D1221" s="7">
        <f t="shared" si="95"/>
        <v>113.39232132016717</v>
      </c>
      <c r="E1221" s="4">
        <f t="shared" si="96"/>
        <v>4.4776786798328345</v>
      </c>
      <c r="F1221" s="4">
        <f t="shared" si="97"/>
        <v>4.4776786798328345</v>
      </c>
      <c r="G1221" s="4">
        <f t="shared" si="98"/>
        <v>20.049606359829514</v>
      </c>
      <c r="H1221" s="11">
        <f t="shared" si="99"/>
        <v>3.7988280986110415E-2</v>
      </c>
    </row>
    <row r="1222" spans="2:8">
      <c r="B1222" s="8">
        <v>45555.291666666664</v>
      </c>
      <c r="C1222" s="4">
        <v>116</v>
      </c>
      <c r="D1222" s="7">
        <f t="shared" si="95"/>
        <v>117.82522321320167</v>
      </c>
      <c r="E1222" s="4">
        <f t="shared" si="96"/>
        <v>-1.8252232132016672</v>
      </c>
      <c r="F1222" s="4">
        <f t="shared" si="97"/>
        <v>1.8252232132016672</v>
      </c>
      <c r="G1222" s="4">
        <f t="shared" si="98"/>
        <v>3.331439778010219</v>
      </c>
      <c r="H1222" s="11">
        <f t="shared" si="99"/>
        <v>1.5734682872428164E-2</v>
      </c>
    </row>
    <row r="1223" spans="2:8">
      <c r="B1223" s="8">
        <v>45558.291666666664</v>
      </c>
      <c r="C1223" s="4">
        <v>116.26</v>
      </c>
      <c r="D1223" s="7">
        <f t="shared" si="95"/>
        <v>116.01825223213203</v>
      </c>
      <c r="E1223" s="4">
        <f t="shared" si="96"/>
        <v>0.24174776786797736</v>
      </c>
      <c r="F1223" s="4">
        <f t="shared" si="97"/>
        <v>0.24174776786797736</v>
      </c>
      <c r="G1223" s="4">
        <f t="shared" si="98"/>
        <v>5.844198326914947E-2</v>
      </c>
      <c r="H1223" s="11">
        <f t="shared" si="99"/>
        <v>2.0793718206431906E-3</v>
      </c>
    </row>
    <row r="1224" spans="2:8">
      <c r="B1224" s="8">
        <v>45559.291666666664</v>
      </c>
      <c r="C1224" s="4">
        <v>120.87</v>
      </c>
      <c r="D1224" s="7">
        <f t="shared" si="95"/>
        <v>116.25758252232133</v>
      </c>
      <c r="E1224" s="4">
        <f t="shared" si="96"/>
        <v>4.6124174776786759</v>
      </c>
      <c r="F1224" s="4">
        <f t="shared" si="97"/>
        <v>4.6124174776786759</v>
      </c>
      <c r="G1224" s="4">
        <f t="shared" si="98"/>
        <v>21.27439498839572</v>
      </c>
      <c r="H1224" s="11">
        <f t="shared" si="99"/>
        <v>3.816015121766092E-2</v>
      </c>
    </row>
    <row r="1225" spans="2:8">
      <c r="B1225" s="8">
        <v>45560.291666666664</v>
      </c>
      <c r="C1225" s="4">
        <v>123.51</v>
      </c>
      <c r="D1225" s="7">
        <f t="shared" si="95"/>
        <v>120.82387582522321</v>
      </c>
      <c r="E1225" s="4">
        <f t="shared" si="96"/>
        <v>2.6861241747767934</v>
      </c>
      <c r="F1225" s="4">
        <f t="shared" si="97"/>
        <v>2.6861241747767934</v>
      </c>
      <c r="G1225" s="4">
        <f t="shared" si="98"/>
        <v>7.2152630823203099</v>
      </c>
      <c r="H1225" s="11">
        <f t="shared" si="99"/>
        <v>2.1748232327558847E-2</v>
      </c>
    </row>
    <row r="1226" spans="2:8">
      <c r="B1226" s="8">
        <v>45561.291666666664</v>
      </c>
      <c r="C1226" s="4">
        <v>124.04</v>
      </c>
      <c r="D1226" s="7">
        <f t="shared" si="95"/>
        <v>123.48313875825224</v>
      </c>
      <c r="E1226" s="4">
        <f t="shared" si="96"/>
        <v>0.55686124174776808</v>
      </c>
      <c r="F1226" s="4">
        <f t="shared" si="97"/>
        <v>0.55686124174776808</v>
      </c>
      <c r="G1226" s="4">
        <f t="shared" si="98"/>
        <v>0.31009444256086621</v>
      </c>
      <c r="H1226" s="11">
        <f t="shared" si="99"/>
        <v>4.4893682823909063E-3</v>
      </c>
    </row>
    <row r="1227" spans="2:8">
      <c r="B1227" s="8">
        <v>45562.291666666664</v>
      </c>
      <c r="C1227" s="4">
        <v>121.4</v>
      </c>
      <c r="D1227" s="7">
        <f t="shared" si="95"/>
        <v>124.03443138758252</v>
      </c>
      <c r="E1227" s="4">
        <f t="shared" si="96"/>
        <v>-2.6344313875825094</v>
      </c>
      <c r="F1227" s="4">
        <f t="shared" si="97"/>
        <v>2.6344313875825094</v>
      </c>
      <c r="G1227" s="4">
        <f t="shared" si="98"/>
        <v>6.9402287358799057</v>
      </c>
      <c r="H1227" s="11">
        <f t="shared" si="99"/>
        <v>2.1700423291453948E-2</v>
      </c>
    </row>
    <row r="1228" spans="2:8">
      <c r="B1228" s="8">
        <v>45565.291666666664</v>
      </c>
      <c r="C1228" s="4">
        <v>121.44</v>
      </c>
      <c r="D1228" s="7">
        <f t="shared" si="95"/>
        <v>121.42634431387583</v>
      </c>
      <c r="E1228" s="4">
        <f t="shared" si="96"/>
        <v>1.3655686124167232E-2</v>
      </c>
      <c r="F1228" s="4">
        <f t="shared" si="97"/>
        <v>1.3655686124167232E-2</v>
      </c>
      <c r="G1228" s="4">
        <f t="shared" si="98"/>
        <v>1.864777635217735E-4</v>
      </c>
      <c r="H1228" s="11">
        <f t="shared" si="99"/>
        <v>1.1244800826883426E-4</v>
      </c>
    </row>
    <row r="1229" spans="2:8">
      <c r="B1229" s="8">
        <v>45566.291666666664</v>
      </c>
      <c r="C1229" s="4">
        <v>117</v>
      </c>
      <c r="D1229" s="7">
        <f t="shared" si="95"/>
        <v>121.43986344313876</v>
      </c>
      <c r="E1229" s="4">
        <f t="shared" si="96"/>
        <v>-4.439863443138762</v>
      </c>
      <c r="F1229" s="4">
        <f t="shared" si="97"/>
        <v>4.439863443138762</v>
      </c>
      <c r="G1229" s="4">
        <f t="shared" si="98"/>
        <v>19.712387393719982</v>
      </c>
      <c r="H1229" s="11">
        <f t="shared" si="99"/>
        <v>3.7947550796057793E-2</v>
      </c>
    </row>
    <row r="1230" spans="2:8">
      <c r="B1230" s="8">
        <v>45567.291666666664</v>
      </c>
      <c r="C1230" s="4">
        <v>118.85</v>
      </c>
      <c r="D1230" s="7">
        <f t="shared" si="95"/>
        <v>117.04439863443139</v>
      </c>
      <c r="E1230" s="4">
        <f t="shared" si="96"/>
        <v>1.8056013655686058</v>
      </c>
      <c r="F1230" s="4">
        <f t="shared" si="97"/>
        <v>1.8056013655686058</v>
      </c>
      <c r="G1230" s="4">
        <f t="shared" si="98"/>
        <v>3.2601962913432141</v>
      </c>
      <c r="H1230" s="11">
        <f t="shared" si="99"/>
        <v>1.5192270640038754E-2</v>
      </c>
    </row>
    <row r="1231" spans="2:8">
      <c r="B1231" s="8">
        <v>45568.291666666664</v>
      </c>
      <c r="C1231" s="4">
        <v>122.85</v>
      </c>
      <c r="D1231" s="7">
        <f t="shared" si="95"/>
        <v>118.8319439863443</v>
      </c>
      <c r="E1231" s="4">
        <f t="shared" si="96"/>
        <v>4.0180560136556949</v>
      </c>
      <c r="F1231" s="4">
        <f t="shared" si="97"/>
        <v>4.0180560136556949</v>
      </c>
      <c r="G1231" s="4">
        <f t="shared" si="98"/>
        <v>16.144774128874694</v>
      </c>
      <c r="H1231" s="11">
        <f t="shared" si="99"/>
        <v>3.2707008658166017E-2</v>
      </c>
    </row>
    <row r="1232" spans="2:8">
      <c r="B1232" s="8">
        <v>45569.291666666664</v>
      </c>
      <c r="C1232" s="4">
        <v>124.92</v>
      </c>
      <c r="D1232" s="7">
        <f t="shared" si="95"/>
        <v>122.80981943986345</v>
      </c>
      <c r="E1232" s="4">
        <f t="shared" si="96"/>
        <v>2.1101805601365555</v>
      </c>
      <c r="F1232" s="4">
        <f t="shared" si="97"/>
        <v>2.1101805601365555</v>
      </c>
      <c r="G1232" s="4">
        <f t="shared" si="98"/>
        <v>4.4528619963782274</v>
      </c>
      <c r="H1232" s="11">
        <f t="shared" si="99"/>
        <v>1.6892255524628207E-2</v>
      </c>
    </row>
    <row r="1233" spans="2:8">
      <c r="B1233" s="8">
        <v>45572.291666666664</v>
      </c>
      <c r="C1233" s="4">
        <v>127.72</v>
      </c>
      <c r="D1233" s="7">
        <f t="shared" si="95"/>
        <v>124.89889819439864</v>
      </c>
      <c r="E1233" s="4">
        <f t="shared" si="96"/>
        <v>2.8211018056013586</v>
      </c>
      <c r="F1233" s="4">
        <f t="shared" si="97"/>
        <v>2.8211018056013586</v>
      </c>
      <c r="G1233" s="4">
        <f t="shared" si="98"/>
        <v>7.9586153975672458</v>
      </c>
      <c r="H1233" s="11">
        <f t="shared" si="99"/>
        <v>2.208817574069338E-2</v>
      </c>
    </row>
    <row r="1234" spans="2:8">
      <c r="B1234" s="8">
        <v>45573.291666666664</v>
      </c>
      <c r="C1234" s="4">
        <v>132.88999999999999</v>
      </c>
      <c r="D1234" s="7">
        <f t="shared" si="95"/>
        <v>127.69178898194397</v>
      </c>
      <c r="E1234" s="4">
        <f t="shared" si="96"/>
        <v>5.1982110180560142</v>
      </c>
      <c r="F1234" s="4">
        <f t="shared" si="97"/>
        <v>5.1982110180560142</v>
      </c>
      <c r="G1234" s="4">
        <f t="shared" si="98"/>
        <v>27.021397788238943</v>
      </c>
      <c r="H1234" s="11">
        <f t="shared" si="99"/>
        <v>3.9116645481646582E-2</v>
      </c>
    </row>
    <row r="1235" spans="2:8">
      <c r="B1235" s="8">
        <v>45574.291666666664</v>
      </c>
      <c r="C1235" s="4">
        <v>132.65</v>
      </c>
      <c r="D1235" s="7">
        <f t="shared" si="95"/>
        <v>132.83801788981941</v>
      </c>
      <c r="E1235" s="4">
        <f t="shared" si="96"/>
        <v>-0.18801788981940604</v>
      </c>
      <c r="F1235" s="4">
        <f t="shared" si="97"/>
        <v>0.18801788981940604</v>
      </c>
      <c r="G1235" s="4">
        <f t="shared" si="98"/>
        <v>3.535072689214231E-2</v>
      </c>
      <c r="H1235" s="11">
        <f t="shared" si="99"/>
        <v>1.4173983401387564E-3</v>
      </c>
    </row>
    <row r="1236" spans="2:8">
      <c r="B1236" s="8">
        <v>45575.291666666664</v>
      </c>
      <c r="C1236" s="4">
        <v>134.81</v>
      </c>
      <c r="D1236" s="7">
        <f t="shared" si="95"/>
        <v>132.65188017889818</v>
      </c>
      <c r="E1236" s="4">
        <f t="shared" si="96"/>
        <v>2.1581198211018204</v>
      </c>
      <c r="F1236" s="4">
        <f t="shared" si="97"/>
        <v>2.1581198211018204</v>
      </c>
      <c r="G1236" s="4">
        <f t="shared" si="98"/>
        <v>4.6574811622325534</v>
      </c>
      <c r="H1236" s="11">
        <f t="shared" si="99"/>
        <v>1.6008603375875827E-2</v>
      </c>
    </row>
    <row r="1237" spans="2:8">
      <c r="B1237" s="8">
        <v>45576.291666666664</v>
      </c>
      <c r="C1237" s="4">
        <v>134.80000000000001</v>
      </c>
      <c r="D1237" s="7">
        <f t="shared" si="95"/>
        <v>134.78841880178899</v>
      </c>
      <c r="E1237" s="4">
        <f t="shared" si="96"/>
        <v>1.1581198211018773E-2</v>
      </c>
      <c r="F1237" s="4">
        <f t="shared" si="97"/>
        <v>1.1581198211018773E-2</v>
      </c>
      <c r="G1237" s="4">
        <f t="shared" si="98"/>
        <v>1.3412415200290444E-4</v>
      </c>
      <c r="H1237" s="11">
        <f t="shared" si="99"/>
        <v>8.591393331616299E-5</v>
      </c>
    </row>
    <row r="1238" spans="2:8">
      <c r="B1238" s="8">
        <v>45579.291666666664</v>
      </c>
      <c r="C1238" s="4">
        <v>138.07</v>
      </c>
      <c r="D1238" s="7">
        <f t="shared" si="95"/>
        <v>134.7998841880179</v>
      </c>
      <c r="E1238" s="4">
        <f t="shared" si="96"/>
        <v>3.2701158119820946</v>
      </c>
      <c r="F1238" s="4">
        <f t="shared" si="97"/>
        <v>3.2701158119820946</v>
      </c>
      <c r="G1238" s="4">
        <f t="shared" si="98"/>
        <v>10.693657423775313</v>
      </c>
      <c r="H1238" s="11">
        <f t="shared" si="99"/>
        <v>2.3684477525762981E-2</v>
      </c>
    </row>
    <row r="1239" spans="2:8">
      <c r="B1239" s="8">
        <v>45580.291666666664</v>
      </c>
      <c r="C1239" s="4">
        <v>131.6</v>
      </c>
      <c r="D1239" s="7">
        <f t="shared" si="95"/>
        <v>138.03729884188019</v>
      </c>
      <c r="E1239" s="4">
        <f t="shared" si="96"/>
        <v>-6.4372988418801924</v>
      </c>
      <c r="F1239" s="4">
        <f t="shared" si="97"/>
        <v>6.4372988418801924</v>
      </c>
      <c r="G1239" s="4">
        <f t="shared" si="98"/>
        <v>41.438816379672069</v>
      </c>
      <c r="H1239" s="11">
        <f t="shared" si="99"/>
        <v>4.891564469513824E-2</v>
      </c>
    </row>
    <row r="1240" spans="2:8">
      <c r="B1240" s="8">
        <v>45581.291666666664</v>
      </c>
      <c r="C1240" s="4">
        <v>135.72</v>
      </c>
      <c r="D1240" s="7">
        <f t="shared" si="95"/>
        <v>131.66437298841879</v>
      </c>
      <c r="E1240" s="4">
        <f t="shared" si="96"/>
        <v>4.0556270115812083</v>
      </c>
      <c r="F1240" s="4">
        <f t="shared" si="97"/>
        <v>4.0556270115812083</v>
      </c>
      <c r="G1240" s="4">
        <f t="shared" si="98"/>
        <v>16.448110457067123</v>
      </c>
      <c r="H1240" s="11">
        <f t="shared" si="99"/>
        <v>2.9882309251261483E-2</v>
      </c>
    </row>
    <row r="1241" spans="2:8">
      <c r="B1241" s="8">
        <v>45582.291666666664</v>
      </c>
      <c r="C1241" s="4">
        <v>136.93</v>
      </c>
      <c r="D1241" s="7">
        <f t="shared" si="95"/>
        <v>135.67944372988418</v>
      </c>
      <c r="E1241" s="4">
        <f t="shared" si="96"/>
        <v>1.2505562701158226</v>
      </c>
      <c r="F1241" s="4">
        <f t="shared" si="97"/>
        <v>1.2505562701158226</v>
      </c>
      <c r="G1241" s="4">
        <f t="shared" si="98"/>
        <v>1.5638909847259983</v>
      </c>
      <c r="H1241" s="11">
        <f t="shared" si="99"/>
        <v>9.1328143585468671E-3</v>
      </c>
    </row>
    <row r="1242" spans="2:8">
      <c r="B1242" s="8">
        <v>45583.291666666664</v>
      </c>
      <c r="C1242" s="4">
        <v>138</v>
      </c>
      <c r="D1242" s="7">
        <f t="shared" si="95"/>
        <v>136.91749443729884</v>
      </c>
      <c r="E1242" s="4">
        <f t="shared" si="96"/>
        <v>1.0825055627011579</v>
      </c>
      <c r="F1242" s="4">
        <f t="shared" si="97"/>
        <v>1.0825055627011579</v>
      </c>
      <c r="G1242" s="4">
        <f t="shared" si="98"/>
        <v>1.1718182932789505</v>
      </c>
      <c r="H1242" s="11">
        <f t="shared" si="99"/>
        <v>7.8442432079794053E-3</v>
      </c>
    </row>
    <row r="1243" spans="2:8">
      <c r="B1243" s="8">
        <v>45586.291666666664</v>
      </c>
      <c r="C1243" s="4">
        <v>143.71</v>
      </c>
      <c r="D1243" s="7">
        <f t="shared" si="95"/>
        <v>137.98917494437299</v>
      </c>
      <c r="E1243" s="4">
        <f t="shared" si="96"/>
        <v>5.7208250556270173</v>
      </c>
      <c r="F1243" s="4">
        <f t="shared" si="97"/>
        <v>5.7208250556270173</v>
      </c>
      <c r="G1243" s="4">
        <f t="shared" si="98"/>
        <v>32.727839317089867</v>
      </c>
      <c r="H1243" s="11">
        <f t="shared" si="99"/>
        <v>3.9808120907570924E-2</v>
      </c>
    </row>
    <row r="1244" spans="2:8">
      <c r="B1244" s="8">
        <v>45587.291666666664</v>
      </c>
      <c r="C1244" s="4">
        <v>143.59</v>
      </c>
      <c r="D1244" s="7">
        <f t="shared" si="95"/>
        <v>143.65279174944374</v>
      </c>
      <c r="E1244" s="4">
        <f t="shared" si="96"/>
        <v>-6.279174944373267E-2</v>
      </c>
      <c r="F1244" s="4">
        <f t="shared" si="97"/>
        <v>6.279174944373267E-2</v>
      </c>
      <c r="G1244" s="4">
        <f t="shared" si="98"/>
        <v>3.9428037982045024E-3</v>
      </c>
      <c r="H1244" s="11">
        <f t="shared" si="99"/>
        <v>4.3729890273509764E-4</v>
      </c>
    </row>
    <row r="1245" spans="2:8">
      <c r="B1245" s="8">
        <v>45588.291666666664</v>
      </c>
      <c r="C1245" s="4">
        <v>139.56</v>
      </c>
      <c r="D1245" s="7">
        <f t="shared" si="95"/>
        <v>143.59062791749443</v>
      </c>
      <c r="E1245" s="4">
        <f t="shared" si="96"/>
        <v>-4.0306279174944279</v>
      </c>
      <c r="F1245" s="4">
        <f t="shared" si="97"/>
        <v>4.0306279174944279</v>
      </c>
      <c r="G1245" s="4">
        <f t="shared" si="98"/>
        <v>16.245961409285471</v>
      </c>
      <c r="H1245" s="11">
        <f t="shared" si="99"/>
        <v>2.8880968167773201E-2</v>
      </c>
    </row>
    <row r="1246" spans="2:8">
      <c r="B1246" s="8">
        <v>45589.291666666664</v>
      </c>
      <c r="C1246" s="4">
        <v>140.41</v>
      </c>
      <c r="D1246" s="7">
        <f t="shared" si="95"/>
        <v>139.60030627917496</v>
      </c>
      <c r="E1246" s="4">
        <f t="shared" si="96"/>
        <v>0.8096937208250381</v>
      </c>
      <c r="F1246" s="4">
        <f t="shared" si="97"/>
        <v>0.8096937208250381</v>
      </c>
      <c r="G1246" s="4">
        <f t="shared" si="98"/>
        <v>0.65560392154349478</v>
      </c>
      <c r="H1246" s="11">
        <f t="shared" si="99"/>
        <v>5.7666385643831506E-3</v>
      </c>
    </row>
    <row r="1247" spans="2:8">
      <c r="B1247" s="8">
        <v>45590.291666666664</v>
      </c>
      <c r="C1247" s="4">
        <v>141.54</v>
      </c>
      <c r="D1247" s="7">
        <f t="shared" si="95"/>
        <v>140.40190306279175</v>
      </c>
      <c r="E1247" s="4">
        <f t="shared" si="96"/>
        <v>1.1380969372082461</v>
      </c>
      <c r="F1247" s="4">
        <f t="shared" si="97"/>
        <v>1.1380969372082461</v>
      </c>
      <c r="G1247" s="4">
        <f t="shared" si="98"/>
        <v>1.2952646384827906</v>
      </c>
      <c r="H1247" s="11">
        <f t="shared" si="99"/>
        <v>8.040814873592244E-3</v>
      </c>
    </row>
    <row r="1248" spans="2:8">
      <c r="B1248" s="8">
        <v>45593.291666666664</v>
      </c>
      <c r="C1248" s="4">
        <v>140.52000000000001</v>
      </c>
      <c r="D1248" s="7">
        <f t="shared" si="95"/>
        <v>141.52861903062791</v>
      </c>
      <c r="E1248" s="4">
        <f t="shared" si="96"/>
        <v>-1.0086190306278979</v>
      </c>
      <c r="F1248" s="4">
        <f t="shared" si="97"/>
        <v>1.0086190306278979</v>
      </c>
      <c r="G1248" s="4">
        <f t="shared" si="98"/>
        <v>1.0173123489447604</v>
      </c>
      <c r="H1248" s="11">
        <f t="shared" si="99"/>
        <v>7.1777613907479214E-3</v>
      </c>
    </row>
    <row r="1249" spans="2:8">
      <c r="B1249" s="8">
        <v>45594.291666666664</v>
      </c>
      <c r="C1249" s="4">
        <v>141.25</v>
      </c>
      <c r="D1249" s="7">
        <f t="shared" si="95"/>
        <v>140.53008619030629</v>
      </c>
      <c r="E1249" s="4">
        <f t="shared" si="96"/>
        <v>0.71991380969370766</v>
      </c>
      <c r="F1249" s="4">
        <f t="shared" si="97"/>
        <v>0.71991380969370766</v>
      </c>
      <c r="G1249" s="4">
        <f t="shared" si="98"/>
        <v>0.51827589338770796</v>
      </c>
      <c r="H1249" s="11">
        <f t="shared" si="99"/>
        <v>5.0967349358846557E-3</v>
      </c>
    </row>
    <row r="1250" spans="2:8">
      <c r="B1250" s="8">
        <v>45595.291666666664</v>
      </c>
      <c r="C1250" s="4">
        <v>139.34</v>
      </c>
      <c r="D1250" s="7">
        <f t="shared" si="95"/>
        <v>141.24280086190308</v>
      </c>
      <c r="E1250" s="4">
        <f t="shared" si="96"/>
        <v>-1.9028008619030743</v>
      </c>
      <c r="F1250" s="4">
        <f t="shared" si="97"/>
        <v>1.9028008619030743</v>
      </c>
      <c r="G1250" s="4">
        <f t="shared" si="98"/>
        <v>3.6206511200590823</v>
      </c>
      <c r="H1250" s="11">
        <f t="shared" si="99"/>
        <v>1.365581212791068E-2</v>
      </c>
    </row>
    <row r="1251" spans="2:8">
      <c r="B1251" s="8">
        <v>45596.291666666664</v>
      </c>
      <c r="C1251" s="4">
        <v>132.76</v>
      </c>
      <c r="D1251" s="7">
        <f t="shared" si="95"/>
        <v>139.35902800861902</v>
      </c>
      <c r="E1251" s="4">
        <f t="shared" si="96"/>
        <v>-6.5990280086190296</v>
      </c>
      <c r="F1251" s="4">
        <f t="shared" si="97"/>
        <v>6.5990280086190296</v>
      </c>
      <c r="G1251" s="4">
        <f t="shared" si="98"/>
        <v>43.547170658538434</v>
      </c>
      <c r="H1251" s="11">
        <f t="shared" si="99"/>
        <v>4.9706447790140329E-2</v>
      </c>
    </row>
    <row r="1252" spans="2:8">
      <c r="B1252" s="8">
        <v>45597.291666666664</v>
      </c>
      <c r="C1252" s="4">
        <v>135.4</v>
      </c>
      <c r="D1252" s="7">
        <f t="shared" si="95"/>
        <v>132.82599028008619</v>
      </c>
      <c r="E1252" s="4">
        <f t="shared" si="96"/>
        <v>2.5740097199138177</v>
      </c>
      <c r="F1252" s="4">
        <f t="shared" si="97"/>
        <v>2.5740097199138177</v>
      </c>
      <c r="G1252" s="4">
        <f t="shared" si="98"/>
        <v>6.6255260382108103</v>
      </c>
      <c r="H1252" s="11">
        <f t="shared" si="99"/>
        <v>1.9010411520781516E-2</v>
      </c>
    </row>
    <row r="1253" spans="2:8">
      <c r="B1253" s="8">
        <v>45600.291666666664</v>
      </c>
      <c r="C1253" s="4">
        <v>136.05000000000001</v>
      </c>
      <c r="D1253" s="7">
        <f t="shared" si="95"/>
        <v>135.37425990280084</v>
      </c>
      <c r="E1253" s="4">
        <f t="shared" si="96"/>
        <v>0.67574009719916717</v>
      </c>
      <c r="F1253" s="4">
        <f t="shared" si="97"/>
        <v>0.67574009719916717</v>
      </c>
      <c r="G1253" s="4">
        <f t="shared" si="98"/>
        <v>0.45662467896273989</v>
      </c>
      <c r="H1253" s="11">
        <f t="shared" si="99"/>
        <v>4.9668511370758329E-3</v>
      </c>
    </row>
    <row r="1254" spans="2:8">
      <c r="B1254" s="8">
        <v>45601.291666666664</v>
      </c>
      <c r="C1254" s="4">
        <v>139.91</v>
      </c>
      <c r="D1254" s="7">
        <f t="shared" si="95"/>
        <v>136.04324259902802</v>
      </c>
      <c r="E1254" s="4">
        <f t="shared" si="96"/>
        <v>3.8667574009719772</v>
      </c>
      <c r="F1254" s="4">
        <f t="shared" si="97"/>
        <v>3.8667574009719772</v>
      </c>
      <c r="G1254" s="4">
        <f t="shared" si="98"/>
        <v>14.951812797971559</v>
      </c>
      <c r="H1254" s="11">
        <f t="shared" si="99"/>
        <v>2.7637462661510809E-2</v>
      </c>
    </row>
    <row r="1255" spans="2:8">
      <c r="B1255" s="8">
        <v>45602.291666666664</v>
      </c>
      <c r="C1255" s="4">
        <v>145.61000000000001</v>
      </c>
      <c r="D1255" s="7">
        <f t="shared" si="95"/>
        <v>139.87133242599026</v>
      </c>
      <c r="E1255" s="4">
        <f t="shared" si="96"/>
        <v>5.738667574009753</v>
      </c>
      <c r="F1255" s="4">
        <f t="shared" si="97"/>
        <v>5.738667574009753</v>
      </c>
      <c r="G1255" s="4">
        <f t="shared" si="98"/>
        <v>32.932305524990987</v>
      </c>
      <c r="H1255" s="11">
        <f t="shared" si="99"/>
        <v>3.9411218831191211E-2</v>
      </c>
    </row>
    <row r="1256" spans="2:8">
      <c r="B1256" s="8">
        <v>45603.291666666664</v>
      </c>
      <c r="C1256" s="4">
        <v>148.88</v>
      </c>
      <c r="D1256" s="7">
        <f t="shared" si="95"/>
        <v>145.55261332425994</v>
      </c>
      <c r="E1256" s="4">
        <f t="shared" si="96"/>
        <v>3.3273866757400583</v>
      </c>
      <c r="F1256" s="4">
        <f t="shared" si="97"/>
        <v>3.3273866757400583</v>
      </c>
      <c r="G1256" s="4">
        <f t="shared" si="98"/>
        <v>11.071502089892476</v>
      </c>
      <c r="H1256" s="11">
        <f t="shared" si="99"/>
        <v>2.2349453759672611E-2</v>
      </c>
    </row>
    <row r="1257" spans="2:8">
      <c r="B1257" s="8">
        <v>45604.291666666664</v>
      </c>
      <c r="C1257" s="4">
        <v>147.63</v>
      </c>
      <c r="D1257" s="7">
        <f t="shared" si="95"/>
        <v>148.84672613324261</v>
      </c>
      <c r="E1257" s="4">
        <f t="shared" si="96"/>
        <v>-1.2167261332426165</v>
      </c>
      <c r="F1257" s="4">
        <f t="shared" si="97"/>
        <v>1.2167261332426165</v>
      </c>
      <c r="G1257" s="4">
        <f t="shared" si="98"/>
        <v>1.4804224833155293</v>
      </c>
      <c r="H1257" s="11">
        <f t="shared" si="99"/>
        <v>8.2417268390070891E-3</v>
      </c>
    </row>
    <row r="1258" spans="2:8">
      <c r="B1258" s="8">
        <v>45607.291666666664</v>
      </c>
      <c r="C1258" s="4">
        <v>145.26</v>
      </c>
      <c r="D1258" s="7">
        <f t="shared" si="95"/>
        <v>147.64216726133242</v>
      </c>
      <c r="E1258" s="4">
        <f t="shared" si="96"/>
        <v>-2.3821672613324267</v>
      </c>
      <c r="F1258" s="4">
        <f t="shared" si="97"/>
        <v>2.3821672613324267</v>
      </c>
      <c r="G1258" s="4">
        <f t="shared" si="98"/>
        <v>5.6747208609640341</v>
      </c>
      <c r="H1258" s="11">
        <f t="shared" si="99"/>
        <v>1.6399334030926801E-2</v>
      </c>
    </row>
    <row r="1259" spans="2:8">
      <c r="B1259" s="8">
        <v>45608.291666666664</v>
      </c>
      <c r="C1259" s="4">
        <v>148.29</v>
      </c>
      <c r="D1259" s="7">
        <f t="shared" si="95"/>
        <v>145.28382167261333</v>
      </c>
      <c r="E1259" s="4">
        <f t="shared" si="96"/>
        <v>3.0061783273866638</v>
      </c>
      <c r="F1259" s="4">
        <f t="shared" si="97"/>
        <v>3.0061783273866638</v>
      </c>
      <c r="G1259" s="4">
        <f t="shared" si="98"/>
        <v>9.0371081360492802</v>
      </c>
      <c r="H1259" s="11">
        <f t="shared" si="99"/>
        <v>2.0272292989322704E-2</v>
      </c>
    </row>
    <row r="1260" spans="2:8">
      <c r="B1260" s="8">
        <v>45609.291666666664</v>
      </c>
      <c r="C1260" s="4">
        <v>146.27000000000001</v>
      </c>
      <c r="D1260" s="7">
        <f t="shared" si="95"/>
        <v>148.25993821672611</v>
      </c>
      <c r="E1260" s="4">
        <f t="shared" si="96"/>
        <v>-1.9899382167261024</v>
      </c>
      <c r="F1260" s="4">
        <f t="shared" si="97"/>
        <v>1.9899382167261024</v>
      </c>
      <c r="G1260" s="4">
        <f t="shared" si="98"/>
        <v>3.9598541063870605</v>
      </c>
      <c r="H1260" s="11">
        <f t="shared" si="99"/>
        <v>1.360455470517606E-2</v>
      </c>
    </row>
  </sheetData>
  <mergeCells count="18">
    <mergeCell ref="J16:L16"/>
    <mergeCell ref="N5:P5"/>
    <mergeCell ref="N6:P6"/>
    <mergeCell ref="J5:L5"/>
    <mergeCell ref="J6:K6"/>
    <mergeCell ref="J8:M8"/>
    <mergeCell ref="J10:L10"/>
    <mergeCell ref="J9:L9"/>
    <mergeCell ref="J11:L11"/>
    <mergeCell ref="J12:L12"/>
    <mergeCell ref="J13:L13"/>
    <mergeCell ref="J14:L14"/>
    <mergeCell ref="J15:L15"/>
    <mergeCell ref="N4:P4"/>
    <mergeCell ref="J2:L2"/>
    <mergeCell ref="J3:K3"/>
    <mergeCell ref="N2:Q2"/>
    <mergeCell ref="N3:P3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3a. Moving Average</vt:lpstr>
      <vt:lpstr>3b.  Exponential Smoothing</vt:lpstr>
      <vt:lpstr>'3b.  Exponential Smoothing'!alpha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2024-12-14T11:07:34Z</dcterms:modified>
</cp:coreProperties>
</file>